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4_チェック\大関\37大子町△\"/>
    </mc:Choice>
  </mc:AlternateContent>
  <bookViews>
    <workbookView xWindow="0" yWindow="0" windowWidth="20490" windowHeight="7305" tabRatio="8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l="1"/>
  <c r="AM34" i="10"/>
  <c r="BE34" i="10" s="1"/>
  <c r="BW34" i="10" s="1"/>
  <c r="BW35" i="10" s="1"/>
  <c r="BW36" i="10" s="1"/>
  <c r="BW37" i="10" s="1"/>
  <c r="BW38" i="10" s="1"/>
  <c r="BW39" i="10" s="1"/>
  <c r="CO34" i="10" l="1"/>
</calcChain>
</file>

<file path=xl/sharedStrings.xml><?xml version="1.0" encoding="utf-8"?>
<sst xmlns="http://schemas.openxmlformats.org/spreadsheetml/2006/main" count="1118" uniqueCount="609">
  <si>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</si>
  <si>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</si>
  <si>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</si>
  <si>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</si>
  <si>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</si>
  <si>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</si>
  <si>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</si>
  <si>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</si>
  <si>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</si>
  <si>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</si>
  <si>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</si>
  <si>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</si>
  <si>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</si>
  <si>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</si>
  <si>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</si>
  <si>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</si>
  <si>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</si>
  <si>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</si>
  <si>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</si>
  <si>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</si>
  <si>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</si>
  <si>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</si>
  <si>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</si>
  <si>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</si>
  <si>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</si>
  <si>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</si>
  <si>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</si>
  <si>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</si>
  <si>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</si>
  <si>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</si>
  <si>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</si>
  <si>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</si>
  <si>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</si>
  <si>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</si>
  <si>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</si>
  <si>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</si>
  <si>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</si>
  <si>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</si>
  <si>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</si>
  <si>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</si>
  <si>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</si>
  <si>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</si>
  <si>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</si>
  <si>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</si>
  <si>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</si>
  <si>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</si>
  <si>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</si>
  <si>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</si>
  <si>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</si>
  <si>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</si>
  <si>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</si>
  <si>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</si>
  <si>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</si>
  <si>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</si>
  <si>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</si>
  <si>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</si>
  <si>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</si>
  <si>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</si>
  <si>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</si>
  <si>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</si>
  <si>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</si>
  <si>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</si>
  <si>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</si>
  <si>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</si>
  <si>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</si>
  <si>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</si>
  <si>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</si>
  <si>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</si>
  <si>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</si>
  <si>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</si>
  <si>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</si>
  <si>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</si>
  <si>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</si>
  <si>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</si>
  <si>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</si>
  <si>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</si>
  <si>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</si>
  <si>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</si>
  <si>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</si>
  <si>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</si>
  <si>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</si>
  <si>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</si>
  <si>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</si>
  <si>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</si>
  <si>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</si>
  <si>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</si>
  <si>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</si>
  <si>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</si>
  <si>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</si>
  <si>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</si>
  <si>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</si>
  <si>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</si>
  <si>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</si>
  <si>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</si>
  <si>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</si>
  <si>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</si>
  <si>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</si>
  <si>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</si>
  <si>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</si>
  <si>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</si>
  <si>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</si>
  <si>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</si>
  <si>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</si>
  <si>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</si>
  <si>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</si>
  <si>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</si>
  <si>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</si>
  <si>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</si>
  <si>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</si>
  <si>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</si>
  <si>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</si>
  <si>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</si>
  <si>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</si>
  <si>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</si>
  <si>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</si>
  <si>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</si>
  <si>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</si>
  <si>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</si>
  <si>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</si>
  <si>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</si>
  <si>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</si>
  <si>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</si>
  <si>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</si>
  <si>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</si>
  <si>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</si>
  <si>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</si>
  <si>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</si>
  <si>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</si>
  <si>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</si>
  <si>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</si>
  <si>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</si>
  <si>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</si>
  <si>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</si>
  <si>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</si>
  <si>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</si>
  <si>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</si>
  <si>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</si>
  <si>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</si>
  <si>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</si>
  <si>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</si>
  <si>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</si>
  <si>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</si>
  <si>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</si>
  <si>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</si>
  <si>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</si>
  <si>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</si>
  <si>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</si>
  <si>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</si>
  <si>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</si>
  <si>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</si>
  <si>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</si>
  <si>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</si>
  <si>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</si>
  <si>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</si>
  <si>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</si>
  <si>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</si>
  <si>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</si>
  <si>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</si>
  <si>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</si>
  <si>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</si>
  <si>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</si>
  <si>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</si>
  <si>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</si>
  <si>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</si>
  <si>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</si>
  <si>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</si>
  <si>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</si>
  <si>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</si>
  <si>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</si>
  <si>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</si>
  <si>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</si>
  <si>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</si>
  <si>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</si>
  <si>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</si>
  <si>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</si>
  <si>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</si>
  <si>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</si>
  <si>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</si>
  <si>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</si>
  <si>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</si>
  <si>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</si>
  <si>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</si>
  <si>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</si>
  <si>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</si>
  <si>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</si>
  <si>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</si>
  <si>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</si>
  <si>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</si>
  <si>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</si>
  <si>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</si>
  <si>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</si>
  <si>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</si>
  <si>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</si>
  <si>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</si>
  <si>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</si>
  <si>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</si>
  <si>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</si>
  <si>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</si>
  <si>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</si>
  <si>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</si>
  <si>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</si>
  <si>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</si>
  <si>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</si>
  <si>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</si>
  <si>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</si>
  <si>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</si>
  <si>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</si>
  <si>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</si>
  <si>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</si>
  <si>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</si>
  <si>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</si>
  <si>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</si>
  <si>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茨城県大子町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</si>
  <si>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</si>
  <si>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</si>
  <si>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</si>
  <si>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</si>
  <si>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</si>
  <si>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</si>
  <si>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</si>
  <si>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</si>
  <si>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</si>
  <si>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</si>
  <si>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</si>
  <si>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</si>
  <si>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</si>
  <si>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</si>
  <si>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</si>
  <si>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</si>
  <si>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</si>
  <si>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</si>
  <si>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</si>
  <si>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</si>
  <si>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</si>
  <si>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</si>
  <si>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</si>
  <si>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</si>
  <si>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</si>
  <si>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</si>
  <si>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</si>
  <si>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</si>
  <si>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</si>
  <si>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</si>
  <si>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</si>
  <si>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</si>
  <si>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</si>
  <si>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</si>
  <si>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</si>
  <si>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</si>
  <si>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</si>
  <si>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</si>
  <si>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</si>
  <si>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</si>
  <si>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</si>
  <si>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</si>
  <si>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</si>
  <si>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</si>
  <si>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</si>
  <si>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</si>
  <si>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</si>
  <si>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</si>
  <si>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</si>
  <si>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</si>
  <si>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</si>
  <si>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</si>
  <si>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</si>
  <si>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</si>
  <si>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</si>
  <si>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</si>
  <si>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</si>
  <si>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</si>
  <si>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</si>
  <si>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</si>
  <si>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</si>
  <si>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</si>
  <si>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</si>
  <si>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</si>
  <si>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</si>
  <si>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</si>
  <si>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</si>
  <si>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</si>
  <si>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</si>
  <si>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</si>
  <si>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</si>
  <si>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</si>
  <si>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</si>
  <si>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</si>
  <si>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</si>
  <si>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</si>
  <si>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</si>
  <si>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</si>
  <si>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</si>
  <si>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</si>
  <si>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</si>
  <si>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</si>
  <si>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</si>
  <si>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</si>
  <si>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</si>
  <si>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</si>
  <si>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</si>
  <si>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</si>
  <si>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</si>
  <si>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</si>
  <si>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</si>
  <si>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</si>
  <si>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</si>
  <si>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</si>
  <si>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</si>
  <si>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</si>
  <si>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</si>
  <si>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</si>
  <si>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</si>
  <si>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</si>
  <si>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</si>
  <si>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</si>
  <si>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</si>
  <si>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</si>
  <si>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</si>
  <si>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</si>
  <si>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</si>
  <si>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</si>
  <si>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</si>
  <si>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</si>
  <si>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</si>
  <si>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</si>
  <si>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</si>
  <si>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</si>
  <si>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</si>
  <si>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</si>
  <si>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</si>
  <si>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</si>
  <si>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</si>
  <si>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</si>
  <si>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</si>
  <si>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</si>
  <si>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</si>
  <si>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</si>
  <si>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</si>
  <si>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</si>
  <si>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</si>
  <si>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</si>
  <si>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</si>
  <si>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</si>
  <si>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</si>
  <si>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</si>
  <si>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</si>
  <si>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</si>
  <si>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</si>
  <si>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</si>
  <si>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</si>
  <si>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</si>
  <si>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</si>
  <si>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</si>
  <si>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</si>
  <si>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</si>
  <si>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</si>
  <si>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</si>
  <si>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</si>
  <si>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</si>
  <si>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</si>
  <si>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</si>
  <si>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</si>
  <si>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</si>
  <si>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</si>
  <si>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</si>
  <si>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</si>
  <si>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</si>
  <si>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茨城県大子町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</si>
  <si>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</si>
  <si>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</si>
  <si>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</si>
  <si>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</si>
  <si>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</si>
  <si>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</si>
  <si>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</si>
  <si>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</si>
  <si>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</si>
  <si>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</si>
  <si>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</si>
  <si>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</si>
  <si>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</si>
  <si>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</si>
  <si>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</si>
  <si>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</si>
  <si>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</si>
  <si>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</si>
  <si>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</si>
  <si>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</si>
  <si>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</si>
  <si>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</si>
  <si>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</si>
  <si>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</si>
  <si>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</si>
  <si>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</si>
  <si>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</si>
  <si>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</si>
  <si>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</si>
  <si>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</si>
  <si>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</si>
  <si>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</si>
  <si>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</si>
  <si>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大子町国民健康保険事業特別会計</t>
    <phoneticPr fontId="5"/>
  </si>
  <si>
    <t>大子町介護保険特別会計</t>
    <phoneticPr fontId="5"/>
  </si>
  <si>
    <t>大子町後期高齢者医療特別会計</t>
    <phoneticPr fontId="5"/>
  </si>
  <si>
    <t>大子町介護サービス事業特別会計</t>
    <phoneticPr fontId="5"/>
  </si>
  <si>
    <t>大子町水道事業会計</t>
    <phoneticPr fontId="5"/>
  </si>
  <si>
    <t>法適用企業</t>
    <phoneticPr fontId="5"/>
  </si>
  <si>
    <t>大子町浄化槽整備事業特別会計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</si>
  <si>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</si>
  <si>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</si>
  <si>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</si>
  <si>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</si>
  <si>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</si>
  <si>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</si>
  <si>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</si>
  <si>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</si>
  <si>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</si>
  <si>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</si>
  <si>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</si>
  <si>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</si>
  <si>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</si>
  <si>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</si>
  <si>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</si>
  <si>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</si>
  <si>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</si>
  <si>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</si>
  <si>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</si>
  <si>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</si>
  <si>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</si>
  <si>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</si>
  <si>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</si>
  <si>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</si>
  <si>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</si>
  <si>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</si>
  <si>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</si>
  <si>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</si>
  <si>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</si>
  <si>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</si>
  <si>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</si>
  <si>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</si>
  <si>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</si>
  <si>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</si>
  <si>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</si>
  <si>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</si>
  <si>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</si>
  <si>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</si>
  <si>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</si>
  <si>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</si>
  <si>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</si>
  <si>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</si>
  <si>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</si>
  <si>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</si>
  <si>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</si>
  <si>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</si>
  <si>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</si>
  <si>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</si>
  <si>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</si>
  <si>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</si>
  <si>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</si>
  <si>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</si>
  <si>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</si>
  <si>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</si>
  <si>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</si>
  <si>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</si>
  <si>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大子町浄化槽整備事業特別会計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</si>
  <si>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</si>
  <si>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</si>
  <si>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</si>
  <si>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</si>
  <si>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</si>
  <si>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</si>
  <si>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</si>
  <si>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</si>
  <si>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</si>
  <si>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</si>
  <si>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</si>
  <si>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</si>
  <si>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</si>
  <si>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</si>
  <si>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</si>
  <si>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</si>
  <si>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</si>
  <si>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</si>
  <si>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</si>
  <si>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</si>
  <si>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</si>
  <si>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</si>
  <si>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</si>
  <si>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</si>
  <si>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</si>
  <si>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</si>
  <si>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</si>
  <si>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</si>
  <si>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</si>
  <si>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</si>
  <si>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</si>
  <si>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</si>
  <si>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</si>
  <si>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</si>
  <si>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</si>
  <si>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</si>
  <si>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</si>
  <si>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</si>
  <si>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</si>
  <si>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</si>
  <si>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</si>
  <si>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</si>
  <si>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</si>
  <si>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</si>
  <si>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</si>
  <si>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</si>
  <si>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</si>
  <si>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</si>
  <si>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</si>
  <si>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</si>
  <si>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</si>
  <si>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</si>
  <si>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</si>
  <si>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</si>
  <si>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</si>
  <si>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</si>
  <si>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</si>
  <si>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</si>
  <si>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</si>
  <si>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</si>
  <si>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</si>
  <si>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</si>
  <si>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</si>
  <si>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</si>
  <si>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</si>
  <si>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</si>
  <si>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</si>
  <si>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</si>
  <si>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</si>
  <si>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</si>
  <si>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</si>
  <si>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</si>
  <si>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</si>
  <si>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</si>
  <si>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</si>
  <si>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</si>
  <si>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</si>
  <si>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</si>
  <si>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</si>
  <si>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</si>
  <si>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</si>
  <si>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</si>
  <si>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</si>
  <si>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</si>
  <si>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</si>
  <si>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</si>
  <si>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</si>
  <si>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</si>
  <si>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</si>
  <si>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2.84</t>
  </si>
  <si>
    <t>▲ 4.85</t>
  </si>
  <si>
    <t>▲ 0.73</t>
  </si>
  <si>
    <t>▲ 0.37</t>
  </si>
  <si>
    <t>大子町水道事業会計</t>
  </si>
  <si>
    <t>一般会計</t>
  </si>
  <si>
    <t>大子町介護保険特別会計</t>
  </si>
  <si>
    <t>大子町国民健康保険事業特別会計</t>
  </si>
  <si>
    <t>大子町後期高齢者医療特別会計</t>
  </si>
  <si>
    <t>大子町浄化槽整備事業特別会計</t>
  </si>
  <si>
    <t>大子町介護サービス事業特別会計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</si>
  <si>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</si>
  <si>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</si>
  <si>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</si>
  <si>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</si>
  <si>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</si>
  <si>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</si>
  <si>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</si>
  <si>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</si>
  <si>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</si>
  <si>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</si>
  <si>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</si>
  <si>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茨城租税債権管理機構</t>
  </si>
  <si>
    <t>茨城北農業共済事務組合</t>
  </si>
  <si>
    <t>茨城県市町村総合事務組合（県民交通災害共済事業特別会計）</t>
    <phoneticPr fontId="2"/>
  </si>
  <si>
    <t>茨城県市町村総合事務組合（一般会計）</t>
    <rPh sb="13" eb="17">
      <t>イッパンカイケイ</t>
    </rPh>
    <phoneticPr fontId="2"/>
  </si>
  <si>
    <t>茨城県後期高齢者医療広域連合（後期高齢医療特別会計）</t>
    <phoneticPr fontId="2"/>
  </si>
  <si>
    <t>茨城県後期高齢者医療広域連合（一般会計）</t>
    <phoneticPr fontId="2"/>
  </si>
  <si>
    <t>-</t>
    <phoneticPr fontId="2"/>
  </si>
  <si>
    <t>-</t>
    <phoneticPr fontId="2"/>
  </si>
  <si>
    <t>-</t>
    <phoneticPr fontId="2"/>
  </si>
  <si>
    <t>大子町特産品流通公社</t>
    <phoneticPr fontId="2"/>
  </si>
  <si>
    <t>-</t>
    <phoneticPr fontId="2"/>
  </si>
  <si>
    <t>大子町庁舎建設基金</t>
    <phoneticPr fontId="5"/>
  </si>
  <si>
    <t>大子町観光振興基金</t>
    <phoneticPr fontId="5"/>
  </si>
  <si>
    <t>大子町森林環境譲与税基金</t>
    <phoneticPr fontId="5"/>
  </si>
  <si>
    <t>大子町文化振興基金</t>
    <phoneticPr fontId="5"/>
  </si>
  <si>
    <t>武藤文化福祉基金</t>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</si>
  <si>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</si>
  <si>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</si>
  <si>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</si>
  <si>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</si>
  <si>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</si>
  <si>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</si>
  <si>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</si>
  <si>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</si>
  <si>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</si>
  <si>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</si>
  <si>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</si>
  <si>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</si>
  <si>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</si>
  <si>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</si>
  <si>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</si>
  <si>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実質公債費比率ともに類似団体と比較して低い水準にあるが、平成30年度から廃棄物処理施設整備事業や学校耐震化事業等の大型普通建設事業の元金償還が開始され、将来負担比率が上昇した。
　今後も新庁舎建設事業等の大型事業が進められていることから、引き続き各種事業計画の整理・見直しを図るとともに、充当可能基金への計画的な積立を行うなど、公債費の適正化に努めていく。</t>
    <rPh sb="115" eb="116">
      <t>スス</t>
    </rPh>
    <phoneticPr fontId="2"/>
  </si>
  <si>
    <t>　将来負担比率、有形固定資産減価償却率ともに類似団体内平均を下回っているものの、有形固定資産減価償却率について施設類型別にみた場合、幼稚園・保育所、公民館及び庁舎は90％を超え、老朽化が著しい。今後も計画的に老朽化対策に取り組んでいくが、施設整備に係る地方債等も発生することから、将来負担比率も上昇していくことが想定される。</t>
    <rPh sb="74" eb="77">
      <t>コウミンカン</t>
    </rPh>
    <rPh sb="102" eb="103">
      <t>テキ</t>
    </rPh>
    <rPh sb="104" eb="107">
      <t>ロウキュウカ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</si>
</sst>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xmlns:c16r2="http://schemas.microsoft.com/office/drawing/2015/06/chart">
            <c:ext xmlns:c16="http://schemas.microsoft.com/office/drawing/2014/chart" uri="{C3380CC4-5D6E-409C-BE32-E72D297353CC}">
              <c16:uniqueId val="{00000000-AA61-4B8A-A015-2B7CE2FE52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105599</c:v>
                </c:pt>
                <c:pt idx="1">
                  <c:v>86438</c:v>
                </c:pt>
                <c:pt idx="2">
                  <c:v>78858</c:v>
                </c:pt>
                <c:pt idx="3">
                  <c:v>64593</c:v>
                </c:pt>
                <c:pt idx="4">
                  <c:v>49035</c:v>
                </c:pt>
              </c:numCache>
            </c:numRef>
          </c:val>
          <c:smooth val="0"/>
          <c:extLst xmlns:c16r2="http://schemas.microsoft.com/office/drawing/2015/06/chart">
            <c:ext xmlns:c16="http://schemas.microsoft.com/office/drawing/2014/chart" uri="{C3380CC4-5D6E-409C-BE32-E72D297353CC}">
              <c16:uniqueId val="{00000001-AA61-4B8A-A015-2B7CE2FE521A}"/>
            </c:ext>
          </c:extLst>
        </c:ser>
        <c:dLbls>
          <c:showLegendKey val="0"/>
          <c:showVal val="0"/>
          <c:showCatName val="0"/>
          <c:showSerName val="0"/>
          <c:showPercent val="0"/>
          <c:showBubbleSize val="0"/>
        </c:dLbls>
        <c:marker val="1"/>
        <c:smooth val="0"/>
        <c:axId val="783616992"/>
        <c:axId val="783611896"/>
      </c:lineChart>
      <c:catAx>
        <c:axId val="783616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3611896"/>
        <c:crosses val="autoZero"/>
        <c:auto val="1"/>
        <c:lblAlgn val="ctr"/>
        <c:lblOffset val="100"/>
        <c:tickLblSkip val="1"/>
        <c:tickMarkSkip val="1"/>
        <c:noMultiLvlLbl val="0"/>
      </c:catAx>
      <c:valAx>
        <c:axId val="7836118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3616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10.07</c:v>
                </c:pt>
                <c:pt idx="1">
                  <c:v>8.3699999999999992</c:v>
                </c:pt>
                <c:pt idx="2">
                  <c:v>6.2</c:v>
                </c:pt>
                <c:pt idx="3">
                  <c:v>10.42</c:v>
                </c:pt>
                <c:pt idx="4">
                  <c:v>9.14</c:v>
                </c:pt>
              </c:numCache>
            </c:numRef>
          </c:val>
          <c:extLst xmlns:c16r2="http://schemas.microsoft.com/office/drawing/2015/06/chart">
            <c:ext xmlns:c16="http://schemas.microsoft.com/office/drawing/2014/chart" uri="{C3380CC4-5D6E-409C-BE32-E72D297353CC}">
              <c16:uniqueId val="{00000000-D5D7-4025-86A6-D236F4E1AB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c:v>
                </c:pt>
                <c:pt idx="1">
                  <c:v>28.08</c:v>
                </c:pt>
                <c:pt idx="2">
                  <c:v>26.07</c:v>
                </c:pt>
                <c:pt idx="3">
                  <c:v>21.08</c:v>
                </c:pt>
                <c:pt idx="4">
                  <c:v>21.63</c:v>
                </c:pt>
              </c:numCache>
            </c:numRef>
          </c:val>
          <c:extLst xmlns:c16r2="http://schemas.microsoft.com/office/drawing/2015/06/chart">
            <c:ext xmlns:c16="http://schemas.microsoft.com/office/drawing/2014/chart" uri="{C3380CC4-5D6E-409C-BE32-E72D297353CC}">
              <c16:uniqueId val="{00000001-D5D7-4025-86A6-D236F4E1AB60}"/>
            </c:ext>
          </c:extLst>
        </c:ser>
        <c:dLbls>
          <c:showLegendKey val="0"/>
          <c:showVal val="0"/>
          <c:showCatName val="0"/>
          <c:showSerName val="0"/>
          <c:showPercent val="0"/>
          <c:showBubbleSize val="0"/>
        </c:dLbls>
        <c:gapWidth val="250"/>
        <c:overlap val="100"/>
        <c:axId val="783617384"/>
        <c:axId val="783612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5.9</c:v>
                </c:pt>
                <c:pt idx="1">
                  <c:v>-2.84</c:v>
                </c:pt>
                <c:pt idx="2">
                  <c:v>-4.8499999999999996</c:v>
                </c:pt>
                <c:pt idx="3">
                  <c:v>-0.73</c:v>
                </c:pt>
                <c:pt idx="4">
                  <c:v>-0.37</c:v>
                </c:pt>
              </c:numCache>
            </c:numRef>
          </c:val>
          <c:smooth val="0"/>
          <c:extLst xmlns:c16r2="http://schemas.microsoft.com/office/drawing/2015/06/chart">
            <c:ext xmlns:c16="http://schemas.microsoft.com/office/drawing/2014/chart" uri="{C3380CC4-5D6E-409C-BE32-E72D297353CC}">
              <c16:uniqueId val="{00000002-D5D7-4025-86A6-D236F4E1AB60}"/>
            </c:ext>
          </c:extLst>
        </c:ser>
        <c:dLbls>
          <c:showLegendKey val="0"/>
          <c:showVal val="0"/>
          <c:showCatName val="0"/>
          <c:showSerName val="0"/>
          <c:showPercent val="0"/>
          <c:showBubbleSize val="0"/>
        </c:dLbls>
        <c:marker val="1"/>
        <c:smooth val="0"/>
        <c:axId val="783617384"/>
        <c:axId val="783612680"/>
      </c:lineChart>
      <c:catAx>
        <c:axId val="783617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3612680"/>
        <c:crosses val="autoZero"/>
        <c:auto val="1"/>
        <c:lblAlgn val="ctr"/>
        <c:lblOffset val="100"/>
        <c:tickLblSkip val="1"/>
        <c:tickMarkSkip val="1"/>
        <c:noMultiLvlLbl val="0"/>
      </c:catAx>
      <c:valAx>
        <c:axId val="783612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3617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388-4545-9648-75089D20A3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388-4545-9648-75089D20A3A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388-4545-9648-75089D20A3A7}"/>
            </c:ext>
          </c:extLst>
        </c:ser>
        <c:ser>
          <c:idx val="3"/>
          <c:order val="3"/>
          <c:tx>
            <c:strRef>
              <c:f>データシート!$A$30</c:f>
              <c:strCache>
                <c:ptCount val="1"/>
                <c:pt idx="0">
                  <c:v>大子町介護サービス事業特別会計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388-4545-9648-75089D20A3A7}"/>
            </c:ext>
          </c:extLst>
        </c:ser>
        <c:ser>
          <c:idx val="4"/>
          <c:order val="4"/>
          <c:tx>
            <c:strRef>
              <c:f>データシート!$A$31</c:f>
              <c:strCache>
                <c:ptCount val="1"/>
                <c:pt idx="0">
                  <c:v>大子町浄化槽整備事業特別会計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6388-4545-9648-75089D20A3A7}"/>
            </c:ext>
          </c:extLst>
        </c:ser>
        <c:ser>
          <c:idx val="5"/>
          <c:order val="5"/>
          <c:tx>
            <c:strRef>
              <c:f>データシート!$A$32</c:f>
              <c:strCache>
                <c:ptCount val="1"/>
                <c:pt idx="0">
                  <c:v>大子町後期高齢者医療特別会計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0.16</c:v>
                </c:pt>
                <c:pt idx="4">
                  <c:v>#N/A</c:v>
                </c:pt>
                <c:pt idx="5">
                  <c:v>0.16</c:v>
                </c:pt>
                <c:pt idx="6">
                  <c:v>#N/A</c:v>
                </c:pt>
                <c:pt idx="7">
                  <c:v>0.17</c:v>
                </c:pt>
                <c:pt idx="8">
                  <c:v>#N/A</c:v>
                </c:pt>
                <c:pt idx="9">
                  <c:v>0.13</c:v>
                </c:pt>
              </c:numCache>
            </c:numRef>
          </c:val>
          <c:extLst xmlns:c16r2="http://schemas.microsoft.com/office/drawing/2015/06/chart">
            <c:ext xmlns:c16="http://schemas.microsoft.com/office/drawing/2014/chart" uri="{C3380CC4-5D6E-409C-BE32-E72D297353CC}">
              <c16:uniqueId val="{00000005-6388-4545-9648-75089D20A3A7}"/>
            </c:ext>
          </c:extLst>
        </c:ser>
        <c:ser>
          <c:idx val="6"/>
          <c:order val="6"/>
          <c:tx>
            <c:strRef>
              <c:f>データシート!$A$33</c:f>
              <c:strCache>
                <c:ptCount val="1"/>
                <c:pt idx="0">
                  <c:v>大子町国民健康保険事業特別会計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0.57999999999999996</c:v>
                </c:pt>
                <c:pt idx="2">
                  <c:v>#N/A</c:v>
                </c:pt>
                <c:pt idx="3">
                  <c:v>0.9</c:v>
                </c:pt>
                <c:pt idx="4">
                  <c:v>#N/A</c:v>
                </c:pt>
                <c:pt idx="5">
                  <c:v>1.46</c:v>
                </c:pt>
                <c:pt idx="6">
                  <c:v>#N/A</c:v>
                </c:pt>
                <c:pt idx="7">
                  <c:v>0.79</c:v>
                </c:pt>
                <c:pt idx="8">
                  <c:v>#N/A</c:v>
                </c:pt>
                <c:pt idx="9">
                  <c:v>1.1000000000000001</c:v>
                </c:pt>
              </c:numCache>
            </c:numRef>
          </c:val>
          <c:extLst xmlns:c16r2="http://schemas.microsoft.com/office/drawing/2015/06/chart">
            <c:ext xmlns:c16="http://schemas.microsoft.com/office/drawing/2014/chart" uri="{C3380CC4-5D6E-409C-BE32-E72D297353CC}">
              <c16:uniqueId val="{00000006-6388-4545-9648-75089D20A3A7}"/>
            </c:ext>
          </c:extLst>
        </c:ser>
        <c:ser>
          <c:idx val="7"/>
          <c:order val="7"/>
          <c:tx>
            <c:strRef>
              <c:f>データシート!$A$34</c:f>
              <c:strCache>
                <c:ptCount val="1"/>
                <c:pt idx="0">
                  <c:v>大子町介護保険特別会計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1.82</c:v>
                </c:pt>
                <c:pt idx="2">
                  <c:v>#N/A</c:v>
                </c:pt>
                <c:pt idx="3">
                  <c:v>2.41</c:v>
                </c:pt>
                <c:pt idx="4">
                  <c:v>#N/A</c:v>
                </c:pt>
                <c:pt idx="5">
                  <c:v>2.23</c:v>
                </c:pt>
                <c:pt idx="6">
                  <c:v>#N/A</c:v>
                </c:pt>
                <c:pt idx="7">
                  <c:v>2.13</c:v>
                </c:pt>
                <c:pt idx="8">
                  <c:v>#N/A</c:v>
                </c:pt>
                <c:pt idx="9">
                  <c:v>1.75</c:v>
                </c:pt>
              </c:numCache>
            </c:numRef>
          </c:val>
          <c:extLst xmlns:c16r2="http://schemas.microsoft.com/office/drawing/2015/06/chart">
            <c:ext xmlns:c16="http://schemas.microsoft.com/office/drawing/2014/chart" uri="{C3380CC4-5D6E-409C-BE32-E72D297353CC}">
              <c16:uniqueId val="{00000007-6388-4545-9648-75089D20A3A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10.06</c:v>
                </c:pt>
                <c:pt idx="2">
                  <c:v>#N/A</c:v>
                </c:pt>
                <c:pt idx="3">
                  <c:v>8.3699999999999992</c:v>
                </c:pt>
                <c:pt idx="4">
                  <c:v>#N/A</c:v>
                </c:pt>
                <c:pt idx="5">
                  <c:v>6.19</c:v>
                </c:pt>
                <c:pt idx="6">
                  <c:v>#N/A</c:v>
                </c:pt>
                <c:pt idx="7">
                  <c:v>10.42</c:v>
                </c:pt>
                <c:pt idx="8">
                  <c:v>#N/A</c:v>
                </c:pt>
                <c:pt idx="9">
                  <c:v>9.1300000000000008</c:v>
                </c:pt>
              </c:numCache>
            </c:numRef>
          </c:val>
          <c:extLst xmlns:c16r2="http://schemas.microsoft.com/office/drawing/2015/06/chart">
            <c:ext xmlns:c16="http://schemas.microsoft.com/office/drawing/2014/chart" uri="{C3380CC4-5D6E-409C-BE32-E72D297353CC}">
              <c16:uniqueId val="{00000008-6388-4545-9648-75089D20A3A7}"/>
            </c:ext>
          </c:extLst>
        </c:ser>
        <c:ser>
          <c:idx val="9"/>
          <c:order val="9"/>
          <c:tx>
            <c:strRef>
              <c:f>データシート!$A$36</c:f>
              <c:strCache>
                <c:ptCount val="1"/>
                <c:pt idx="0">
                  <c:v>大子町水道事業会計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8.76</c:v>
                </c:pt>
                <c:pt idx="2">
                  <c:v>#N/A</c:v>
                </c:pt>
                <c:pt idx="3">
                  <c:v>9.2100000000000009</c:v>
                </c:pt>
                <c:pt idx="4">
                  <c:v>#N/A</c:v>
                </c:pt>
                <c:pt idx="5">
                  <c:v>9.19</c:v>
                </c:pt>
                <c:pt idx="6">
                  <c:v>#N/A</c:v>
                </c:pt>
                <c:pt idx="7">
                  <c:v>9.14</c:v>
                </c:pt>
                <c:pt idx="8">
                  <c:v>#N/A</c:v>
                </c:pt>
                <c:pt idx="9">
                  <c:v>10.1</c:v>
                </c:pt>
              </c:numCache>
            </c:numRef>
          </c:val>
          <c:extLst xmlns:c16r2="http://schemas.microsoft.com/office/drawing/2015/06/chart">
            <c:ext xmlns:c16="http://schemas.microsoft.com/office/drawing/2014/chart" uri="{C3380CC4-5D6E-409C-BE32-E72D297353CC}">
              <c16:uniqueId val="{00000009-6388-4545-9648-75089D20A3A7}"/>
            </c:ext>
          </c:extLst>
        </c:ser>
        <c:dLbls>
          <c:showLegendKey val="0"/>
          <c:showVal val="0"/>
          <c:showCatName val="0"/>
          <c:showSerName val="0"/>
          <c:showPercent val="0"/>
          <c:showBubbleSize val="0"/>
        </c:dLbls>
        <c:gapWidth val="150"/>
        <c:overlap val="100"/>
        <c:axId val="783609544"/>
        <c:axId val="783610720"/>
      </c:barChart>
      <c:catAx>
        <c:axId val="783609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3610720"/>
        <c:crosses val="autoZero"/>
        <c:auto val="1"/>
        <c:lblAlgn val="ctr"/>
        <c:lblOffset val="100"/>
        <c:tickLblSkip val="1"/>
        <c:tickMarkSkip val="1"/>
        <c:noMultiLvlLbl val="0"/>
      </c:catAx>
      <c:valAx>
        <c:axId val="78361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3609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728</c:v>
                </c:pt>
                <c:pt idx="5">
                  <c:v>747</c:v>
                </c:pt>
                <c:pt idx="8">
                  <c:v>750</c:v>
                </c:pt>
                <c:pt idx="11">
                  <c:v>808</c:v>
                </c:pt>
                <c:pt idx="14">
                  <c:v>822</c:v>
                </c:pt>
              </c:numCache>
            </c:numRef>
          </c:val>
          <c:extLst xmlns:c16r2="http://schemas.microsoft.com/office/drawing/2015/06/chart">
            <c:ext xmlns:c16="http://schemas.microsoft.com/office/drawing/2014/chart" uri="{C3380CC4-5D6E-409C-BE32-E72D297353CC}">
              <c16:uniqueId val="{00000000-000D-48FB-B530-7B6913E99F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00D-48FB-B530-7B6913E99F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6</c:v>
                </c:pt>
                <c:pt idx="6">
                  <c:v>5</c:v>
                </c:pt>
                <c:pt idx="9">
                  <c:v>4</c:v>
                </c:pt>
                <c:pt idx="12">
                  <c:v>3</c:v>
                </c:pt>
              </c:numCache>
            </c:numRef>
          </c:val>
          <c:extLst xmlns:c16r2="http://schemas.microsoft.com/office/drawing/2015/06/chart">
            <c:ext xmlns:c16="http://schemas.microsoft.com/office/drawing/2014/chart" uri="{C3380CC4-5D6E-409C-BE32-E72D297353CC}">
              <c16:uniqueId val="{00000002-000D-48FB-B530-7B6913E99F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00D-48FB-B530-7B6913E99F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c:v>
                </c:pt>
                <c:pt idx="3">
                  <c:v>28</c:v>
                </c:pt>
                <c:pt idx="6">
                  <c:v>20</c:v>
                </c:pt>
                <c:pt idx="9">
                  <c:v>36</c:v>
                </c:pt>
                <c:pt idx="12">
                  <c:v>20</c:v>
                </c:pt>
              </c:numCache>
            </c:numRef>
          </c:val>
          <c:extLst xmlns:c16r2="http://schemas.microsoft.com/office/drawing/2015/06/chart">
            <c:ext xmlns:c16="http://schemas.microsoft.com/office/drawing/2014/chart" uri="{C3380CC4-5D6E-409C-BE32-E72D297353CC}">
              <c16:uniqueId val="{00000004-000D-48FB-B530-7B6913E99F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00D-48FB-B530-7B6913E99F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00D-48FB-B530-7B6913E99F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885</c:v>
                </c:pt>
                <c:pt idx="3">
                  <c:v>882</c:v>
                </c:pt>
                <c:pt idx="6">
                  <c:v>897</c:v>
                </c:pt>
                <c:pt idx="9">
                  <c:v>956</c:v>
                </c:pt>
                <c:pt idx="12">
                  <c:v>973</c:v>
                </c:pt>
              </c:numCache>
            </c:numRef>
          </c:val>
          <c:extLst xmlns:c16r2="http://schemas.microsoft.com/office/drawing/2015/06/chart">
            <c:ext xmlns:c16="http://schemas.microsoft.com/office/drawing/2014/chart" uri="{C3380CC4-5D6E-409C-BE32-E72D297353CC}">
              <c16:uniqueId val="{00000007-000D-48FB-B530-7B6913E99F13}"/>
            </c:ext>
          </c:extLst>
        </c:ser>
        <c:dLbls>
          <c:showLegendKey val="0"/>
          <c:showVal val="0"/>
          <c:showCatName val="0"/>
          <c:showSerName val="0"/>
          <c:showPercent val="0"/>
          <c:showBubbleSize val="0"/>
        </c:dLbls>
        <c:gapWidth val="100"/>
        <c:overlap val="100"/>
        <c:axId val="783613464"/>
        <c:axId val="783613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199</c:v>
                </c:pt>
                <c:pt idx="2">
                  <c:v>#N/A</c:v>
                </c:pt>
                <c:pt idx="3">
                  <c:v>#N/A</c:v>
                </c:pt>
                <c:pt idx="4">
                  <c:v>169</c:v>
                </c:pt>
                <c:pt idx="5">
                  <c:v>#N/A</c:v>
                </c:pt>
                <c:pt idx="6">
                  <c:v>#N/A</c:v>
                </c:pt>
                <c:pt idx="7">
                  <c:v>172</c:v>
                </c:pt>
                <c:pt idx="8">
                  <c:v>#N/A</c:v>
                </c:pt>
                <c:pt idx="9">
                  <c:v>#N/A</c:v>
                </c:pt>
                <c:pt idx="10">
                  <c:v>188</c:v>
                </c:pt>
                <c:pt idx="11">
                  <c:v>#N/A</c:v>
                </c:pt>
                <c:pt idx="12">
                  <c:v>#N/A</c:v>
                </c:pt>
                <c:pt idx="13">
                  <c:v>174</c:v>
                </c:pt>
                <c:pt idx="14">
                  <c:v>#N/A</c:v>
                </c:pt>
              </c:numCache>
            </c:numRef>
          </c:val>
          <c:smooth val="0"/>
          <c:extLst xmlns:c16r2="http://schemas.microsoft.com/office/drawing/2015/06/chart">
            <c:ext xmlns:c16="http://schemas.microsoft.com/office/drawing/2014/chart" uri="{C3380CC4-5D6E-409C-BE32-E72D297353CC}">
              <c16:uniqueId val="{00000008-000D-48FB-B530-7B6913E99F13}"/>
            </c:ext>
          </c:extLst>
        </c:ser>
        <c:dLbls>
          <c:showLegendKey val="0"/>
          <c:showVal val="0"/>
          <c:showCatName val="0"/>
          <c:showSerName val="0"/>
          <c:showPercent val="0"/>
          <c:showBubbleSize val="0"/>
        </c:dLbls>
        <c:marker val="1"/>
        <c:smooth val="0"/>
        <c:axId val="783613464"/>
        <c:axId val="783613856"/>
      </c:lineChart>
      <c:catAx>
        <c:axId val="783613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3613856"/>
        <c:crosses val="autoZero"/>
        <c:auto val="1"/>
        <c:lblAlgn val="ctr"/>
        <c:lblOffset val="100"/>
        <c:tickLblSkip val="1"/>
        <c:tickMarkSkip val="1"/>
        <c:noMultiLvlLbl val="0"/>
      </c:catAx>
      <c:valAx>
        <c:axId val="78361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3613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7561</c:v>
                </c:pt>
                <c:pt idx="5">
                  <c:v>8296</c:v>
                </c:pt>
                <c:pt idx="8">
                  <c:v>8340</c:v>
                </c:pt>
                <c:pt idx="11">
                  <c:v>8244</c:v>
                </c:pt>
                <c:pt idx="14">
                  <c:v>7974</c:v>
                </c:pt>
              </c:numCache>
            </c:numRef>
          </c:val>
          <c:extLst xmlns:c16r2="http://schemas.microsoft.com/office/drawing/2015/06/chart">
            <c:ext xmlns:c16="http://schemas.microsoft.com/office/drawing/2014/chart" uri="{C3380CC4-5D6E-409C-BE32-E72D297353CC}">
              <c16:uniqueId val="{00000000-07E3-4B36-BCC3-3DB0A56630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291</c:v>
                </c:pt>
                <c:pt idx="5">
                  <c:v>254</c:v>
                </c:pt>
                <c:pt idx="8">
                  <c:v>210</c:v>
                </c:pt>
                <c:pt idx="11">
                  <c:v>177</c:v>
                </c:pt>
                <c:pt idx="14">
                  <c:v>132</c:v>
                </c:pt>
              </c:numCache>
            </c:numRef>
          </c:val>
          <c:extLst xmlns:c16r2="http://schemas.microsoft.com/office/drawing/2015/06/chart">
            <c:ext xmlns:c16="http://schemas.microsoft.com/office/drawing/2014/chart" uri="{C3380CC4-5D6E-409C-BE32-E72D297353CC}">
              <c16:uniqueId val="{00000001-07E3-4B36-BCC3-3DB0A56630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3658</c:v>
                </c:pt>
                <c:pt idx="5">
                  <c:v>3800</c:v>
                </c:pt>
                <c:pt idx="8">
                  <c:v>3975</c:v>
                </c:pt>
                <c:pt idx="11">
                  <c:v>3837</c:v>
                </c:pt>
                <c:pt idx="14">
                  <c:v>3980</c:v>
                </c:pt>
              </c:numCache>
            </c:numRef>
          </c:val>
          <c:extLst xmlns:c16r2="http://schemas.microsoft.com/office/drawing/2015/06/chart">
            <c:ext xmlns:c16="http://schemas.microsoft.com/office/drawing/2014/chart" uri="{C3380CC4-5D6E-409C-BE32-E72D297353CC}">
              <c16:uniqueId val="{00000002-07E3-4B36-BCC3-3DB0A56630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7E3-4B36-BCC3-3DB0A56630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7E3-4B36-BCC3-3DB0A56630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2</c:v>
                </c:pt>
                <c:pt idx="6">
                  <c:v>4</c:v>
                </c:pt>
                <c:pt idx="9">
                  <c:v>0</c:v>
                </c:pt>
                <c:pt idx="12">
                  <c:v>0</c:v>
                </c:pt>
              </c:numCache>
            </c:numRef>
          </c:val>
          <c:extLst xmlns:c16r2="http://schemas.microsoft.com/office/drawing/2015/06/chart">
            <c:ext xmlns:c16="http://schemas.microsoft.com/office/drawing/2014/chart" uri="{C3380CC4-5D6E-409C-BE32-E72D297353CC}">
              <c16:uniqueId val="{00000005-07E3-4B36-BCC3-3DB0A56630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3453</c:v>
                </c:pt>
                <c:pt idx="3">
                  <c:v>3351</c:v>
                </c:pt>
                <c:pt idx="6">
                  <c:v>3278</c:v>
                </c:pt>
                <c:pt idx="9">
                  <c:v>3328</c:v>
                </c:pt>
                <c:pt idx="12">
                  <c:v>3301</c:v>
                </c:pt>
              </c:numCache>
            </c:numRef>
          </c:val>
          <c:extLst xmlns:c16r2="http://schemas.microsoft.com/office/drawing/2015/06/chart">
            <c:ext xmlns:c16="http://schemas.microsoft.com/office/drawing/2014/chart" uri="{C3380CC4-5D6E-409C-BE32-E72D297353CC}">
              <c16:uniqueId val="{00000006-07E3-4B36-BCC3-3DB0A56630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7E3-4B36-BCC3-3DB0A56630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325</c:v>
                </c:pt>
                <c:pt idx="3">
                  <c:v>330</c:v>
                </c:pt>
                <c:pt idx="6">
                  <c:v>317</c:v>
                </c:pt>
                <c:pt idx="9">
                  <c:v>343</c:v>
                </c:pt>
                <c:pt idx="12">
                  <c:v>369</c:v>
                </c:pt>
              </c:numCache>
            </c:numRef>
          </c:val>
          <c:extLst xmlns:c16r2="http://schemas.microsoft.com/office/drawing/2015/06/chart">
            <c:ext xmlns:c16="http://schemas.microsoft.com/office/drawing/2014/chart" uri="{C3380CC4-5D6E-409C-BE32-E72D297353CC}">
              <c16:uniqueId val="{00000008-07E3-4B36-BCC3-3DB0A56630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c:v>
                </c:pt>
                <c:pt idx="3">
                  <c:v>16</c:v>
                </c:pt>
                <c:pt idx="6">
                  <c:v>11</c:v>
                </c:pt>
                <c:pt idx="9">
                  <c:v>8</c:v>
                </c:pt>
                <c:pt idx="12">
                  <c:v>5</c:v>
                </c:pt>
              </c:numCache>
            </c:numRef>
          </c:val>
          <c:extLst xmlns:c16r2="http://schemas.microsoft.com/office/drawing/2015/06/chart">
            <c:ext xmlns:c16="http://schemas.microsoft.com/office/drawing/2014/chart" uri="{C3380CC4-5D6E-409C-BE32-E72D297353CC}">
              <c16:uniqueId val="{00000009-07E3-4B36-BCC3-3DB0A56630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9956</c:v>
                </c:pt>
                <c:pt idx="3">
                  <c:v>10059</c:v>
                </c:pt>
                <c:pt idx="6">
                  <c:v>10034</c:v>
                </c:pt>
                <c:pt idx="9">
                  <c:v>9811</c:v>
                </c:pt>
                <c:pt idx="12">
                  <c:v>9696</c:v>
                </c:pt>
              </c:numCache>
            </c:numRef>
          </c:val>
          <c:extLst xmlns:c16r2="http://schemas.microsoft.com/office/drawing/2015/06/chart">
            <c:ext xmlns:c16="http://schemas.microsoft.com/office/drawing/2014/chart" uri="{C3380CC4-5D6E-409C-BE32-E72D297353CC}">
              <c16:uniqueId val="{0000000A-07E3-4B36-BCC3-3DB0A5663075}"/>
            </c:ext>
          </c:extLst>
        </c:ser>
        <c:dLbls>
          <c:showLegendKey val="0"/>
          <c:showVal val="0"/>
          <c:showCatName val="0"/>
          <c:showSerName val="0"/>
          <c:showPercent val="0"/>
          <c:showBubbleSize val="0"/>
        </c:dLbls>
        <c:gapWidth val="100"/>
        <c:overlap val="100"/>
        <c:axId val="783618560"/>
        <c:axId val="783607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2247</c:v>
                </c:pt>
                <c:pt idx="2">
                  <c:v>#N/A</c:v>
                </c:pt>
                <c:pt idx="3">
                  <c:v>#N/A</c:v>
                </c:pt>
                <c:pt idx="4">
                  <c:v>1405</c:v>
                </c:pt>
                <c:pt idx="5">
                  <c:v>#N/A</c:v>
                </c:pt>
                <c:pt idx="6">
                  <c:v>#N/A</c:v>
                </c:pt>
                <c:pt idx="7">
                  <c:v>1119</c:v>
                </c:pt>
                <c:pt idx="8">
                  <c:v>#N/A</c:v>
                </c:pt>
                <c:pt idx="9">
                  <c:v>#N/A</c:v>
                </c:pt>
                <c:pt idx="10">
                  <c:v>1232</c:v>
                </c:pt>
                <c:pt idx="11">
                  <c:v>#N/A</c:v>
                </c:pt>
                <c:pt idx="12">
                  <c:v>#N/A</c:v>
                </c:pt>
                <c:pt idx="13">
                  <c:v>1285</c:v>
                </c:pt>
                <c:pt idx="14">
                  <c:v>#N/A</c:v>
                </c:pt>
              </c:numCache>
            </c:numRef>
          </c:val>
          <c:smooth val="0"/>
          <c:extLst xmlns:c16r2="http://schemas.microsoft.com/office/drawing/2015/06/chart">
            <c:ext xmlns:c16="http://schemas.microsoft.com/office/drawing/2014/chart" uri="{C3380CC4-5D6E-409C-BE32-E72D297353CC}">
              <c16:uniqueId val="{0000000B-07E3-4B36-BCC3-3DB0A5663075}"/>
            </c:ext>
          </c:extLst>
        </c:ser>
        <c:dLbls>
          <c:showLegendKey val="0"/>
          <c:showVal val="0"/>
          <c:showCatName val="0"/>
          <c:showSerName val="0"/>
          <c:showPercent val="0"/>
          <c:showBubbleSize val="0"/>
        </c:dLbls>
        <c:marker val="1"/>
        <c:smooth val="0"/>
        <c:axId val="783618560"/>
        <c:axId val="783607976"/>
      </c:lineChart>
      <c:catAx>
        <c:axId val="78361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3607976"/>
        <c:crosses val="autoZero"/>
        <c:auto val="1"/>
        <c:lblAlgn val="ctr"/>
        <c:lblOffset val="100"/>
        <c:tickLblSkip val="1"/>
        <c:tickMarkSkip val="1"/>
        <c:noMultiLvlLbl val="0"/>
      </c:catAx>
      <c:valAx>
        <c:axId val="783607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361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1538</c:v>
                </c:pt>
                <c:pt idx="1">
                  <c:v>1245</c:v>
                </c:pt>
                <c:pt idx="2">
                  <c:v>1293</c:v>
                </c:pt>
              </c:numCache>
            </c:numRef>
          </c:val>
          <c:extLst xmlns:c16r2="http://schemas.microsoft.com/office/drawing/2015/06/chart">
            <c:ext xmlns:c16="http://schemas.microsoft.com/office/drawing/2014/chart" uri="{C3380CC4-5D6E-409C-BE32-E72D297353CC}">
              <c16:uniqueId val="{00000000-9830-495C-9A31-6B84C2181F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1276</c:v>
                </c:pt>
                <c:pt idx="1">
                  <c:v>1205</c:v>
                </c:pt>
                <c:pt idx="2">
                  <c:v>1205</c:v>
                </c:pt>
              </c:numCache>
            </c:numRef>
          </c:val>
          <c:extLst xmlns:c16r2="http://schemas.microsoft.com/office/drawing/2015/06/chart">
            <c:ext xmlns:c16="http://schemas.microsoft.com/office/drawing/2014/chart" uri="{C3380CC4-5D6E-409C-BE32-E72D297353CC}">
              <c16:uniqueId val="{00000001-9830-495C-9A31-6B84C2181F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1065</c:v>
                </c:pt>
                <c:pt idx="1">
                  <c:v>1222</c:v>
                </c:pt>
                <c:pt idx="2">
                  <c:v>1335</c:v>
                </c:pt>
              </c:numCache>
            </c:numRef>
          </c:val>
          <c:extLst xmlns:c16r2="http://schemas.microsoft.com/office/drawing/2015/06/chart">
            <c:ext xmlns:c16="http://schemas.microsoft.com/office/drawing/2014/chart" uri="{C3380CC4-5D6E-409C-BE32-E72D297353CC}">
              <c16:uniqueId val="{00000002-9830-495C-9A31-6B84C2181F10}"/>
            </c:ext>
          </c:extLst>
        </c:ser>
        <c:dLbls>
          <c:showLegendKey val="0"/>
          <c:showVal val="0"/>
          <c:showCatName val="0"/>
          <c:showSerName val="0"/>
          <c:showPercent val="0"/>
          <c:showBubbleSize val="0"/>
        </c:dLbls>
        <c:gapWidth val="120"/>
        <c:overlap val="100"/>
        <c:axId val="783608368"/>
        <c:axId val="783620520"/>
      </c:barChart>
      <c:catAx>
        <c:axId val="78360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83620520"/>
        <c:crosses val="autoZero"/>
        <c:auto val="1"/>
        <c:lblAlgn val="ctr"/>
        <c:lblOffset val="100"/>
        <c:tickLblSkip val="1"/>
        <c:tickMarkSkip val="1"/>
        <c:noMultiLvlLbl val="0"/>
      </c:catAx>
      <c:valAx>
        <c:axId val="783620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8360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047-430A-9650-C35631D1BBA2}"/>
                </c:ext>
                <c:ext xmlns:c15="http://schemas.microsoft.com/office/drawing/2012/chart" uri="{CE6537A1-D6FC-4f65-9D91-7224C49458BB}">
                  <c15:dlblFieldTable>
                    <c15:dlblFTEntry>
                      <c15:txfldGUID>{92666636-8574-4711-9193-D78B991B9680}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047-430A-9650-C35631D1BBA2}"/>
                </c:ext>
                <c:ext xmlns:c15="http://schemas.microsoft.com/office/drawing/2012/chart" uri="{CE6537A1-D6FC-4f65-9D91-7224C49458BB}">
                  <c15:dlblFieldTable>
                    <c15:dlblFTEntry>
                      <c15:txfldGUID>{44FFD675-9E63-4226-944C-3E33A55318D7}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047-430A-9650-C35631D1BBA2}"/>
                </c:ext>
                <c:ext xmlns:c15="http://schemas.microsoft.com/office/drawing/2012/chart" uri="{CE6537A1-D6FC-4f65-9D91-7224C49458BB}">
                  <c15:dlblFieldTable>
                    <c15:dlblFTEntry>
                      <c15:txfldGUID>{1F0E4538-22E7-425A-94ED-4C31FA1435BD}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047-430A-9650-C35631D1BBA2}"/>
                </c:ext>
                <c:ext xmlns:c15="http://schemas.microsoft.com/office/drawing/2012/chart" uri="{CE6537A1-D6FC-4f65-9D91-7224C49458BB}">
                  <c15:dlblFieldTable>
                    <c15:dlblFTEntry>
                      <c15:txfldGUID>{04E0F2F6-2AAE-4B05-9DA5-6F7A5158DA9C}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047-430A-9650-C35631D1BBA2}"/>
                </c:ext>
                <c:ext xmlns:c15="http://schemas.microsoft.com/office/drawing/2012/chart" uri="{CE6537A1-D6FC-4f65-9D91-7224C49458BB}">
                  <c15:dlblFieldTable>
                    <c15:dlblFTEntry>
                      <c15:txfldGUID>{E4F64BDB-2056-4BCD-8E85-F75BF1E28E94}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047-430A-9650-C35631D1BBA2}"/>
                </c:ext>
                <c:ext xmlns:c15="http://schemas.microsoft.com/office/drawing/2012/chart" uri="{CE6537A1-D6FC-4f65-9D91-7224C49458BB}">
                  <c15:layout/>
                  <c15:dlblFieldTable>
                    <c15:dlblFTEntry>
                      <c15:txfldGUID>{BF5D579D-F682-420A-BDF7-6DA104AC7D17}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047-430A-9650-C35631D1BBA2}"/>
                </c:ext>
                <c:ext xmlns:c15="http://schemas.microsoft.com/office/drawing/2012/chart" uri="{CE6537A1-D6FC-4f65-9D91-7224C49458BB}">
                  <c15:layout/>
                  <c15:dlblFieldTable>
                    <c15:dlblFTEntry>
                      <c15:txfldGUID>{6D4A21BB-EDEC-4568-8F63-E8A0856E0919}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047-430A-9650-C35631D1BBA2}"/>
                </c:ext>
                <c:ext xmlns:c15="http://schemas.microsoft.com/office/drawing/2012/chart" uri="{CE6537A1-D6FC-4f65-9D91-7224C49458BB}">
                  <c15:layout/>
                  <c15:dlblFieldTable>
                    <c15:dlblFTEntry>
                      <c15:txfldGUID>{0D549FC4-7BEB-4E5A-B4F3-722DAAFFAC3B}</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047-430A-9650-C35631D1BBA2}"/>
                </c:ext>
                <c:ext xmlns:c15="http://schemas.microsoft.com/office/drawing/2012/chart" uri="{CE6537A1-D6FC-4f65-9D91-7224C49458BB}">
                  <c15:layout/>
                  <c15:dlblFieldTable>
                    <c15:dlblFTEntry>
                      <c15:txfldGUID>{8918ACCA-0641-45C5-8436-A592175A3918}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54.8</c:v>
                </c:pt>
                <c:pt idx="16">
                  <c:v>56.1</c:v>
                </c:pt>
                <c:pt idx="24">
                  <c:v>57.6</c:v>
                </c:pt>
                <c:pt idx="32">
                  <c:v>59.3</c:v>
                </c:pt>
              </c:numCache>
            </c:numRef>
          </c:xVal>
          <c:yVal>
            <c:numRef>
              <c:f>公会計指標分析・財政指標組合せ分析表!$BP$51:$DC$51</c:f>
              <c:numCache>
                <c:formatCode>#,##0.0;"▲ "#,##0.0</c:formatCode>
                <c:ptCount val="40"/>
                <c:pt idx="8">
                  <c:v>26.3</c:v>
                </c:pt>
                <c:pt idx="16">
                  <c:v>21.3</c:v>
                </c:pt>
                <c:pt idx="24">
                  <c:v>23.8</c:v>
                </c:pt>
                <c:pt idx="32">
                  <c:v>24.6</c:v>
                </c:pt>
              </c:numCache>
            </c:numRef>
          </c:yVal>
          <c:smooth val="0"/>
          <c:extLst xmlns:c16r2="http://schemas.microsoft.com/office/drawing/2015/06/chart">
            <c:ext xmlns:c16="http://schemas.microsoft.com/office/drawing/2014/chart" uri="{C3380CC4-5D6E-409C-BE32-E72D297353CC}">
              <c16:uniqueId val="{00000009-F047-430A-9650-C35631D1BB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047-430A-9650-C35631D1BBA2}"/>
                </c:ext>
                <c:ext xmlns:c15="http://schemas.microsoft.com/office/drawing/2012/chart" uri="{CE6537A1-D6FC-4f65-9D91-7224C49458BB}">
                  <c15:dlblFieldTable>
                    <c15:dlblFTEntry>
                      <c15:txfldGUID>{05DE33A3-9A92-4B32-9217-129CBC701183}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047-430A-9650-C35631D1BBA2}"/>
                </c:ext>
                <c:ext xmlns:c15="http://schemas.microsoft.com/office/drawing/2012/chart" uri="{CE6537A1-D6FC-4f65-9D91-7224C49458BB}">
                  <c15:dlblFieldTable>
                    <c15:dlblFTEntry>
                      <c15:txfldGUID>{9E5159E5-6AB1-4AD3-958F-C0B6B87120EB}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047-430A-9650-C35631D1BBA2}"/>
                </c:ext>
                <c:ext xmlns:c15="http://schemas.microsoft.com/office/drawing/2012/chart" uri="{CE6537A1-D6FC-4f65-9D91-7224C49458BB}">
                  <c15:dlblFieldTable>
                    <c15:dlblFTEntry>
                      <c15:txfldGUID>{AFC7BBD0-B605-43DE-914B-E4F64C9FBA51}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047-430A-9650-C35631D1BBA2}"/>
                </c:ext>
                <c:ext xmlns:c15="http://schemas.microsoft.com/office/drawing/2012/chart" uri="{CE6537A1-D6FC-4f65-9D91-7224C49458BB}">
                  <c15:dlblFieldTable>
                    <c15:dlblFTEntry>
                      <c15:txfldGUID>{5AEEACD1-E25B-4FBE-B56F-3921CA3398A1}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047-430A-9650-C35631D1BBA2}"/>
                </c:ext>
                <c:ext xmlns:c15="http://schemas.microsoft.com/office/drawing/2012/chart" uri="{CE6537A1-D6FC-4f65-9D91-7224C49458BB}">
                  <c15:dlblFieldTable>
                    <c15:dlblFTEntry>
                      <c15:txfldGUID>{CF9DEB9F-CD27-4B3C-8E68-DE22AEBE0002}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047-430A-9650-C35631D1BBA2}"/>
                </c:ext>
                <c:ext xmlns:c15="http://schemas.microsoft.com/office/drawing/2012/chart" uri="{CE6537A1-D6FC-4f65-9D91-7224C49458BB}">
                  <c15:layout/>
                  <c15:dlblFieldTable>
                    <c15:dlblFTEntry>
                      <c15:txfldGUID>{D5DFB1BE-0C2C-4CCD-A0CF-AE4386DA75A1}</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047-430A-9650-C35631D1BBA2}"/>
                </c:ext>
                <c:ext xmlns:c15="http://schemas.microsoft.com/office/drawing/2012/chart" uri="{CE6537A1-D6FC-4f65-9D91-7224C49458BB}">
                  <c15:layout/>
                  <c15:dlblFieldTable>
                    <c15:dlblFTEntry>
                      <c15:txfldGUID>{4D957386-25C3-4A1D-8DAC-87A1D6652C20}</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047-430A-9650-C35631D1BBA2}"/>
                </c:ext>
                <c:ext xmlns:c15="http://schemas.microsoft.com/office/drawing/2012/chart" uri="{CE6537A1-D6FC-4f65-9D91-7224C49458BB}">
                  <c15:layout/>
                  <c15:dlblFieldTable>
                    <c15:dlblFTEntry>
                      <c15:txfldGUID>{DACB2937-34A5-4254-8F2A-29A003577ADA}</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047-430A-9650-C35631D1BBA2}"/>
                </c:ext>
                <c:ext xmlns:c15="http://schemas.microsoft.com/office/drawing/2012/chart" uri="{CE6537A1-D6FC-4f65-9D91-7224C49458BB}">
                  <c15:layout/>
                  <c15:dlblFieldTable>
                    <c15:dlblFTEntry>
                      <c15:txfldGUID>{1827C8E6-B873-4CF3-886D-FFFC1F0281F0}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62.6</c:v>
                </c:pt>
                <c:pt idx="16">
                  <c:v>63.5</c:v>
                </c:pt>
                <c:pt idx="24">
                  <c:v>66</c:v>
                </c:pt>
                <c:pt idx="32">
                  <c:v>66.3</c:v>
                </c:pt>
              </c:numCache>
            </c:numRef>
          </c:xVal>
          <c:yVal>
            <c:numRef>
              <c:f>公会計指標分析・財政指標組合せ分析表!$BP$55:$DC$55</c:f>
              <c:numCache>
                <c:formatCode>#,##0.0;"▲ "#,##0.0</c:formatCode>
                <c:ptCount val="40"/>
                <c:pt idx="8">
                  <c:v>44.9</c:v>
                </c:pt>
                <c:pt idx="16">
                  <c:v>40.799999999999997</c:v>
                </c:pt>
                <c:pt idx="24">
                  <c:v>38.5</c:v>
                </c:pt>
                <c:pt idx="32">
                  <c:v>35.5</c:v>
                </c:pt>
              </c:numCache>
            </c:numRef>
          </c:yVal>
          <c:smooth val="0"/>
          <c:extLst xmlns:c16r2="http://schemas.microsoft.com/office/drawing/2015/06/chart">
            <c:ext xmlns:c16="http://schemas.microsoft.com/office/drawing/2014/chart" uri="{C3380CC4-5D6E-409C-BE32-E72D297353CC}">
              <c16:uniqueId val="{00000013-F047-430A-9650-C35631D1BBA2}"/>
            </c:ext>
          </c:extLst>
        </c:ser>
        <c:dLbls>
          <c:showLegendKey val="0"/>
          <c:showVal val="1"/>
          <c:showCatName val="0"/>
          <c:showSerName val="0"/>
          <c:showPercent val="0"/>
          <c:showBubbleSize val="0"/>
        </c:dLbls>
        <c:axId val="783618952"/>
        <c:axId val="783619344"/>
      </c:scatterChart>
      <c:valAx>
        <c:axId val="783618952"/>
        <c:scaling>
          <c:orientation val="minMax"/>
          <c:max val="68"/>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3619344"/>
        <c:crosses val="autoZero"/>
        <c:crossBetween val="midCat"/>
      </c:valAx>
      <c:valAx>
        <c:axId val="783619344"/>
        <c:scaling>
          <c:orientation val="minMax"/>
          <c:max val="49"/>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3618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A92-4827-9310-B8680E86F2AC}"/>
                </c:ext>
                <c:ext xmlns:c15="http://schemas.microsoft.com/office/drawing/2012/chart" uri="{CE6537A1-D6FC-4f65-9D91-7224C49458BB}">
                  <c15:dlblFieldTable>
                    <c15:dlblFTEntry>
                      <c15:txfldGUID>{53B89B69-6A7F-4839-BB6B-C8CC03F938D6}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A92-4827-9310-B8680E86F2AC}"/>
                </c:ext>
                <c:ext xmlns:c15="http://schemas.microsoft.com/office/drawing/2012/chart" uri="{CE6537A1-D6FC-4f65-9D91-7224C49458BB}">
                  <c15:dlblFieldTable>
                    <c15:dlblFTEntry>
                      <c15:txfldGUID>{45D67B06-7D79-4CFF-8951-D802F913F452}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92-4827-9310-B8680E86F2AC}"/>
                </c:ext>
                <c:ext xmlns:c15="http://schemas.microsoft.com/office/drawing/2012/chart" uri="{CE6537A1-D6FC-4f65-9D91-7224C49458BB}">
                  <c15:dlblFieldTable>
                    <c15:dlblFTEntry>
                      <c15:txfldGUID>{21A14CAF-3BC1-418A-93CF-E2688D24E9E4}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92-4827-9310-B8680E86F2AC}"/>
                </c:ext>
                <c:ext xmlns:c15="http://schemas.microsoft.com/office/drawing/2012/chart" uri="{CE6537A1-D6FC-4f65-9D91-7224C49458BB}">
                  <c15:dlblFieldTable>
                    <c15:dlblFTEntry>
                      <c15:txfldGUID>{05DD0DF2-CBD1-415D-BDE8-7FB19E98704D}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92-4827-9310-B8680E86F2AC}"/>
                </c:ext>
                <c:ext xmlns:c15="http://schemas.microsoft.com/office/drawing/2012/chart" uri="{CE6537A1-D6FC-4f65-9D91-7224C49458BB}">
                  <c15:dlblFieldTable>
                    <c15:dlblFTEntry>
                      <c15:txfldGUID>{32FFF4CB-6B23-42EA-94EF-F4506D90259B}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92-4827-9310-B8680E86F2AC}"/>
                </c:ext>
                <c:ext xmlns:c15="http://schemas.microsoft.com/office/drawing/2012/chart" uri="{CE6537A1-D6FC-4f65-9D91-7224C49458BB}">
                  <c15:dlblFieldTable>
                    <c15:dlblFTEntry>
                      <c15:txfldGUID>{7CBA67AB-5777-4566-B9C6-62190AD583FE}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92-4827-9310-B8680E86F2AC}"/>
                </c:ext>
                <c:ext xmlns:c15="http://schemas.microsoft.com/office/drawing/2012/chart" uri="{CE6537A1-D6FC-4f65-9D91-7224C49458BB}">
                  <c15:dlblFieldTable>
                    <c15:dlblFTEntry>
                      <c15:txfldGUID>{52406A5A-BBC4-4FFF-86A6-8CCC116B9A7D}</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8.8673456596892013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92-4827-9310-B8680E86F2AC}"/>
                </c:ext>
                <c:ext xmlns:c15="http://schemas.microsoft.com/office/drawing/2012/chart" uri="{CE6537A1-D6FC-4f65-9D91-7224C49458BB}">
                  <c15:dlblFieldTable>
                    <c15:dlblFTEntry>
                      <c15:txfldGUID>{68543D3C-D92B-4E11-81F4-506AD6E288CC}</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8.8673456596892811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92-4827-9310-B8680E86F2AC}"/>
                </c:ext>
                <c:ext xmlns:c15="http://schemas.microsoft.com/office/drawing/2012/chart" uri="{CE6537A1-D6FC-4f65-9D91-7224C49458BB}">
                  <c15:dlblFieldTable>
                    <c15:dlblFTEntry>
                      <c15:txfldGUID>{8556AFAF-6ADC-4E29-A360-FD5C615A590C}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3.8</c:v>
                </c:pt>
                <c:pt idx="16">
                  <c:v>3.3</c:v>
                </c:pt>
                <c:pt idx="24">
                  <c:v>3.3</c:v>
                </c:pt>
                <c:pt idx="32">
                  <c:v>3.4</c:v>
                </c:pt>
              </c:numCache>
            </c:numRef>
          </c:xVal>
          <c:yVal>
            <c:numRef>
              <c:f>公会計指標分析・財政指標組合せ分析表!$BP$73:$DC$73</c:f>
              <c:numCache>
                <c:formatCode>#,##0.0;"▲ "#,##0.0</c:formatCode>
                <c:ptCount val="40"/>
                <c:pt idx="0">
                  <c:v>41.6</c:v>
                </c:pt>
                <c:pt idx="8">
                  <c:v>26.3</c:v>
                </c:pt>
                <c:pt idx="16">
                  <c:v>21.3</c:v>
                </c:pt>
                <c:pt idx="24">
                  <c:v>23.8</c:v>
                </c:pt>
                <c:pt idx="32">
                  <c:v>24.6</c:v>
                </c:pt>
              </c:numCache>
            </c:numRef>
          </c:yVal>
          <c:smooth val="0"/>
          <c:extLst xmlns:c16r2="http://schemas.microsoft.com/office/drawing/2015/06/chart">
            <c:ext xmlns:c16="http://schemas.microsoft.com/office/drawing/2014/chart" uri="{C3380CC4-5D6E-409C-BE32-E72D297353CC}">
              <c16:uniqueId val="{00000009-BA92-4827-9310-B8680E86F2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92-4827-9310-B8680E86F2AC}"/>
                </c:ext>
                <c:ext xmlns:c15="http://schemas.microsoft.com/office/drawing/2012/chart" uri="{CE6537A1-D6FC-4f65-9D91-7224C49458BB}">
                  <c15:dlblFieldTable>
                    <c15:dlblFTEntry>
                      <c15:txfldGUID>{8F09BB1B-B23E-40B0-9237-C290DEB6514E}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A92-4827-9310-B8680E86F2AC}"/>
                </c:ext>
                <c:ext xmlns:c15="http://schemas.microsoft.com/office/drawing/2012/chart" uri="{CE6537A1-D6FC-4f65-9D91-7224C49458BB}">
                  <c15:dlblFieldTable>
                    <c15:dlblFTEntry>
                      <c15:txfldGUID>{9E6682DD-5F30-471F-8E72-839829A00EF2}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A92-4827-9310-B8680E86F2AC}"/>
                </c:ext>
                <c:ext xmlns:c15="http://schemas.microsoft.com/office/drawing/2012/chart" uri="{CE6537A1-D6FC-4f65-9D91-7224C49458BB}">
                  <c15:dlblFieldTable>
                    <c15:dlblFTEntry>
                      <c15:txfldGUID>{EEF71B60-3BE1-45E3-AAA4-3FC0D9BF8194}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A92-4827-9310-B8680E86F2AC}"/>
                </c:ext>
                <c:ext xmlns:c15="http://schemas.microsoft.com/office/drawing/2012/chart" uri="{CE6537A1-D6FC-4f65-9D91-7224C49458BB}">
                  <c15:dlblFieldTable>
                    <c15:dlblFTEntry>
                      <c15:txfldGUID>{AC0BAF82-8810-4095-8967-C1B975B18939}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A92-4827-9310-B8680E86F2AC}"/>
                </c:ext>
                <c:ext xmlns:c15="http://schemas.microsoft.com/office/drawing/2012/chart" uri="{CE6537A1-D6FC-4f65-9D91-7224C49458BB}">
                  <c15:dlblFieldTable>
                    <c15:dlblFTEntry>
                      <c15:txfldGUID>{7BE3206F-DE31-4579-B5CC-6DFE5D5D0425}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92-4827-9310-B8680E86F2AC}"/>
                </c:ext>
                <c:ext xmlns:c15="http://schemas.microsoft.com/office/drawing/2012/chart" uri="{CE6537A1-D6FC-4f65-9D91-7224C49458BB}">
                  <c15:dlblFieldTable>
                    <c15:dlblFTEntry>
                      <c15:txfldGUID>{718187A4-C383-4E23-95D3-6E955149D662}</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A92-4827-9310-B8680E86F2AC}"/>
                </c:ext>
                <c:ext xmlns:c15="http://schemas.microsoft.com/office/drawing/2012/chart" uri="{CE6537A1-D6FC-4f65-9D91-7224C49458BB}">
                  <c15:dlblFieldTable>
                    <c15:dlblFTEntry>
                      <c15:txfldGUID>{9BC68569-3EED-4AA1-BFE1-CDA414F7822C}</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A92-4827-9310-B8680E86F2AC}"/>
                </c:ext>
                <c:ext xmlns:c15="http://schemas.microsoft.com/office/drawing/2012/chart" uri="{CE6537A1-D6FC-4f65-9D91-7224C49458BB}">
                  <c15:dlblFieldTable>
                    <c15:dlblFTEntry>
                      <c15:txfldGUID>{1A1D270E-DB85-4BCA-9A99-6C9193D681DA}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A92-4827-9310-B8680E86F2AC}"/>
                </c:ext>
                <c:ext xmlns:c15="http://schemas.microsoft.com/office/drawing/2012/chart" uri="{CE6537A1-D6FC-4f65-9D91-7224C49458BB}">
                  <c15:dlblFieldTable>
                    <c15:dlblFTEntry>
                      <c15:txfldGUID>{6E5494C5-3FB8-4508-B006-EAD45C3018F7}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xmlns:c16r2="http://schemas.microsoft.com/office/drawing/2015/06/chart">
            <c:ext xmlns:c16="http://schemas.microsoft.com/office/drawing/2014/chart" uri="{C3380CC4-5D6E-409C-BE32-E72D297353CC}">
              <c16:uniqueId val="{00000013-BA92-4827-9310-B8680E86F2AC}"/>
            </c:ext>
          </c:extLst>
        </c:ser>
        <c:dLbls>
          <c:showLegendKey val="0"/>
          <c:showVal val="1"/>
          <c:showCatName val="0"/>
          <c:showSerName val="0"/>
          <c:showPercent val="0"/>
          <c:showBubbleSize val="0"/>
        </c:dLbls>
        <c:axId val="783620912"/>
        <c:axId val="783629536"/>
      </c:scatterChart>
      <c:valAx>
        <c:axId val="783620912"/>
        <c:scaling>
          <c:orientation val="minMax"/>
          <c:max val="9.6"/>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3629536"/>
        <c:crosses val="autoZero"/>
        <c:crossBetween val="midCat"/>
      </c:valAx>
      <c:valAx>
        <c:axId val="783629536"/>
        <c:scaling>
          <c:orientation val="minMax"/>
          <c:max val="49"/>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36209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元利償還金等については小中学校耐震補強事業に係る平成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年度地方債の元金償還開始や廃棄物処理施設整備事業に係る平成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年度地方債の元金償還額の増等により，前年度と比較して</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算入公債費等についても，小中学校耐震補強事業や廃棄物処理施設整備事業の影響により基準財政需要額算入額が増加している。</a:t>
          </a:r>
        </a:p>
        <a:p>
          <a:r>
            <a:rPr kumimoji="1" lang="ja-JP" altLang="en-US" sz="1400">
              <a:latin typeface="ＭＳ ゴシック" pitchFamily="49" charset="-128"/>
              <a:ea typeface="ＭＳ ゴシック" pitchFamily="49" charset="-128"/>
            </a:rPr>
            <a:t>　今後，庁舎建設事業や衛生施設建設事業等の大型事業を控えているため，充当可能基金への積立などにより起債の発行を抑制し，健全な財政運営に努めていく。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将来負担額については，令和元年度地方債発行額が償還元金を下回ったことで地方債残高が減となり，減少している。</a:t>
          </a:r>
        </a:p>
        <a:p>
          <a:r>
            <a:rPr kumimoji="1" lang="ja-JP" altLang="en-US" sz="1400">
              <a:latin typeface="ＭＳ ゴシック" pitchFamily="49" charset="-128"/>
              <a:ea typeface="ＭＳ ゴシック" pitchFamily="49" charset="-128"/>
            </a:rPr>
            <a:t>　充当可能財源等については，大子町庁舎建設基金や森林環境譲与税基金等の積立により，充当可能基金は増加したが，過疎対策事業債等算入率の高い地方債が算入開始の額に対し算入終了による減少額が大きかったため基準財政需要額算入見込額は減少し，全体では減少となった。</a:t>
          </a:r>
        </a:p>
        <a:p>
          <a:r>
            <a:rPr kumimoji="1" lang="ja-JP" altLang="en-US" sz="1400">
              <a:latin typeface="ＭＳ ゴシック" pitchFamily="49" charset="-128"/>
              <a:ea typeface="ＭＳ ゴシック" pitchFamily="49" charset="-128"/>
            </a:rPr>
            <a:t>　引き続き，計画的な基金の活用や，地方債の抑制を図り，後年度への負担を軽減し，健全な財政運営に努めていく。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茨城県大子町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財政調整基金やその他特定目的金のうち大子町庁舎建設基金，新設の森林環境譲与税基金への積立額が増加し，全体で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財政調整基金及び減債基金については，今後の大型事業等に備え現状維持とする。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基金全体の増加要因となっている大子町庁舎建設基金については，令和元年度から事業充当に充当している。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大子町庁舎建設基金：大子町庁舎の建設又は改築に要する資金とするもの。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大子町観光振興基金：町の観光振興を図るもの。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大子町文化振興基金：ふるさと大子応援寄附金等を財源として，町の文化の振興に要する資金とするもの。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大子町森林環境譲与税基金：町における間伐，人材育成・担い手の確保，木材利用の促進及び普及啓発等の森林整備及びその促進に要する資金とするもの。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武藤文化福祉基金：町の文化の振興及び福祉の向上に要する資金とするもの。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大子町庁舎建設基金：令和３年度着工予定の庁舎建設の財源として積み立てを行ったことにより増加となった。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大子町観光振興基金：袋田観瀑施設利用収入等を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大子町文化振興基金：ふるさと大子応援寄附金等を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大子町森林環境譲与税基金：森林環境譲与税を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大子町庁舎建設基金：令和３年度から着工により大きく減少する予定。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百万円増加となった。主な要因としては，前年度まで財政調整基金を取崩し財源としていた子育て支援住宅建設事業が完了したこと等から，取崩す要因が発生しなかったことによる。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％程度が適正とされている基金残高について，本町は平成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％となっているが，庁舎建設事業や衛生センター整備事業等の大型事業に充当していく予定であるため，中長期的には減少していく見込み。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基金残高は前年度と比較して大幅な増減はなかった。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令和３年度から着工する庁舎建設事業やその後の大型事業等に備え現状維持とし，適正な積立額を確保する。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16,584
325.76
10,401,187
9,614,474
546,025
5,975,871
9,695,636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有形固定資産減価償却率は類似団体より低い水準にあるが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資産区分別に見るとインフラ資産</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52.7</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事業用資産</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66.9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％で事業用資産の老朽化が比較的進んでいる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。今後は、新庁舎建設事業等の大型事業が完了することで、本比率は減少する見込みである。</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83414</xdr:rowOff>
    </xdr:from>
    <xdr:ext cx="405111" cy="259045"/>
    <xdr:sp macro="" textlink="">
      <xdr:nvSpPr>
        <xdr:cNvPr id="70" name="有形固定資産減価償却率平均値テキスト"/>
        <xdr:cNvSpPr txBox="1"/>
      </xdr:nvSpPr>
      <xdr:spPr>
        <a:xfrm>
          <a:off x="4813300" y="582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75" name="フローチャート: 判断 74"/>
        <xdr:cNvSpPr/>
      </xdr:nvSpPr>
      <xdr:spPr>
        <a:xfrm>
          <a:off x="1714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24553</xdr:rowOff>
    </xdr:from>
    <xdr:to>
      <xdr:col>23</xdr:col>
      <xdr:colOff>136525</xdr:colOff>
      <xdr:row>28</xdr:row>
      <xdr:rowOff>126153</xdr:rowOff>
    </xdr:to>
    <xdr:sp macro="" textlink="">
      <xdr:nvSpPr>
        <xdr:cNvPr id="81" name="楕円 80"/>
        <xdr:cNvSpPr/>
      </xdr:nvSpPr>
      <xdr:spPr>
        <a:xfrm>
          <a:off x="4711700" y="55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47430</xdr:rowOff>
    </xdr:from>
    <xdr:ext cx="405111" cy="259045"/>
    <xdr:sp macro="" textlink="">
      <xdr:nvSpPr>
        <xdr:cNvPr id="82" name="有形固定資産減価償却率該当値テキスト"/>
        <xdr:cNvSpPr txBox="1"/>
      </xdr:nvSpPr>
      <xdr:spPr>
        <a:xfrm>
          <a:off x="4813300" y="544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134832</xdr:rowOff>
    </xdr:from>
    <xdr:to>
      <xdr:col>19</xdr:col>
      <xdr:colOff>187325</xdr:colOff>
      <xdr:row>28</xdr:row>
      <xdr:rowOff>64982</xdr:rowOff>
    </xdr:to>
    <xdr:sp macro="" textlink="">
      <xdr:nvSpPr>
        <xdr:cNvPr id="83" name="楕円 82"/>
        <xdr:cNvSpPr/>
      </xdr:nvSpPr>
      <xdr:spPr>
        <a:xfrm>
          <a:off x="4000500" y="5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14182</xdr:rowOff>
    </xdr:from>
    <xdr:to>
      <xdr:col>23</xdr:col>
      <xdr:colOff>85725</xdr:colOff>
      <xdr:row>28</xdr:row>
      <xdr:rowOff>75353</xdr:rowOff>
    </xdr:to>
    <xdr:cxnSp macro="">
      <xdr:nvCxnSpPr>
        <xdr:cNvPr id="84" name="直線コネクタ 83"/>
        <xdr:cNvCxnSpPr/>
      </xdr:nvCxnSpPr>
      <xdr:spPr>
        <a:xfrm>
          <a:off x="4051300" y="5586307"/>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80857</xdr:rowOff>
    </xdr:from>
    <xdr:to>
      <xdr:col>15</xdr:col>
      <xdr:colOff>187325</xdr:colOff>
      <xdr:row>28</xdr:row>
      <xdr:rowOff>11007</xdr:rowOff>
    </xdr:to>
    <xdr:sp macro="" textlink="">
      <xdr:nvSpPr>
        <xdr:cNvPr id="85" name="楕円 84"/>
        <xdr:cNvSpPr/>
      </xdr:nvSpPr>
      <xdr:spPr>
        <a:xfrm>
          <a:off x="3238500" y="54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131657</xdr:rowOff>
    </xdr:from>
    <xdr:to>
      <xdr:col>19</xdr:col>
      <xdr:colOff>136525</xdr:colOff>
      <xdr:row>28</xdr:row>
      <xdr:rowOff>14182</xdr:rowOff>
    </xdr:to>
    <xdr:cxnSp macro="">
      <xdr:nvCxnSpPr>
        <xdr:cNvPr id="86" name="直線コネクタ 85"/>
        <xdr:cNvCxnSpPr/>
      </xdr:nvCxnSpPr>
      <xdr:spPr>
        <a:xfrm>
          <a:off x="3289300" y="553233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34078</xdr:rowOff>
    </xdr:from>
    <xdr:to>
      <xdr:col>11</xdr:col>
      <xdr:colOff>187325</xdr:colOff>
      <xdr:row>27</xdr:row>
      <xdr:rowOff>135678</xdr:rowOff>
    </xdr:to>
    <xdr:sp macro="" textlink="">
      <xdr:nvSpPr>
        <xdr:cNvPr id="87" name="楕円 86"/>
        <xdr:cNvSpPr/>
      </xdr:nvSpPr>
      <xdr:spPr>
        <a:xfrm>
          <a:off x="2476500" y="54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84878</xdr:rowOff>
    </xdr:from>
    <xdr:to>
      <xdr:col>15</xdr:col>
      <xdr:colOff>136525</xdr:colOff>
      <xdr:row>27</xdr:row>
      <xdr:rowOff>131657</xdr:rowOff>
    </xdr:to>
    <xdr:cxnSp macro="">
      <xdr:nvCxnSpPr>
        <xdr:cNvPr id="88" name="直線コネクタ 87"/>
        <xdr:cNvCxnSpPr/>
      </xdr:nvCxnSpPr>
      <xdr:spPr>
        <a:xfrm>
          <a:off x="2527300" y="548555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15469</xdr:rowOff>
    </xdr:from>
    <xdr:ext cx="405111" cy="259045"/>
    <xdr:sp macro="" textlink="">
      <xdr:nvSpPr>
        <xdr:cNvPr id="89" name="n_1aveValue有形固定資産減価償却率"/>
        <xdr:cNvSpPr txBox="1"/>
      </xdr:nvSpPr>
      <xdr:spPr>
        <a:xfrm>
          <a:off x="38360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96960</xdr:rowOff>
    </xdr:from>
    <xdr:ext cx="405111" cy="259045"/>
    <xdr:sp macro="" textlink="">
      <xdr:nvSpPr>
        <xdr:cNvPr id="90" name="n_2aveValue有形固定資産減価償却率"/>
        <xdr:cNvSpPr txBox="1"/>
      </xdr:nvSpPr>
      <xdr:spPr>
        <a:xfrm>
          <a:off x="3086744"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64575</xdr:rowOff>
    </xdr:from>
    <xdr:ext cx="405111" cy="259045"/>
    <xdr:sp macro="" textlink="">
      <xdr:nvSpPr>
        <xdr:cNvPr id="91" name="n_3aveValue有形固定資産減価償却率"/>
        <xdr:cNvSpPr txBox="1"/>
      </xdr:nvSpPr>
      <xdr:spPr>
        <a:xfrm>
          <a:off x="2324744" y="58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64787</xdr:rowOff>
    </xdr:from>
    <xdr:ext cx="405111" cy="259045"/>
    <xdr:sp macro="" textlink="">
      <xdr:nvSpPr>
        <xdr:cNvPr id="92" name="n_4aveValue有形固定資産減価償却率"/>
        <xdr:cNvSpPr txBox="1"/>
      </xdr:nvSpPr>
      <xdr:spPr>
        <a:xfrm>
          <a:off x="1562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81509</xdr:rowOff>
    </xdr:from>
    <xdr:ext cx="405111" cy="259045"/>
    <xdr:sp macro="" textlink="">
      <xdr:nvSpPr>
        <xdr:cNvPr id="93" name="n_1mainValue有形固定資産減価償却率"/>
        <xdr:cNvSpPr txBox="1"/>
      </xdr:nvSpPr>
      <xdr:spPr>
        <a:xfrm>
          <a:off x="3836044" y="53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27534</xdr:rowOff>
    </xdr:from>
    <xdr:ext cx="405111" cy="259045"/>
    <xdr:sp macro="" textlink="">
      <xdr:nvSpPr>
        <xdr:cNvPr id="94" name="n_2mainValue有形固定資産減価償却率"/>
        <xdr:cNvSpPr txBox="1"/>
      </xdr:nvSpPr>
      <xdr:spPr>
        <a:xfrm>
          <a:off x="3086744" y="52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152205</xdr:rowOff>
    </xdr:from>
    <xdr:ext cx="405111" cy="259045"/>
    <xdr:sp macro="" textlink="">
      <xdr:nvSpPr>
        <xdr:cNvPr id="95" name="n_3mainValue有形固定資産減価償却率"/>
        <xdr:cNvSpPr txBox="1"/>
      </xdr:nvSpPr>
      <xdr:spPr>
        <a:xfrm>
          <a:off x="2324744" y="520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債務償還比率は類似団体平均並みで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茨城県平均を下回っている。人口減少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過疎化が進む中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税収等業務収入の大幅な増加は見込めないこと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庁舎建設事業等の大型事業により地方債等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増加が見込まれることで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債務償還比率が伸びると想定される。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2" name="直線コネクタ 111"/>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3" name="テキスト ボックス 112"/>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4" name="直線コネクタ 113"/>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5" name="テキスト ボックス 114"/>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6" name="直線コネクタ 115"/>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7" name="テキスト ボックス 116"/>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8" name="直線コネクタ 117"/>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9" name="テキスト ボックス 118"/>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1" name="テキスト ボックス 120"/>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23" name="直線コネクタ 122"/>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24" name="債務償還比率最小値テキスト"/>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25" name="直線コネクタ 124"/>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26" name="債務償還比率最大値テキスト"/>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27" name="直線コネクタ 126"/>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28427</xdr:rowOff>
    </xdr:from>
    <xdr:ext cx="469744" cy="259045"/>
    <xdr:sp macro="" textlink="">
      <xdr:nvSpPr>
        <xdr:cNvPr id="128" name="債務償還比率平均値テキスト"/>
        <xdr:cNvSpPr txBox="1"/>
      </xdr:nvSpPr>
      <xdr:spPr>
        <a:xfrm>
          <a:off x="14846300" y="5943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29" name="フローチャート: 判断 128"/>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30" name="フローチャート: 判断 129"/>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31" name="フローチャート: 判断 130"/>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32" name="フローチャート: 判断 131"/>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33" name="フローチャート: 判断 132"/>
        <xdr:cNvSpPr/>
      </xdr:nvSpPr>
      <xdr:spPr>
        <a:xfrm>
          <a:off x="11747500" y="610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81978</xdr:rowOff>
    </xdr:from>
    <xdr:to>
      <xdr:col>76</xdr:col>
      <xdr:colOff>73025</xdr:colOff>
      <xdr:row>32</xdr:row>
      <xdr:rowOff>12128</xdr:rowOff>
    </xdr:to>
    <xdr:sp macro="" textlink="">
      <xdr:nvSpPr>
        <xdr:cNvPr id="139" name="楕円 138"/>
        <xdr:cNvSpPr/>
      </xdr:nvSpPr>
      <xdr:spPr>
        <a:xfrm>
          <a:off x="14744700" y="61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60405</xdr:rowOff>
    </xdr:from>
    <xdr:ext cx="469744" cy="259045"/>
    <xdr:sp macro="" textlink="">
      <xdr:nvSpPr>
        <xdr:cNvPr id="140" name="債務償還比率該当値テキスト"/>
        <xdr:cNvSpPr txBox="1"/>
      </xdr:nvSpPr>
      <xdr:spPr>
        <a:xfrm>
          <a:off x="14846300" y="614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81115</xdr:rowOff>
    </xdr:from>
    <xdr:to>
      <xdr:col>72</xdr:col>
      <xdr:colOff>123825</xdr:colOff>
      <xdr:row>32</xdr:row>
      <xdr:rowOff>11265</xdr:rowOff>
    </xdr:to>
    <xdr:sp macro="" textlink="">
      <xdr:nvSpPr>
        <xdr:cNvPr id="141" name="楕円 140"/>
        <xdr:cNvSpPr/>
      </xdr:nvSpPr>
      <xdr:spPr>
        <a:xfrm>
          <a:off x="14033500" y="61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131915</xdr:rowOff>
    </xdr:from>
    <xdr:to>
      <xdr:col>76</xdr:col>
      <xdr:colOff>22225</xdr:colOff>
      <xdr:row>31</xdr:row>
      <xdr:rowOff>132778</xdr:rowOff>
    </xdr:to>
    <xdr:cxnSp macro="">
      <xdr:nvCxnSpPr>
        <xdr:cNvPr id="142" name="直線コネクタ 141"/>
        <xdr:cNvCxnSpPr/>
      </xdr:nvCxnSpPr>
      <xdr:spPr>
        <a:xfrm>
          <a:off x="14084300" y="6218390"/>
          <a:ext cx="7112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68809</xdr:rowOff>
    </xdr:from>
    <xdr:to>
      <xdr:col>68</xdr:col>
      <xdr:colOff>123825</xdr:colOff>
      <xdr:row>31</xdr:row>
      <xdr:rowOff>170409</xdr:rowOff>
    </xdr:to>
    <xdr:sp macro="" textlink="">
      <xdr:nvSpPr>
        <xdr:cNvPr id="143" name="楕円 142"/>
        <xdr:cNvSpPr/>
      </xdr:nvSpPr>
      <xdr:spPr>
        <a:xfrm>
          <a:off x="13271500" y="61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119609</xdr:rowOff>
    </xdr:from>
    <xdr:to>
      <xdr:col>72</xdr:col>
      <xdr:colOff>73025</xdr:colOff>
      <xdr:row>31</xdr:row>
      <xdr:rowOff>131915</xdr:rowOff>
    </xdr:to>
    <xdr:cxnSp macro="">
      <xdr:nvCxnSpPr>
        <xdr:cNvPr id="144" name="直線コネクタ 143"/>
        <xdr:cNvCxnSpPr/>
      </xdr:nvCxnSpPr>
      <xdr:spPr>
        <a:xfrm>
          <a:off x="13322300" y="6206084"/>
          <a:ext cx="762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62116</xdr:rowOff>
    </xdr:from>
    <xdr:to>
      <xdr:col>64</xdr:col>
      <xdr:colOff>123825</xdr:colOff>
      <xdr:row>31</xdr:row>
      <xdr:rowOff>163716</xdr:rowOff>
    </xdr:to>
    <xdr:sp macro="" textlink="">
      <xdr:nvSpPr>
        <xdr:cNvPr id="145" name="楕円 144"/>
        <xdr:cNvSpPr/>
      </xdr:nvSpPr>
      <xdr:spPr>
        <a:xfrm>
          <a:off x="12509500" y="61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112916</xdr:rowOff>
    </xdr:from>
    <xdr:to>
      <xdr:col>68</xdr:col>
      <xdr:colOff>73025</xdr:colOff>
      <xdr:row>31</xdr:row>
      <xdr:rowOff>119609</xdr:rowOff>
    </xdr:to>
    <xdr:cxnSp macro="">
      <xdr:nvCxnSpPr>
        <xdr:cNvPr id="146" name="直線コネクタ 145"/>
        <xdr:cNvCxnSpPr/>
      </xdr:nvCxnSpPr>
      <xdr:spPr>
        <a:xfrm>
          <a:off x="12560300" y="6199391"/>
          <a:ext cx="762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37503</xdr:rowOff>
    </xdr:from>
    <xdr:to>
      <xdr:col>60</xdr:col>
      <xdr:colOff>123825</xdr:colOff>
      <xdr:row>31</xdr:row>
      <xdr:rowOff>139103</xdr:rowOff>
    </xdr:to>
    <xdr:sp macro="" textlink="">
      <xdr:nvSpPr>
        <xdr:cNvPr id="147" name="楕円 146"/>
        <xdr:cNvSpPr/>
      </xdr:nvSpPr>
      <xdr:spPr>
        <a:xfrm>
          <a:off x="11747500" y="61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88303</xdr:rowOff>
    </xdr:from>
    <xdr:to>
      <xdr:col>64</xdr:col>
      <xdr:colOff>73025</xdr:colOff>
      <xdr:row>31</xdr:row>
      <xdr:rowOff>112916</xdr:rowOff>
    </xdr:to>
    <xdr:cxnSp macro="">
      <xdr:nvCxnSpPr>
        <xdr:cNvPr id="148" name="直線コネクタ 147"/>
        <xdr:cNvCxnSpPr/>
      </xdr:nvCxnSpPr>
      <xdr:spPr>
        <a:xfrm>
          <a:off x="11798300" y="6174778"/>
          <a:ext cx="762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162107</xdr:rowOff>
    </xdr:from>
    <xdr:ext cx="469744" cy="259045"/>
    <xdr:sp macro="" textlink="">
      <xdr:nvSpPr>
        <xdr:cNvPr id="149" name="n_1aveValue債務償還比率"/>
        <xdr:cNvSpPr txBox="1"/>
      </xdr:nvSpPr>
      <xdr:spPr>
        <a:xfrm>
          <a:off x="13836727" y="59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14406</xdr:rowOff>
    </xdr:from>
    <xdr:ext cx="469744" cy="259045"/>
    <xdr:sp macro="" textlink="">
      <xdr:nvSpPr>
        <xdr:cNvPr id="150" name="n_2aveValue債務償還比率"/>
        <xdr:cNvSpPr txBox="1"/>
      </xdr:nvSpPr>
      <xdr:spPr>
        <a:xfrm>
          <a:off x="13087427" y="59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1528</xdr:rowOff>
    </xdr:from>
    <xdr:ext cx="469744" cy="259045"/>
    <xdr:sp macro="" textlink="">
      <xdr:nvSpPr>
        <xdr:cNvPr id="151" name="n_3aveValue債務償還比率"/>
        <xdr:cNvSpPr txBox="1"/>
      </xdr:nvSpPr>
      <xdr:spPr>
        <a:xfrm>
          <a:off x="12325427" y="62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132961</xdr:rowOff>
    </xdr:from>
    <xdr:ext cx="469744" cy="259045"/>
    <xdr:sp macro="" textlink="">
      <xdr:nvSpPr>
        <xdr:cNvPr id="152" name="n_4aveValue債務償還比率"/>
        <xdr:cNvSpPr txBox="1"/>
      </xdr:nvSpPr>
      <xdr:spPr>
        <a:xfrm>
          <a:off x="11563427" y="587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2392</xdr:rowOff>
    </xdr:from>
    <xdr:ext cx="469744" cy="259045"/>
    <xdr:sp macro="" textlink="">
      <xdr:nvSpPr>
        <xdr:cNvPr id="153" name="n_1mainValue債務償還比率"/>
        <xdr:cNvSpPr txBox="1"/>
      </xdr:nvSpPr>
      <xdr:spPr>
        <a:xfrm>
          <a:off x="13836727" y="626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161536</xdr:rowOff>
    </xdr:from>
    <xdr:ext cx="469744" cy="259045"/>
    <xdr:sp macro="" textlink="">
      <xdr:nvSpPr>
        <xdr:cNvPr id="154" name="n_2mainValue債務償還比率"/>
        <xdr:cNvSpPr txBox="1"/>
      </xdr:nvSpPr>
      <xdr:spPr>
        <a:xfrm>
          <a:off x="13087427" y="624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8793</xdr:rowOff>
    </xdr:from>
    <xdr:ext cx="469744" cy="259045"/>
    <xdr:sp macro="" textlink="">
      <xdr:nvSpPr>
        <xdr:cNvPr id="155" name="n_3mainValue債務償還比率"/>
        <xdr:cNvSpPr txBox="1"/>
      </xdr:nvSpPr>
      <xdr:spPr>
        <a:xfrm>
          <a:off x="12325427" y="592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130230</xdr:rowOff>
    </xdr:from>
    <xdr:ext cx="469744" cy="259045"/>
    <xdr:sp macro="" textlink="">
      <xdr:nvSpPr>
        <xdr:cNvPr id="156" name="n_4mainValue債務償還比率"/>
        <xdr:cNvSpPr txBox="1"/>
      </xdr:nvSpPr>
      <xdr:spPr>
        <a:xfrm>
          <a:off x="11563427" y="621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16,584
325.76
10,401,187
9,614,474
546,025
5,975,871
9,695,636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50546</xdr:rowOff>
    </xdr:from>
    <xdr:to>
      <xdr:col>24</xdr:col>
      <xdr:colOff>114300</xdr:colOff>
      <xdr:row>35</xdr:row>
      <xdr:rowOff>152146</xdr:rowOff>
    </xdr:to>
    <xdr:sp macro="" textlink="">
      <xdr:nvSpPr>
        <xdr:cNvPr id="71" name="楕円 70"/>
        <xdr:cNvSpPr/>
      </xdr:nvSpPr>
      <xdr:spPr>
        <a:xfrm>
          <a:off x="45847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73423</xdr:rowOff>
    </xdr:from>
    <xdr:ext cx="405111" cy="259045"/>
    <xdr:sp macro="" textlink="">
      <xdr:nvSpPr>
        <xdr:cNvPr id="72" name="【道路】&#10;有形固定資産減価償却率該当値テキスト"/>
        <xdr:cNvSpPr txBox="1"/>
      </xdr:nvSpPr>
      <xdr:spPr>
        <a:xfrm>
          <a:off x="4673600" y="590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29972</xdr:rowOff>
    </xdr:from>
    <xdr:to>
      <xdr:col>20</xdr:col>
      <xdr:colOff>38100</xdr:colOff>
      <xdr:row>35</xdr:row>
      <xdr:rowOff>131572</xdr:rowOff>
    </xdr:to>
    <xdr:sp macro="" textlink="">
      <xdr:nvSpPr>
        <xdr:cNvPr id="73" name="楕円 72"/>
        <xdr:cNvSpPr/>
      </xdr:nvSpPr>
      <xdr:spPr>
        <a:xfrm>
          <a:off x="3746500" y="60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80772</xdr:rowOff>
    </xdr:from>
    <xdr:to>
      <xdr:col>24</xdr:col>
      <xdr:colOff>63500</xdr:colOff>
      <xdr:row>35</xdr:row>
      <xdr:rowOff>101346</xdr:rowOff>
    </xdr:to>
    <xdr:cxnSp macro="">
      <xdr:nvCxnSpPr>
        <xdr:cNvPr id="74" name="直線コネクタ 73"/>
        <xdr:cNvCxnSpPr/>
      </xdr:nvCxnSpPr>
      <xdr:spPr>
        <a:xfrm>
          <a:off x="3797300" y="608152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153416</xdr:rowOff>
    </xdr:from>
    <xdr:to>
      <xdr:col>15</xdr:col>
      <xdr:colOff>101600</xdr:colOff>
      <xdr:row>35</xdr:row>
      <xdr:rowOff>83566</xdr:rowOff>
    </xdr:to>
    <xdr:sp macro="" textlink="">
      <xdr:nvSpPr>
        <xdr:cNvPr id="75" name="楕円 74"/>
        <xdr:cNvSpPr/>
      </xdr:nvSpPr>
      <xdr:spPr>
        <a:xfrm>
          <a:off x="2857500" y="59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32766</xdr:rowOff>
    </xdr:from>
    <xdr:to>
      <xdr:col>19</xdr:col>
      <xdr:colOff>177800</xdr:colOff>
      <xdr:row>35</xdr:row>
      <xdr:rowOff>80772</xdr:rowOff>
    </xdr:to>
    <xdr:cxnSp macro="">
      <xdr:nvCxnSpPr>
        <xdr:cNvPr id="76" name="直線コネクタ 75"/>
        <xdr:cNvCxnSpPr/>
      </xdr:nvCxnSpPr>
      <xdr:spPr>
        <a:xfrm>
          <a:off x="2908300" y="603351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114554</xdr:rowOff>
    </xdr:from>
    <xdr:to>
      <xdr:col>10</xdr:col>
      <xdr:colOff>165100</xdr:colOff>
      <xdr:row>35</xdr:row>
      <xdr:rowOff>44704</xdr:rowOff>
    </xdr:to>
    <xdr:sp macro="" textlink="">
      <xdr:nvSpPr>
        <xdr:cNvPr id="77" name="楕円 76"/>
        <xdr:cNvSpPr/>
      </xdr:nvSpPr>
      <xdr:spPr>
        <a:xfrm>
          <a:off x="1968500" y="59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165354</xdr:rowOff>
    </xdr:from>
    <xdr:to>
      <xdr:col>15</xdr:col>
      <xdr:colOff>50800</xdr:colOff>
      <xdr:row>35</xdr:row>
      <xdr:rowOff>32766</xdr:rowOff>
    </xdr:to>
    <xdr:cxnSp macro="">
      <xdr:nvCxnSpPr>
        <xdr:cNvPr id="78" name="直線コネクタ 77"/>
        <xdr:cNvCxnSpPr/>
      </xdr:nvCxnSpPr>
      <xdr:spPr>
        <a:xfrm>
          <a:off x="2019300" y="599465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79" name="n_1aveValue【道路】&#10;有形固定資産減価償却率"/>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80" name="n_2aveValue【道路】&#10;有形固定資産減価償却率"/>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56405</xdr:rowOff>
    </xdr:from>
    <xdr:ext cx="405111" cy="259045"/>
    <xdr:sp macro="" textlink="">
      <xdr:nvSpPr>
        <xdr:cNvPr id="81" name="n_3aveValue【道路】&#10;有形固定資産減価償却率"/>
        <xdr:cNvSpPr txBox="1"/>
      </xdr:nvSpPr>
      <xdr:spPr>
        <a:xfrm>
          <a:off x="1816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82" name="n_4aveValue【道路】&#10;有形固定資産減価償却率"/>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148099</xdr:rowOff>
    </xdr:from>
    <xdr:ext cx="405111" cy="259045"/>
    <xdr:sp macro="" textlink="">
      <xdr:nvSpPr>
        <xdr:cNvPr id="83" name="n_1mainValue【道路】&#10;有形固定資産減価償却率"/>
        <xdr:cNvSpPr txBox="1"/>
      </xdr:nvSpPr>
      <xdr:spPr>
        <a:xfrm>
          <a:off x="3582044" y="580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100093</xdr:rowOff>
    </xdr:from>
    <xdr:ext cx="405111" cy="259045"/>
    <xdr:sp macro="" textlink="">
      <xdr:nvSpPr>
        <xdr:cNvPr id="84" name="n_2mainValue【道路】&#10;有形固定資産減価償却率"/>
        <xdr:cNvSpPr txBox="1"/>
      </xdr:nvSpPr>
      <xdr:spPr>
        <a:xfrm>
          <a:off x="2705744" y="575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61231</xdr:rowOff>
    </xdr:from>
    <xdr:ext cx="405111" cy="259045"/>
    <xdr:sp macro="" textlink="">
      <xdr:nvSpPr>
        <xdr:cNvPr id="85" name="n_3mainValue【道路】&#10;有形固定資産減価償却率"/>
        <xdr:cNvSpPr txBox="1"/>
      </xdr:nvSpPr>
      <xdr:spPr>
        <a:xfrm>
          <a:off x="1816744" y="57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09" name="直線コネクタ 108"/>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0" name="【道路】&#10;一人当たり延長最小値テキスト"/>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1" name="直線コネクタ 110"/>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2" name="【道路】&#10;一人当たり延長最大値テキスト"/>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3" name="直線コネクタ 112"/>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121042</xdr:rowOff>
    </xdr:from>
    <xdr:ext cx="534377" cy="259045"/>
    <xdr:sp macro="" textlink="">
      <xdr:nvSpPr>
        <xdr:cNvPr id="114" name="【道路】&#10;一人当たり延長平均値テキスト"/>
        <xdr:cNvSpPr txBox="1"/>
      </xdr:nvSpPr>
      <xdr:spPr>
        <a:xfrm>
          <a:off x="10515600" y="663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5" name="フローチャート: 判断 114"/>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6" name="フローチャート: 判断 115"/>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17" name="フローチャート: 判断 116"/>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18" name="フローチャート: 判断 117"/>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19" name="フローチャート: 判断 118"/>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150025</xdr:rowOff>
    </xdr:from>
    <xdr:to>
      <xdr:col>55</xdr:col>
      <xdr:colOff>50800</xdr:colOff>
      <xdr:row>38</xdr:row>
      <xdr:rowOff>80175</xdr:rowOff>
    </xdr:to>
    <xdr:sp macro="" textlink="">
      <xdr:nvSpPr>
        <xdr:cNvPr id="125" name="楕円 124"/>
        <xdr:cNvSpPr/>
      </xdr:nvSpPr>
      <xdr:spPr>
        <a:xfrm>
          <a:off x="10426700" y="64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1452</xdr:rowOff>
    </xdr:from>
    <xdr:ext cx="534377" cy="259045"/>
    <xdr:sp macro="" textlink="">
      <xdr:nvSpPr>
        <xdr:cNvPr id="126" name="【道路】&#10;一人当たり延長該当値テキスト"/>
        <xdr:cNvSpPr txBox="1"/>
      </xdr:nvSpPr>
      <xdr:spPr>
        <a:xfrm>
          <a:off x="10515600" y="634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3245</xdr:rowOff>
    </xdr:from>
    <xdr:to>
      <xdr:col>50</xdr:col>
      <xdr:colOff>165100</xdr:colOff>
      <xdr:row>38</xdr:row>
      <xdr:rowOff>104845</xdr:rowOff>
    </xdr:to>
    <xdr:sp macro="" textlink="">
      <xdr:nvSpPr>
        <xdr:cNvPr id="127" name="楕円 126"/>
        <xdr:cNvSpPr/>
      </xdr:nvSpPr>
      <xdr:spPr>
        <a:xfrm>
          <a:off x="9588500" y="65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29375</xdr:rowOff>
    </xdr:from>
    <xdr:to>
      <xdr:col>55</xdr:col>
      <xdr:colOff>0</xdr:colOff>
      <xdr:row>38</xdr:row>
      <xdr:rowOff>54045</xdr:rowOff>
    </xdr:to>
    <xdr:cxnSp macro="">
      <xdr:nvCxnSpPr>
        <xdr:cNvPr id="128" name="直線コネクタ 127"/>
        <xdr:cNvCxnSpPr/>
      </xdr:nvCxnSpPr>
      <xdr:spPr>
        <a:xfrm flipV="1">
          <a:off x="9639300" y="6544475"/>
          <a:ext cx="8382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22428</xdr:rowOff>
    </xdr:from>
    <xdr:to>
      <xdr:col>46</xdr:col>
      <xdr:colOff>38100</xdr:colOff>
      <xdr:row>38</xdr:row>
      <xdr:rowOff>124028</xdr:rowOff>
    </xdr:to>
    <xdr:sp macro="" textlink="">
      <xdr:nvSpPr>
        <xdr:cNvPr id="129" name="楕円 128"/>
        <xdr:cNvSpPr/>
      </xdr:nvSpPr>
      <xdr:spPr>
        <a:xfrm>
          <a:off x="8699500" y="65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54045</xdr:rowOff>
    </xdr:from>
    <xdr:to>
      <xdr:col>50</xdr:col>
      <xdr:colOff>114300</xdr:colOff>
      <xdr:row>38</xdr:row>
      <xdr:rowOff>73228</xdr:rowOff>
    </xdr:to>
    <xdr:cxnSp macro="">
      <xdr:nvCxnSpPr>
        <xdr:cNvPr id="130" name="直線コネクタ 129"/>
        <xdr:cNvCxnSpPr/>
      </xdr:nvCxnSpPr>
      <xdr:spPr>
        <a:xfrm flipV="1">
          <a:off x="8750300" y="6569145"/>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37782</xdr:rowOff>
    </xdr:from>
    <xdr:to>
      <xdr:col>41</xdr:col>
      <xdr:colOff>101600</xdr:colOff>
      <xdr:row>38</xdr:row>
      <xdr:rowOff>139382</xdr:rowOff>
    </xdr:to>
    <xdr:sp macro="" textlink="">
      <xdr:nvSpPr>
        <xdr:cNvPr id="131" name="楕円 130"/>
        <xdr:cNvSpPr/>
      </xdr:nvSpPr>
      <xdr:spPr>
        <a:xfrm>
          <a:off x="7810500" y="65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73228</xdr:rowOff>
    </xdr:from>
    <xdr:to>
      <xdr:col>45</xdr:col>
      <xdr:colOff>177800</xdr:colOff>
      <xdr:row>38</xdr:row>
      <xdr:rowOff>88582</xdr:rowOff>
    </xdr:to>
    <xdr:cxnSp macro="">
      <xdr:nvCxnSpPr>
        <xdr:cNvPr id="132" name="直線コネクタ 131"/>
        <xdr:cNvCxnSpPr/>
      </xdr:nvCxnSpPr>
      <xdr:spPr>
        <a:xfrm flipV="1">
          <a:off x="7861300" y="6588328"/>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77436</xdr:rowOff>
    </xdr:from>
    <xdr:ext cx="534377" cy="259045"/>
    <xdr:sp macro="" textlink="">
      <xdr:nvSpPr>
        <xdr:cNvPr id="133" name="n_1aveValue【道路】&#10;一人当たり延長"/>
        <xdr:cNvSpPr txBox="1"/>
      </xdr:nvSpPr>
      <xdr:spPr>
        <a:xfrm>
          <a:off x="9359411" y="67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77017</xdr:rowOff>
    </xdr:from>
    <xdr:ext cx="534377" cy="259045"/>
    <xdr:sp macro="" textlink="">
      <xdr:nvSpPr>
        <xdr:cNvPr id="134" name="n_2aveValue【道路】&#10;一人当たり延長"/>
        <xdr:cNvSpPr txBox="1"/>
      </xdr:nvSpPr>
      <xdr:spPr>
        <a:xfrm>
          <a:off x="8483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128281</xdr:rowOff>
    </xdr:from>
    <xdr:ext cx="534377" cy="259045"/>
    <xdr:sp macro="" textlink="">
      <xdr:nvSpPr>
        <xdr:cNvPr id="135" name="n_3aveValue【道路】&#10;一人当たり延長"/>
        <xdr:cNvSpPr txBox="1"/>
      </xdr:nvSpPr>
      <xdr:spPr>
        <a:xfrm>
          <a:off x="7594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94854</xdr:rowOff>
    </xdr:from>
    <xdr:ext cx="534377" cy="259045"/>
    <xdr:sp macro="" textlink="">
      <xdr:nvSpPr>
        <xdr:cNvPr id="136" name="n_4aveValue【道路】&#10;一人当たり延長"/>
        <xdr:cNvSpPr txBox="1"/>
      </xdr:nvSpPr>
      <xdr:spPr>
        <a:xfrm>
          <a:off x="6705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121372</xdr:rowOff>
    </xdr:from>
    <xdr:ext cx="534377" cy="259045"/>
    <xdr:sp macro="" textlink="">
      <xdr:nvSpPr>
        <xdr:cNvPr id="137" name="n_1mainValue【道路】&#10;一人当たり延長"/>
        <xdr:cNvSpPr txBox="1"/>
      </xdr:nvSpPr>
      <xdr:spPr>
        <a:xfrm>
          <a:off x="9359411" y="62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140555</xdr:rowOff>
    </xdr:from>
    <xdr:ext cx="534377" cy="259045"/>
    <xdr:sp macro="" textlink="">
      <xdr:nvSpPr>
        <xdr:cNvPr id="138" name="n_2mainValue【道路】&#10;一人当たり延長"/>
        <xdr:cNvSpPr txBox="1"/>
      </xdr:nvSpPr>
      <xdr:spPr>
        <a:xfrm>
          <a:off x="8483111" y="63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155910</xdr:rowOff>
    </xdr:from>
    <xdr:ext cx="534377" cy="259045"/>
    <xdr:sp macro="" textlink="">
      <xdr:nvSpPr>
        <xdr:cNvPr id="139" name="n_3mainValue【道路】&#10;一人当たり延長"/>
        <xdr:cNvSpPr txBox="1"/>
      </xdr:nvSpPr>
      <xdr:spPr>
        <a:xfrm>
          <a:off x="7594111" y="63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65" name="直線コネクタ 164"/>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8"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9" name="直線コネクタ 168"/>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0"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1" name="フローチャート: 判断 170"/>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2" name="フローチャート: 判断 171"/>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75" name="フローチャート: 判断 174"/>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81" name="楕円 180"/>
        <xdr:cNvSpPr/>
      </xdr:nvSpPr>
      <xdr:spPr>
        <a:xfrm>
          <a:off x="4584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166387</xdr:rowOff>
    </xdr:from>
    <xdr:ext cx="405111" cy="259045"/>
    <xdr:sp macro="" textlink="">
      <xdr:nvSpPr>
        <xdr:cNvPr id="182" name="【橋りょう・トンネル】&#10;有形固定資産減価償却率該当値テキスト"/>
        <xdr:cNvSpPr txBox="1"/>
      </xdr:nvSpPr>
      <xdr:spPr>
        <a:xfrm>
          <a:off x="4673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119017</xdr:rowOff>
    </xdr:from>
    <xdr:to>
      <xdr:col>20</xdr:col>
      <xdr:colOff>38100</xdr:colOff>
      <xdr:row>59</xdr:row>
      <xdr:rowOff>49167</xdr:rowOff>
    </xdr:to>
    <xdr:sp macro="" textlink="">
      <xdr:nvSpPr>
        <xdr:cNvPr id="183" name="楕円 182"/>
        <xdr:cNvSpPr/>
      </xdr:nvSpPr>
      <xdr:spPr>
        <a:xfrm>
          <a:off x="3746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169817</xdr:rowOff>
    </xdr:from>
    <xdr:to>
      <xdr:col>24</xdr:col>
      <xdr:colOff>63500</xdr:colOff>
      <xdr:row>59</xdr:row>
      <xdr:rowOff>22860</xdr:rowOff>
    </xdr:to>
    <xdr:cxnSp macro="">
      <xdr:nvCxnSpPr>
        <xdr:cNvPr id="184" name="直線コネクタ 183"/>
        <xdr:cNvCxnSpPr/>
      </xdr:nvCxnSpPr>
      <xdr:spPr>
        <a:xfrm>
          <a:off x="3797300" y="1011391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96157</xdr:rowOff>
    </xdr:from>
    <xdr:to>
      <xdr:col>15</xdr:col>
      <xdr:colOff>101600</xdr:colOff>
      <xdr:row>59</xdr:row>
      <xdr:rowOff>26307</xdr:rowOff>
    </xdr:to>
    <xdr:sp macro="" textlink="">
      <xdr:nvSpPr>
        <xdr:cNvPr id="185" name="楕円 184"/>
        <xdr:cNvSpPr/>
      </xdr:nvSpPr>
      <xdr:spPr>
        <a:xfrm>
          <a:off x="2857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146957</xdr:rowOff>
    </xdr:from>
    <xdr:to>
      <xdr:col>19</xdr:col>
      <xdr:colOff>177800</xdr:colOff>
      <xdr:row>58</xdr:row>
      <xdr:rowOff>169817</xdr:rowOff>
    </xdr:to>
    <xdr:cxnSp macro="">
      <xdr:nvCxnSpPr>
        <xdr:cNvPr id="186" name="直線コネクタ 185"/>
        <xdr:cNvCxnSpPr/>
      </xdr:nvCxnSpPr>
      <xdr:spPr>
        <a:xfrm>
          <a:off x="2908300" y="100910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71665</xdr:rowOff>
    </xdr:from>
    <xdr:to>
      <xdr:col>10</xdr:col>
      <xdr:colOff>165100</xdr:colOff>
      <xdr:row>59</xdr:row>
      <xdr:rowOff>1815</xdr:rowOff>
    </xdr:to>
    <xdr:sp macro="" textlink="">
      <xdr:nvSpPr>
        <xdr:cNvPr id="187" name="楕円 186"/>
        <xdr:cNvSpPr/>
      </xdr:nvSpPr>
      <xdr:spPr>
        <a:xfrm>
          <a:off x="1968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122465</xdr:rowOff>
    </xdr:from>
    <xdr:to>
      <xdr:col>15</xdr:col>
      <xdr:colOff>50800</xdr:colOff>
      <xdr:row>58</xdr:row>
      <xdr:rowOff>146957</xdr:rowOff>
    </xdr:to>
    <xdr:cxnSp macro="">
      <xdr:nvCxnSpPr>
        <xdr:cNvPr id="188" name="直線コネクタ 187"/>
        <xdr:cNvCxnSpPr/>
      </xdr:nvCxnSpPr>
      <xdr:spPr>
        <a:xfrm>
          <a:off x="2019300" y="1006656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89"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0" name="n_2aveValue【橋りょう・トンネル】&#10;有形固定資産減価償却率"/>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92" name="n_4aveValue【橋りょう・トンネ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65694</xdr:rowOff>
    </xdr:from>
    <xdr:ext cx="405111" cy="259045"/>
    <xdr:sp macro="" textlink="">
      <xdr:nvSpPr>
        <xdr:cNvPr id="193" name="n_1mainValue【橋りょう・トンネル】&#10;有形固定資産減価償却率"/>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42834</xdr:rowOff>
    </xdr:from>
    <xdr:ext cx="405111" cy="259045"/>
    <xdr:sp macro="" textlink="">
      <xdr:nvSpPr>
        <xdr:cNvPr id="194" name="n_2mainValue【橋りょう・トンネル】&#10;有形固定資産減価償却率"/>
        <xdr:cNvSpPr txBox="1"/>
      </xdr:nvSpPr>
      <xdr:spPr>
        <a:xfrm>
          <a:off x="2705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18342</xdr:rowOff>
    </xdr:from>
    <xdr:ext cx="405111" cy="259045"/>
    <xdr:sp macro="" textlink="">
      <xdr:nvSpPr>
        <xdr:cNvPr id="195" name="n_3mainValue【橋りょう・トンネル】&#10;有形固定資産減価償却率"/>
        <xdr:cNvSpPr txBox="1"/>
      </xdr:nvSpPr>
      <xdr:spPr>
        <a:xfrm>
          <a:off x="18167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19" name="直線コネクタ 218"/>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0" name="【橋りょう・トンネル】&#10;一人当たり有形固定資産（償却資産）額最小値テキスト"/>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21" name="直線コネクタ 220"/>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22" name="【橋りょう・トンネル】&#10;一人当たり有形固定資産（償却資産）額最大値テキスト"/>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23" name="直線コネクタ 222"/>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72444</xdr:rowOff>
    </xdr:from>
    <xdr:ext cx="599010" cy="259045"/>
    <xdr:sp macro="" textlink="">
      <xdr:nvSpPr>
        <xdr:cNvPr id="224" name="【橋りょう・トンネル】&#10;一人当たり有形固定資産（償却資産）額平均値テキスト"/>
        <xdr:cNvSpPr txBox="1"/>
      </xdr:nvSpPr>
      <xdr:spPr>
        <a:xfrm>
          <a:off x="10515600" y="105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25" name="フローチャート: 判断 224"/>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26" name="フローチャート: 判断 225"/>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27" name="フローチャート: 判断 226"/>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28" name="フローチャート: 判断 227"/>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29" name="フローチャート: 判断 228"/>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147348</xdr:rowOff>
    </xdr:from>
    <xdr:to>
      <xdr:col>55</xdr:col>
      <xdr:colOff>50800</xdr:colOff>
      <xdr:row>63</xdr:row>
      <xdr:rowOff>77498</xdr:rowOff>
    </xdr:to>
    <xdr:sp macro="" textlink="">
      <xdr:nvSpPr>
        <xdr:cNvPr id="235" name="楕円 234"/>
        <xdr:cNvSpPr/>
      </xdr:nvSpPr>
      <xdr:spPr>
        <a:xfrm>
          <a:off x="10426700" y="1077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125775</xdr:rowOff>
    </xdr:from>
    <xdr:ext cx="599010" cy="259045"/>
    <xdr:sp macro="" textlink="">
      <xdr:nvSpPr>
        <xdr:cNvPr id="236" name="【橋りょう・トンネル】&#10;一人当たり有形固定資産（償却資産）額該当値テキスト"/>
        <xdr:cNvSpPr txBox="1"/>
      </xdr:nvSpPr>
      <xdr:spPr>
        <a:xfrm>
          <a:off x="10515600" y="1075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153671</xdr:rowOff>
    </xdr:from>
    <xdr:to>
      <xdr:col>50</xdr:col>
      <xdr:colOff>165100</xdr:colOff>
      <xdr:row>63</xdr:row>
      <xdr:rowOff>83821</xdr:rowOff>
    </xdr:to>
    <xdr:sp macro="" textlink="">
      <xdr:nvSpPr>
        <xdr:cNvPr id="237" name="楕円 236"/>
        <xdr:cNvSpPr/>
      </xdr:nvSpPr>
      <xdr:spPr>
        <a:xfrm>
          <a:off x="9588500" y="107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26698</xdr:rowOff>
    </xdr:from>
    <xdr:to>
      <xdr:col>55</xdr:col>
      <xdr:colOff>0</xdr:colOff>
      <xdr:row>63</xdr:row>
      <xdr:rowOff>33021</xdr:rowOff>
    </xdr:to>
    <xdr:cxnSp macro="">
      <xdr:nvCxnSpPr>
        <xdr:cNvPr id="238" name="直線コネクタ 237"/>
        <xdr:cNvCxnSpPr/>
      </xdr:nvCxnSpPr>
      <xdr:spPr>
        <a:xfrm flipV="1">
          <a:off x="9639300" y="10828048"/>
          <a:ext cx="8382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159538</xdr:rowOff>
    </xdr:from>
    <xdr:to>
      <xdr:col>46</xdr:col>
      <xdr:colOff>38100</xdr:colOff>
      <xdr:row>63</xdr:row>
      <xdr:rowOff>89688</xdr:rowOff>
    </xdr:to>
    <xdr:sp macro="" textlink="">
      <xdr:nvSpPr>
        <xdr:cNvPr id="239" name="楕円 238"/>
        <xdr:cNvSpPr/>
      </xdr:nvSpPr>
      <xdr:spPr>
        <a:xfrm>
          <a:off x="8699500" y="107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33021</xdr:rowOff>
    </xdr:from>
    <xdr:to>
      <xdr:col>50</xdr:col>
      <xdr:colOff>114300</xdr:colOff>
      <xdr:row>63</xdr:row>
      <xdr:rowOff>38888</xdr:rowOff>
    </xdr:to>
    <xdr:cxnSp macro="">
      <xdr:nvCxnSpPr>
        <xdr:cNvPr id="240" name="直線コネクタ 239"/>
        <xdr:cNvCxnSpPr/>
      </xdr:nvCxnSpPr>
      <xdr:spPr>
        <a:xfrm flipV="1">
          <a:off x="8750300" y="10834371"/>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164205</xdr:rowOff>
    </xdr:from>
    <xdr:to>
      <xdr:col>41</xdr:col>
      <xdr:colOff>101600</xdr:colOff>
      <xdr:row>63</xdr:row>
      <xdr:rowOff>94355</xdr:rowOff>
    </xdr:to>
    <xdr:sp macro="" textlink="">
      <xdr:nvSpPr>
        <xdr:cNvPr id="241" name="楕円 240"/>
        <xdr:cNvSpPr/>
      </xdr:nvSpPr>
      <xdr:spPr>
        <a:xfrm>
          <a:off x="7810500" y="1079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38888</xdr:rowOff>
    </xdr:from>
    <xdr:to>
      <xdr:col>45</xdr:col>
      <xdr:colOff>177800</xdr:colOff>
      <xdr:row>63</xdr:row>
      <xdr:rowOff>43555</xdr:rowOff>
    </xdr:to>
    <xdr:cxnSp macro="">
      <xdr:nvCxnSpPr>
        <xdr:cNvPr id="242" name="直線コネクタ 241"/>
        <xdr:cNvCxnSpPr/>
      </xdr:nvCxnSpPr>
      <xdr:spPr>
        <a:xfrm flipV="1">
          <a:off x="7861300" y="10840238"/>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168036</xdr:rowOff>
    </xdr:from>
    <xdr:ext cx="599010" cy="259045"/>
    <xdr:sp macro="" textlink="">
      <xdr:nvSpPr>
        <xdr:cNvPr id="243" name="n_1aveValue【橋りょう・トンネル】&#10;一人当たり有形固定資産（償却資産）額"/>
        <xdr:cNvSpPr txBox="1"/>
      </xdr:nvSpPr>
      <xdr:spPr>
        <a:xfrm>
          <a:off x="9327095" y="104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351</xdr:rowOff>
    </xdr:from>
    <xdr:ext cx="599010" cy="259045"/>
    <xdr:sp macro="" textlink="">
      <xdr:nvSpPr>
        <xdr:cNvPr id="244" name="n_2aveValue【橋りょう・トンネル】&#10;一人当たり有形固定資産（償却資産）額"/>
        <xdr:cNvSpPr txBox="1"/>
      </xdr:nvSpPr>
      <xdr:spPr>
        <a:xfrm>
          <a:off x="84507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127015</xdr:rowOff>
    </xdr:from>
    <xdr:ext cx="599010" cy="259045"/>
    <xdr:sp macro="" textlink="">
      <xdr:nvSpPr>
        <xdr:cNvPr id="245" name="n_3aveValue【橋りょう・トンネル】&#10;一人当たり有形固定資産（償却資産）額"/>
        <xdr:cNvSpPr txBox="1"/>
      </xdr:nvSpPr>
      <xdr:spPr>
        <a:xfrm>
          <a:off x="7561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35352</xdr:rowOff>
    </xdr:from>
    <xdr:ext cx="599010" cy="259045"/>
    <xdr:sp macro="" textlink="">
      <xdr:nvSpPr>
        <xdr:cNvPr id="246" name="n_4aveValue【橋りょう・トンネル】&#10;一人当たり有形固定資産（償却資産）額"/>
        <xdr:cNvSpPr txBox="1"/>
      </xdr:nvSpPr>
      <xdr:spPr>
        <a:xfrm>
          <a:off x="6672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74948</xdr:rowOff>
    </xdr:from>
    <xdr:ext cx="599010" cy="259045"/>
    <xdr:sp macro="" textlink="">
      <xdr:nvSpPr>
        <xdr:cNvPr id="247" name="n_1mainValue【橋りょう・トンネル】&#10;一人当たり有形固定資産（償却資産）額"/>
        <xdr:cNvSpPr txBox="1"/>
      </xdr:nvSpPr>
      <xdr:spPr>
        <a:xfrm>
          <a:off x="9327095" y="1087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80815</xdr:rowOff>
    </xdr:from>
    <xdr:ext cx="599010" cy="259045"/>
    <xdr:sp macro="" textlink="">
      <xdr:nvSpPr>
        <xdr:cNvPr id="248" name="n_2mainValue【橋りょう・トンネル】&#10;一人当たり有形固定資産（償却資産）額"/>
        <xdr:cNvSpPr txBox="1"/>
      </xdr:nvSpPr>
      <xdr:spPr>
        <a:xfrm>
          <a:off x="8450795" y="1088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85482</xdr:rowOff>
    </xdr:from>
    <xdr:ext cx="599010" cy="259045"/>
    <xdr:sp macro="" textlink="">
      <xdr:nvSpPr>
        <xdr:cNvPr id="249" name="n_3mainValue【橋りょう・トンネル】&#10;一人当たり有形固定資産（償却資産）額"/>
        <xdr:cNvSpPr txBox="1"/>
      </xdr:nvSpPr>
      <xdr:spPr>
        <a:xfrm>
          <a:off x="7561795" y="1088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75" name="直線コネクタ 274"/>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76" name="【公営住宅】&#10;有形固定資産減価償却率最小値テキスト"/>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77" name="直線コネクタ 27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78" name="【公営住宅】&#10;有形固定資産減価償却率最大値テキスト"/>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79" name="直線コネクタ 278"/>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75128</xdr:rowOff>
    </xdr:from>
    <xdr:ext cx="405111" cy="259045"/>
    <xdr:sp macro="" textlink="">
      <xdr:nvSpPr>
        <xdr:cNvPr id="280" name="【公営住宅】&#10;有形固定資産減価償却率平均値テキスト"/>
        <xdr:cNvSpPr txBox="1"/>
      </xdr:nvSpPr>
      <xdr:spPr>
        <a:xfrm>
          <a:off x="4673600" y="1413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81" name="フローチャート: 判断 280"/>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82" name="フローチャート: 判断 281"/>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83" name="フローチャート: 判断 282"/>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84" name="フローチャート: 判断 283"/>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85" name="フローチャート: 判断 284"/>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91" name="楕円 290"/>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44466</xdr:rowOff>
    </xdr:from>
    <xdr:ext cx="405111" cy="259045"/>
    <xdr:sp macro="" textlink="">
      <xdr:nvSpPr>
        <xdr:cNvPr id="292" name="【公営住宅】&#10;有形固定資産減価償却率該当値テキスト"/>
        <xdr:cNvSpPr txBox="1"/>
      </xdr:nvSpPr>
      <xdr:spPr>
        <a:xfrm>
          <a:off x="4673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144055</xdr:rowOff>
    </xdr:from>
    <xdr:to>
      <xdr:col>20</xdr:col>
      <xdr:colOff>38100</xdr:colOff>
      <xdr:row>81</xdr:row>
      <xdr:rowOff>74205</xdr:rowOff>
    </xdr:to>
    <xdr:sp macro="" textlink="">
      <xdr:nvSpPr>
        <xdr:cNvPr id="293" name="楕円 292"/>
        <xdr:cNvSpPr/>
      </xdr:nvSpPr>
      <xdr:spPr>
        <a:xfrm>
          <a:off x="3746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23405</xdr:rowOff>
    </xdr:from>
    <xdr:to>
      <xdr:col>24</xdr:col>
      <xdr:colOff>63500</xdr:colOff>
      <xdr:row>81</xdr:row>
      <xdr:rowOff>72389</xdr:rowOff>
    </xdr:to>
    <xdr:cxnSp macro="">
      <xdr:nvCxnSpPr>
        <xdr:cNvPr id="294" name="直線コネクタ 293"/>
        <xdr:cNvCxnSpPr/>
      </xdr:nvCxnSpPr>
      <xdr:spPr>
        <a:xfrm>
          <a:off x="3797300" y="13910855"/>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96701</xdr:rowOff>
    </xdr:from>
    <xdr:to>
      <xdr:col>15</xdr:col>
      <xdr:colOff>101600</xdr:colOff>
      <xdr:row>81</xdr:row>
      <xdr:rowOff>26851</xdr:rowOff>
    </xdr:to>
    <xdr:sp macro="" textlink="">
      <xdr:nvSpPr>
        <xdr:cNvPr id="295" name="楕円 294"/>
        <xdr:cNvSpPr/>
      </xdr:nvSpPr>
      <xdr:spPr>
        <a:xfrm>
          <a:off x="2857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147501</xdr:rowOff>
    </xdr:from>
    <xdr:to>
      <xdr:col>19</xdr:col>
      <xdr:colOff>177800</xdr:colOff>
      <xdr:row>81</xdr:row>
      <xdr:rowOff>23405</xdr:rowOff>
    </xdr:to>
    <xdr:cxnSp macro="">
      <xdr:nvCxnSpPr>
        <xdr:cNvPr id="296" name="直線コネクタ 295"/>
        <xdr:cNvCxnSpPr/>
      </xdr:nvCxnSpPr>
      <xdr:spPr>
        <a:xfrm>
          <a:off x="2908300" y="13863501"/>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121194</xdr:rowOff>
    </xdr:from>
    <xdr:to>
      <xdr:col>10</xdr:col>
      <xdr:colOff>165100</xdr:colOff>
      <xdr:row>81</xdr:row>
      <xdr:rowOff>51344</xdr:rowOff>
    </xdr:to>
    <xdr:sp macro="" textlink="">
      <xdr:nvSpPr>
        <xdr:cNvPr id="297" name="楕円 296"/>
        <xdr:cNvSpPr/>
      </xdr:nvSpPr>
      <xdr:spPr>
        <a:xfrm>
          <a:off x="1968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147501</xdr:rowOff>
    </xdr:from>
    <xdr:to>
      <xdr:col>15</xdr:col>
      <xdr:colOff>50800</xdr:colOff>
      <xdr:row>81</xdr:row>
      <xdr:rowOff>544</xdr:rowOff>
    </xdr:to>
    <xdr:cxnSp macro="">
      <xdr:nvCxnSpPr>
        <xdr:cNvPr id="298" name="直線コネクタ 297"/>
        <xdr:cNvCxnSpPr/>
      </xdr:nvCxnSpPr>
      <xdr:spPr>
        <a:xfrm flipV="1">
          <a:off x="2019300" y="138635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37572</xdr:rowOff>
    </xdr:from>
    <xdr:ext cx="405111" cy="259045"/>
    <xdr:sp macro="" textlink="">
      <xdr:nvSpPr>
        <xdr:cNvPr id="299" name="n_1aveValue【公営住宅】&#10;有形固定資産減価償却率"/>
        <xdr:cNvSpPr txBox="1"/>
      </xdr:nvSpPr>
      <xdr:spPr>
        <a:xfrm>
          <a:off x="3582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47370</xdr:rowOff>
    </xdr:from>
    <xdr:ext cx="405111" cy="259045"/>
    <xdr:sp macro="" textlink="">
      <xdr:nvSpPr>
        <xdr:cNvPr id="300" name="n_2aveValue【公営住宅】&#10;有形固定資産減価償却率"/>
        <xdr:cNvSpPr txBox="1"/>
      </xdr:nvSpPr>
      <xdr:spPr>
        <a:xfrm>
          <a:off x="2705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01" name="n_3aveValue【公営住宅】&#10;有形固定資産減価償却率"/>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302" name="n_4aveValue【公営住宅】&#10;有形固定資産減価償却率"/>
        <xdr:cNvSpPr txBox="1"/>
      </xdr:nvSpPr>
      <xdr:spPr>
        <a:xfrm>
          <a:off x="927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90732</xdr:rowOff>
    </xdr:from>
    <xdr:ext cx="405111" cy="259045"/>
    <xdr:sp macro="" textlink="">
      <xdr:nvSpPr>
        <xdr:cNvPr id="303" name="n_1mainValue【公営住宅】&#10;有形固定資産減価償却率"/>
        <xdr:cNvSpPr txBox="1"/>
      </xdr:nvSpPr>
      <xdr:spPr>
        <a:xfrm>
          <a:off x="35820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43378</xdr:rowOff>
    </xdr:from>
    <xdr:ext cx="405111" cy="259045"/>
    <xdr:sp macro="" textlink="">
      <xdr:nvSpPr>
        <xdr:cNvPr id="304" name="n_2mainValue【公営住宅】&#10;有形固定資産減価償却率"/>
        <xdr:cNvSpPr txBox="1"/>
      </xdr:nvSpPr>
      <xdr:spPr>
        <a:xfrm>
          <a:off x="2705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67871</xdr:rowOff>
    </xdr:from>
    <xdr:ext cx="405111" cy="259045"/>
    <xdr:sp macro="" textlink="">
      <xdr:nvSpPr>
        <xdr:cNvPr id="305" name="n_3mainValue【公営住宅】&#10;有形固定資産減価償却率"/>
        <xdr:cNvSpPr txBox="1"/>
      </xdr:nvSpPr>
      <xdr:spPr>
        <a:xfrm>
          <a:off x="1816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6" name="直線コネクタ 31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7" name="テキスト ボックス 31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0" name="直線コネクタ 31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1" name="テキスト ボックス 32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25" name="直線コネクタ 324"/>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26" name="【公営住宅】&#10;一人当たり面積最小値テキスト"/>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27" name="直線コネクタ 326"/>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28" name="【公営住宅】&#10;一人当たり面積最大値テキスト"/>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29" name="直線コネクタ 328"/>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54309</xdr:rowOff>
    </xdr:from>
    <xdr:ext cx="469744" cy="259045"/>
    <xdr:sp macro="" textlink="">
      <xdr:nvSpPr>
        <xdr:cNvPr id="330" name="【公営住宅】&#10;一人当たり面積平均値テキスト"/>
        <xdr:cNvSpPr txBox="1"/>
      </xdr:nvSpPr>
      <xdr:spPr>
        <a:xfrm>
          <a:off x="10515600" y="1411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31" name="フローチャート: 判断 330"/>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32" name="フローチャート: 判断 331"/>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33" name="フローチャート: 判断 332"/>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34" name="フローチャート: 判断 333"/>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35" name="フローチャート: 判断 334"/>
        <xdr:cNvSpPr/>
      </xdr:nvSpPr>
      <xdr:spPr>
        <a:xfrm>
          <a:off x="6921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71882</xdr:rowOff>
    </xdr:from>
    <xdr:to>
      <xdr:col>55</xdr:col>
      <xdr:colOff>50800</xdr:colOff>
      <xdr:row>83</xdr:row>
      <xdr:rowOff>2032</xdr:rowOff>
    </xdr:to>
    <xdr:sp macro="" textlink="">
      <xdr:nvSpPr>
        <xdr:cNvPr id="341" name="楕円 340"/>
        <xdr:cNvSpPr/>
      </xdr:nvSpPr>
      <xdr:spPr>
        <a:xfrm>
          <a:off x="104267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94759</xdr:rowOff>
    </xdr:from>
    <xdr:ext cx="469744" cy="259045"/>
    <xdr:sp macro="" textlink="">
      <xdr:nvSpPr>
        <xdr:cNvPr id="342" name="【公営住宅】&#10;一人当たり面積該当値テキスト"/>
        <xdr:cNvSpPr txBox="1"/>
      </xdr:nvSpPr>
      <xdr:spPr>
        <a:xfrm>
          <a:off x="10515600" y="1398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86170</xdr:rowOff>
    </xdr:from>
    <xdr:to>
      <xdr:col>50</xdr:col>
      <xdr:colOff>165100</xdr:colOff>
      <xdr:row>83</xdr:row>
      <xdr:rowOff>16320</xdr:rowOff>
    </xdr:to>
    <xdr:sp macro="" textlink="">
      <xdr:nvSpPr>
        <xdr:cNvPr id="343" name="楕円 342"/>
        <xdr:cNvSpPr/>
      </xdr:nvSpPr>
      <xdr:spPr>
        <a:xfrm>
          <a:off x="9588500" y="1414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122682</xdr:rowOff>
    </xdr:from>
    <xdr:to>
      <xdr:col>55</xdr:col>
      <xdr:colOff>0</xdr:colOff>
      <xdr:row>82</xdr:row>
      <xdr:rowOff>136970</xdr:rowOff>
    </xdr:to>
    <xdr:cxnSp macro="">
      <xdr:nvCxnSpPr>
        <xdr:cNvPr id="344" name="直線コネクタ 343"/>
        <xdr:cNvCxnSpPr/>
      </xdr:nvCxnSpPr>
      <xdr:spPr>
        <a:xfrm flipV="1">
          <a:off x="9639300" y="14181582"/>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98743</xdr:rowOff>
    </xdr:from>
    <xdr:to>
      <xdr:col>46</xdr:col>
      <xdr:colOff>38100</xdr:colOff>
      <xdr:row>83</xdr:row>
      <xdr:rowOff>28893</xdr:rowOff>
    </xdr:to>
    <xdr:sp macro="" textlink="">
      <xdr:nvSpPr>
        <xdr:cNvPr id="345" name="楕円 344"/>
        <xdr:cNvSpPr/>
      </xdr:nvSpPr>
      <xdr:spPr>
        <a:xfrm>
          <a:off x="8699500" y="1415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136970</xdr:rowOff>
    </xdr:from>
    <xdr:to>
      <xdr:col>50</xdr:col>
      <xdr:colOff>114300</xdr:colOff>
      <xdr:row>82</xdr:row>
      <xdr:rowOff>149543</xdr:rowOff>
    </xdr:to>
    <xdr:cxnSp macro="">
      <xdr:nvCxnSpPr>
        <xdr:cNvPr id="346" name="直線コネクタ 345"/>
        <xdr:cNvCxnSpPr/>
      </xdr:nvCxnSpPr>
      <xdr:spPr>
        <a:xfrm flipV="1">
          <a:off x="8750300" y="1419587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148462</xdr:rowOff>
    </xdr:from>
    <xdr:to>
      <xdr:col>41</xdr:col>
      <xdr:colOff>101600</xdr:colOff>
      <xdr:row>83</xdr:row>
      <xdr:rowOff>78612</xdr:rowOff>
    </xdr:to>
    <xdr:sp macro="" textlink="">
      <xdr:nvSpPr>
        <xdr:cNvPr id="347" name="楕円 346"/>
        <xdr:cNvSpPr/>
      </xdr:nvSpPr>
      <xdr:spPr>
        <a:xfrm>
          <a:off x="7810500" y="142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149543</xdr:rowOff>
    </xdr:from>
    <xdr:to>
      <xdr:col>45</xdr:col>
      <xdr:colOff>177800</xdr:colOff>
      <xdr:row>83</xdr:row>
      <xdr:rowOff>27812</xdr:rowOff>
    </xdr:to>
    <xdr:cxnSp macro="">
      <xdr:nvCxnSpPr>
        <xdr:cNvPr id="348" name="直線コネクタ 347"/>
        <xdr:cNvCxnSpPr/>
      </xdr:nvCxnSpPr>
      <xdr:spPr>
        <a:xfrm flipV="1">
          <a:off x="7861300" y="14208443"/>
          <a:ext cx="889000" cy="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18305</xdr:rowOff>
    </xdr:from>
    <xdr:ext cx="469744" cy="259045"/>
    <xdr:sp macro="" textlink="">
      <xdr:nvSpPr>
        <xdr:cNvPr id="349" name="n_1aveValue【公営住宅】&#10;一人当たり面積"/>
        <xdr:cNvSpPr txBox="1"/>
      </xdr:nvSpPr>
      <xdr:spPr>
        <a:xfrm>
          <a:off x="939172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50" name="n_2aveValue【公営住宅】&#10;一人当たり面積"/>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123462</xdr:rowOff>
    </xdr:from>
    <xdr:ext cx="469744" cy="259045"/>
    <xdr:sp macro="" textlink="">
      <xdr:nvSpPr>
        <xdr:cNvPr id="351" name="n_3aveValue【公営住宅】&#10;一人当たり面積"/>
        <xdr:cNvSpPr txBox="1"/>
      </xdr:nvSpPr>
      <xdr:spPr>
        <a:xfrm>
          <a:off x="7626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129430</xdr:rowOff>
    </xdr:from>
    <xdr:ext cx="469744" cy="259045"/>
    <xdr:sp macro="" textlink="">
      <xdr:nvSpPr>
        <xdr:cNvPr id="352" name="n_4aveValue【公営住宅】&#10;一人当たり面積"/>
        <xdr:cNvSpPr txBox="1"/>
      </xdr:nvSpPr>
      <xdr:spPr>
        <a:xfrm>
          <a:off x="6737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32847</xdr:rowOff>
    </xdr:from>
    <xdr:ext cx="469744" cy="259045"/>
    <xdr:sp macro="" textlink="">
      <xdr:nvSpPr>
        <xdr:cNvPr id="353" name="n_1mainValue【公営住宅】&#10;一人当たり面積"/>
        <xdr:cNvSpPr txBox="1"/>
      </xdr:nvSpPr>
      <xdr:spPr>
        <a:xfrm>
          <a:off x="9391727" y="1392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20020</xdr:rowOff>
    </xdr:from>
    <xdr:ext cx="469744" cy="259045"/>
    <xdr:sp macro="" textlink="">
      <xdr:nvSpPr>
        <xdr:cNvPr id="354" name="n_2mainValue【公営住宅】&#10;一人当たり面積"/>
        <xdr:cNvSpPr txBox="1"/>
      </xdr:nvSpPr>
      <xdr:spPr>
        <a:xfrm>
          <a:off x="8515427" y="1425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95139</xdr:rowOff>
    </xdr:from>
    <xdr:ext cx="469744" cy="259045"/>
    <xdr:sp macro="" textlink="">
      <xdr:nvSpPr>
        <xdr:cNvPr id="355" name="n_3mainValue【公営住宅】&#10;一人当たり面積"/>
        <xdr:cNvSpPr txBox="1"/>
      </xdr:nvSpPr>
      <xdr:spPr>
        <a:xfrm>
          <a:off x="7626427" y="1398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396" name="直線コネクタ 395"/>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8" name="直線コネクタ 39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399" name="【認定こども園・幼稚園・保育所】&#10;有形固定資産減価償却率最大値テキスト"/>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400" name="直線コネクタ 399"/>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01" name="【認定こども園・幼稚園・保育所】&#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2" name="フローチャート: 判断 401"/>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403" name="フローチャート: 判断 402"/>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04" name="フローチャート: 判断 403"/>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05" name="フローチャート: 判断 404"/>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06" name="フローチャート: 判断 405"/>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412" name="楕円 411"/>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168927</xdr:rowOff>
    </xdr:from>
    <xdr:ext cx="405111" cy="259045"/>
    <xdr:sp macro="" textlink="">
      <xdr:nvSpPr>
        <xdr:cNvPr id="413" name="【認定こども園・幼稚園・保育所】&#10;有形固定資産減価償却率該当値テキスト"/>
        <xdr:cNvSpPr txBox="1"/>
      </xdr:nvSpPr>
      <xdr:spPr>
        <a:xfrm>
          <a:off x="16357600" y="702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122555</xdr:rowOff>
    </xdr:from>
    <xdr:to>
      <xdr:col>81</xdr:col>
      <xdr:colOff>101600</xdr:colOff>
      <xdr:row>42</xdr:row>
      <xdr:rowOff>52705</xdr:rowOff>
    </xdr:to>
    <xdr:sp macro="" textlink="">
      <xdr:nvSpPr>
        <xdr:cNvPr id="414" name="楕円 413"/>
        <xdr:cNvSpPr/>
      </xdr:nvSpPr>
      <xdr:spPr>
        <a:xfrm>
          <a:off x="15430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133350</xdr:rowOff>
    </xdr:from>
    <xdr:to>
      <xdr:col>85</xdr:col>
      <xdr:colOff>127000</xdr:colOff>
      <xdr:row>42</xdr:row>
      <xdr:rowOff>1905</xdr:rowOff>
    </xdr:to>
    <xdr:cxnSp macro="">
      <xdr:nvCxnSpPr>
        <xdr:cNvPr id="415" name="直線コネクタ 414"/>
        <xdr:cNvCxnSpPr/>
      </xdr:nvCxnSpPr>
      <xdr:spPr>
        <a:xfrm flipV="1">
          <a:off x="15481300" y="71628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116840</xdr:rowOff>
    </xdr:from>
    <xdr:to>
      <xdr:col>76</xdr:col>
      <xdr:colOff>165100</xdr:colOff>
      <xdr:row>42</xdr:row>
      <xdr:rowOff>46990</xdr:rowOff>
    </xdr:to>
    <xdr:sp macro="" textlink="">
      <xdr:nvSpPr>
        <xdr:cNvPr id="416" name="楕円 415"/>
        <xdr:cNvSpPr/>
      </xdr:nvSpPr>
      <xdr:spPr>
        <a:xfrm>
          <a:off x="14541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167640</xdr:rowOff>
    </xdr:from>
    <xdr:to>
      <xdr:col>81</xdr:col>
      <xdr:colOff>50800</xdr:colOff>
      <xdr:row>42</xdr:row>
      <xdr:rowOff>1905</xdr:rowOff>
    </xdr:to>
    <xdr:cxnSp macro="">
      <xdr:nvCxnSpPr>
        <xdr:cNvPr id="417" name="直線コネクタ 416"/>
        <xdr:cNvCxnSpPr/>
      </xdr:nvCxnSpPr>
      <xdr:spPr>
        <a:xfrm>
          <a:off x="14592300" y="71970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80645</xdr:rowOff>
    </xdr:from>
    <xdr:to>
      <xdr:col>72</xdr:col>
      <xdr:colOff>38100</xdr:colOff>
      <xdr:row>42</xdr:row>
      <xdr:rowOff>10795</xdr:rowOff>
    </xdr:to>
    <xdr:sp macro="" textlink="">
      <xdr:nvSpPr>
        <xdr:cNvPr id="418" name="楕円 417"/>
        <xdr:cNvSpPr/>
      </xdr:nvSpPr>
      <xdr:spPr>
        <a:xfrm>
          <a:off x="13652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131445</xdr:rowOff>
    </xdr:from>
    <xdr:to>
      <xdr:col>76</xdr:col>
      <xdr:colOff>114300</xdr:colOff>
      <xdr:row>41</xdr:row>
      <xdr:rowOff>167640</xdr:rowOff>
    </xdr:to>
    <xdr:cxnSp macro="">
      <xdr:nvCxnSpPr>
        <xdr:cNvPr id="419" name="直線コネクタ 418"/>
        <xdr:cNvCxnSpPr/>
      </xdr:nvCxnSpPr>
      <xdr:spPr>
        <a:xfrm>
          <a:off x="13703300" y="7160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78757</xdr:rowOff>
    </xdr:from>
    <xdr:ext cx="405111" cy="259045"/>
    <xdr:sp macro="" textlink="">
      <xdr:nvSpPr>
        <xdr:cNvPr id="420" name="n_1aveValue【認定こども園・幼稚園・保育所】&#10;有形固定資産減価償却率"/>
        <xdr:cNvSpPr txBox="1"/>
      </xdr:nvSpPr>
      <xdr:spPr>
        <a:xfrm>
          <a:off x="15266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421" name="n_2aveValue【認定こども園・幼稚園・保育所】&#10;有形固定資産減価償却率"/>
        <xdr:cNvSpPr txBox="1"/>
      </xdr:nvSpPr>
      <xdr:spPr>
        <a:xfrm>
          <a:off x="14389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168292</xdr:rowOff>
    </xdr:from>
    <xdr:ext cx="405111" cy="259045"/>
    <xdr:sp macro="" textlink="">
      <xdr:nvSpPr>
        <xdr:cNvPr id="422" name="n_3aveValue【認定こども園・幼稚園・保育所】&#10;有形固定資産減価償却率"/>
        <xdr:cNvSpPr txBox="1"/>
      </xdr:nvSpPr>
      <xdr:spPr>
        <a:xfrm>
          <a:off x="13500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23" name="n_4aveValue【認定こども園・幼稚園・保育所】&#10;有形固定資産減価償却率"/>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43832</xdr:rowOff>
    </xdr:from>
    <xdr:ext cx="405111" cy="259045"/>
    <xdr:sp macro="" textlink="">
      <xdr:nvSpPr>
        <xdr:cNvPr id="424" name="n_1mainValue【認定こども園・幼稚園・保育所】&#10;有形固定資産減価償却率"/>
        <xdr:cNvSpPr txBox="1"/>
      </xdr:nvSpPr>
      <xdr:spPr>
        <a:xfrm>
          <a:off x="15266044"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38117</xdr:rowOff>
    </xdr:from>
    <xdr:ext cx="405111" cy="259045"/>
    <xdr:sp macro="" textlink="">
      <xdr:nvSpPr>
        <xdr:cNvPr id="425" name="n_2mainValue【認定こども園・幼稚園・保育所】&#10;有形固定資産減価償却率"/>
        <xdr:cNvSpPr txBox="1"/>
      </xdr:nvSpPr>
      <xdr:spPr>
        <a:xfrm>
          <a:off x="14389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1922</xdr:rowOff>
    </xdr:from>
    <xdr:ext cx="405111" cy="259045"/>
    <xdr:sp macro="" textlink="">
      <xdr:nvSpPr>
        <xdr:cNvPr id="426" name="n_3mainValue【認定こども園・幼稚園・保育所】&#10;有形固定資産減価償却率"/>
        <xdr:cNvSpPr txBox="1"/>
      </xdr:nvSpPr>
      <xdr:spPr>
        <a:xfrm>
          <a:off x="13500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8" name="テキスト ボックス 43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0" name="テキスト ボックス 43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2" name="テキスト ボックス 44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4" name="テキスト ボックス 44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6" name="テキスト ボックス 44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8" name="テキスト ボックス 44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52" name="直線コネクタ 451"/>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53"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54" name="直線コネクタ 453"/>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55"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56" name="直線コネクタ 455"/>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457" name="【認定こども園・幼稚園・保育所】&#10;一人当たり面積平均値テキスト"/>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58" name="フローチャート: 判断 457"/>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59" name="フローチャート: 判断 458"/>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60" name="フローチャート: 判断 459"/>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61" name="フローチャート: 判断 460"/>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62" name="フローチャート: 判断 461"/>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68" name="楕円 467"/>
        <xdr:cNvSpPr/>
      </xdr:nvSpPr>
      <xdr:spPr>
        <a:xfrm>
          <a:off x="221107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160581</xdr:rowOff>
    </xdr:from>
    <xdr:ext cx="469744" cy="259045"/>
    <xdr:sp macro="" textlink="">
      <xdr:nvSpPr>
        <xdr:cNvPr id="469" name="【認定こども園・幼稚園・保育所】&#10;一人当たり面積該当値テキスト"/>
        <xdr:cNvSpPr txBox="1"/>
      </xdr:nvSpPr>
      <xdr:spPr>
        <a:xfrm>
          <a:off x="22199600"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30299</xdr:rowOff>
    </xdr:from>
    <xdr:to>
      <xdr:col>112</xdr:col>
      <xdr:colOff>38100</xdr:colOff>
      <xdr:row>39</xdr:row>
      <xdr:rowOff>131899</xdr:rowOff>
    </xdr:to>
    <xdr:sp macro="" textlink="">
      <xdr:nvSpPr>
        <xdr:cNvPr id="470" name="楕円 469"/>
        <xdr:cNvSpPr/>
      </xdr:nvSpPr>
      <xdr:spPr>
        <a:xfrm>
          <a:off x="2127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61504</xdr:rowOff>
    </xdr:from>
    <xdr:to>
      <xdr:col>116</xdr:col>
      <xdr:colOff>63500</xdr:colOff>
      <xdr:row>39</xdr:row>
      <xdr:rowOff>81099</xdr:rowOff>
    </xdr:to>
    <xdr:cxnSp macro="">
      <xdr:nvCxnSpPr>
        <xdr:cNvPr id="471" name="直線コネクタ 470"/>
        <xdr:cNvCxnSpPr/>
      </xdr:nvCxnSpPr>
      <xdr:spPr>
        <a:xfrm flipV="1">
          <a:off x="21323300" y="674805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43362</xdr:rowOff>
    </xdr:from>
    <xdr:to>
      <xdr:col>107</xdr:col>
      <xdr:colOff>101600</xdr:colOff>
      <xdr:row>39</xdr:row>
      <xdr:rowOff>144962</xdr:rowOff>
    </xdr:to>
    <xdr:sp macro="" textlink="">
      <xdr:nvSpPr>
        <xdr:cNvPr id="472" name="楕円 471"/>
        <xdr:cNvSpPr/>
      </xdr:nvSpPr>
      <xdr:spPr>
        <a:xfrm>
          <a:off x="2038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81099</xdr:rowOff>
    </xdr:from>
    <xdr:to>
      <xdr:col>111</xdr:col>
      <xdr:colOff>177800</xdr:colOff>
      <xdr:row>39</xdr:row>
      <xdr:rowOff>94162</xdr:rowOff>
    </xdr:to>
    <xdr:cxnSp macro="">
      <xdr:nvCxnSpPr>
        <xdr:cNvPr id="473" name="直線コネクタ 472"/>
        <xdr:cNvCxnSpPr/>
      </xdr:nvCxnSpPr>
      <xdr:spPr>
        <a:xfrm flipV="1">
          <a:off x="20434300" y="67676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56424</xdr:rowOff>
    </xdr:from>
    <xdr:to>
      <xdr:col>102</xdr:col>
      <xdr:colOff>165100</xdr:colOff>
      <xdr:row>39</xdr:row>
      <xdr:rowOff>158024</xdr:rowOff>
    </xdr:to>
    <xdr:sp macro="" textlink="">
      <xdr:nvSpPr>
        <xdr:cNvPr id="474" name="楕円 473"/>
        <xdr:cNvSpPr/>
      </xdr:nvSpPr>
      <xdr:spPr>
        <a:xfrm>
          <a:off x="19494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94162</xdr:rowOff>
    </xdr:from>
    <xdr:to>
      <xdr:col>107</xdr:col>
      <xdr:colOff>50800</xdr:colOff>
      <xdr:row>39</xdr:row>
      <xdr:rowOff>107224</xdr:rowOff>
    </xdr:to>
    <xdr:cxnSp macro="">
      <xdr:nvCxnSpPr>
        <xdr:cNvPr id="475" name="直線コネクタ 474"/>
        <xdr:cNvCxnSpPr/>
      </xdr:nvCxnSpPr>
      <xdr:spPr>
        <a:xfrm flipV="1">
          <a:off x="19545300" y="6780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39024</xdr:rowOff>
    </xdr:from>
    <xdr:ext cx="469744" cy="259045"/>
    <xdr:sp macro="" textlink="">
      <xdr:nvSpPr>
        <xdr:cNvPr id="476" name="n_1aveValue【認定こども園・幼稚園・保育所】&#10;一人当たり面積"/>
        <xdr:cNvSpPr txBox="1"/>
      </xdr:nvSpPr>
      <xdr:spPr>
        <a:xfrm>
          <a:off x="210757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35758</xdr:rowOff>
    </xdr:from>
    <xdr:ext cx="469744" cy="259045"/>
    <xdr:sp macro="" textlink="">
      <xdr:nvSpPr>
        <xdr:cNvPr id="477" name="n_2aveValue【認定こども園・幼稚園・保育所】&#10;一人当たり面積"/>
        <xdr:cNvSpPr txBox="1"/>
      </xdr:nvSpPr>
      <xdr:spPr>
        <a:xfrm>
          <a:off x="20199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78"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479" name="n_4aveValue【認定こども園・幼稚園・保育所】&#10;一人当たり面積"/>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123026</xdr:rowOff>
    </xdr:from>
    <xdr:ext cx="469744" cy="259045"/>
    <xdr:sp macro="" textlink="">
      <xdr:nvSpPr>
        <xdr:cNvPr id="480" name="n_1mainValue【認定こども園・幼稚園・保育所】&#10;一人当たり面積"/>
        <xdr:cNvSpPr txBox="1"/>
      </xdr:nvSpPr>
      <xdr:spPr>
        <a:xfrm>
          <a:off x="21075727" y="68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136089</xdr:rowOff>
    </xdr:from>
    <xdr:ext cx="469744" cy="259045"/>
    <xdr:sp macro="" textlink="">
      <xdr:nvSpPr>
        <xdr:cNvPr id="481" name="n_2mainValue【認定こども園・幼稚園・保育所】&#10;一人当たり面積"/>
        <xdr:cNvSpPr txBox="1"/>
      </xdr:nvSpPr>
      <xdr:spPr>
        <a:xfrm>
          <a:off x="20199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149151</xdr:rowOff>
    </xdr:from>
    <xdr:ext cx="469744" cy="259045"/>
    <xdr:sp macro="" textlink="">
      <xdr:nvSpPr>
        <xdr:cNvPr id="482" name="n_3mainValue【認定こども園・幼稚園・保育所】&#10;一人当たり面積"/>
        <xdr:cNvSpPr txBox="1"/>
      </xdr:nvSpPr>
      <xdr:spPr>
        <a:xfrm>
          <a:off x="193104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5" name="テキスト ボックス 4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5" name="テキスト ボックス 5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7" name="テキスト ボックス 5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509" name="直線コネクタ 508"/>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10" name="【学校施設】&#10;有形固定資産減価償却率最小値テキスト"/>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11" name="直線コネクタ 510"/>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512" name="【学校施設】&#10;有形固定資産減価償却率最大値テキスト"/>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513" name="直線コネクタ 512"/>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14" name="【学校施設】&#10;有形固定資産減価償却率平均値テキスト"/>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15" name="フローチャート: 判断 514"/>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516" name="フローチャート: 判断 515"/>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517" name="フローチャート: 判断 516"/>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518" name="フローチャート: 判断 517"/>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519" name="フローチャート: 判断 518"/>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35741</xdr:rowOff>
    </xdr:from>
    <xdr:to>
      <xdr:col>85</xdr:col>
      <xdr:colOff>177800</xdr:colOff>
      <xdr:row>63</xdr:row>
      <xdr:rowOff>137341</xdr:rowOff>
    </xdr:to>
    <xdr:sp macro="" textlink="">
      <xdr:nvSpPr>
        <xdr:cNvPr id="525" name="楕円 524"/>
        <xdr:cNvSpPr/>
      </xdr:nvSpPr>
      <xdr:spPr>
        <a:xfrm>
          <a:off x="16268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122118</xdr:rowOff>
    </xdr:from>
    <xdr:ext cx="405111" cy="259045"/>
    <xdr:sp macro="" textlink="">
      <xdr:nvSpPr>
        <xdr:cNvPr id="526" name="【学校施設】&#10;有形固定資産減価償却率該当値テキスト"/>
        <xdr:cNvSpPr txBox="1"/>
      </xdr:nvSpPr>
      <xdr:spPr>
        <a:xfrm>
          <a:off x="16357600" y="10752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154940</xdr:rowOff>
    </xdr:from>
    <xdr:to>
      <xdr:col>81</xdr:col>
      <xdr:colOff>101600</xdr:colOff>
      <xdr:row>63</xdr:row>
      <xdr:rowOff>85090</xdr:rowOff>
    </xdr:to>
    <xdr:sp macro="" textlink="">
      <xdr:nvSpPr>
        <xdr:cNvPr id="527" name="楕円 526"/>
        <xdr:cNvSpPr/>
      </xdr:nvSpPr>
      <xdr:spPr>
        <a:xfrm>
          <a:off x="1543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34290</xdr:rowOff>
    </xdr:from>
    <xdr:to>
      <xdr:col>85</xdr:col>
      <xdr:colOff>127000</xdr:colOff>
      <xdr:row>63</xdr:row>
      <xdr:rowOff>86541</xdr:rowOff>
    </xdr:to>
    <xdr:cxnSp macro="">
      <xdr:nvCxnSpPr>
        <xdr:cNvPr id="528" name="直線コネクタ 527"/>
        <xdr:cNvCxnSpPr/>
      </xdr:nvCxnSpPr>
      <xdr:spPr>
        <a:xfrm>
          <a:off x="15481300" y="1083564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102688</xdr:rowOff>
    </xdr:from>
    <xdr:to>
      <xdr:col>76</xdr:col>
      <xdr:colOff>165100</xdr:colOff>
      <xdr:row>63</xdr:row>
      <xdr:rowOff>32838</xdr:rowOff>
    </xdr:to>
    <xdr:sp macro="" textlink="">
      <xdr:nvSpPr>
        <xdr:cNvPr id="529" name="楕円 528"/>
        <xdr:cNvSpPr/>
      </xdr:nvSpPr>
      <xdr:spPr>
        <a:xfrm>
          <a:off x="14541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153488</xdr:rowOff>
    </xdr:from>
    <xdr:to>
      <xdr:col>81</xdr:col>
      <xdr:colOff>50800</xdr:colOff>
      <xdr:row>63</xdr:row>
      <xdr:rowOff>34290</xdr:rowOff>
    </xdr:to>
    <xdr:cxnSp macro="">
      <xdr:nvCxnSpPr>
        <xdr:cNvPr id="530" name="直線コネクタ 529"/>
        <xdr:cNvCxnSpPr/>
      </xdr:nvCxnSpPr>
      <xdr:spPr>
        <a:xfrm>
          <a:off x="14592300" y="107833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43906</xdr:rowOff>
    </xdr:from>
    <xdr:to>
      <xdr:col>72</xdr:col>
      <xdr:colOff>38100</xdr:colOff>
      <xdr:row>62</xdr:row>
      <xdr:rowOff>145506</xdr:rowOff>
    </xdr:to>
    <xdr:sp macro="" textlink="">
      <xdr:nvSpPr>
        <xdr:cNvPr id="531" name="楕円 530"/>
        <xdr:cNvSpPr/>
      </xdr:nvSpPr>
      <xdr:spPr>
        <a:xfrm>
          <a:off x="13652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94706</xdr:rowOff>
    </xdr:from>
    <xdr:to>
      <xdr:col>76</xdr:col>
      <xdr:colOff>114300</xdr:colOff>
      <xdr:row>62</xdr:row>
      <xdr:rowOff>153488</xdr:rowOff>
    </xdr:to>
    <xdr:cxnSp macro="">
      <xdr:nvCxnSpPr>
        <xdr:cNvPr id="532" name="直線コネクタ 531"/>
        <xdr:cNvCxnSpPr/>
      </xdr:nvCxnSpPr>
      <xdr:spPr>
        <a:xfrm>
          <a:off x="13703300" y="107246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121211</xdr:rowOff>
    </xdr:from>
    <xdr:ext cx="405111" cy="259045"/>
    <xdr:sp macro="" textlink="">
      <xdr:nvSpPr>
        <xdr:cNvPr id="533" name="n_1aveValue【学校施設】&#10;有形固定資産減価償却率"/>
        <xdr:cNvSpPr txBox="1"/>
      </xdr:nvSpPr>
      <xdr:spPr>
        <a:xfrm>
          <a:off x="15266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46100</xdr:rowOff>
    </xdr:from>
    <xdr:ext cx="405111" cy="259045"/>
    <xdr:sp macro="" textlink="">
      <xdr:nvSpPr>
        <xdr:cNvPr id="534" name="n_2aveValue【学校施設】&#10;有形固定資産減価償却率"/>
        <xdr:cNvSpPr txBox="1"/>
      </xdr:nvSpPr>
      <xdr:spPr>
        <a:xfrm>
          <a:off x="14389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535" name="n_3aveValue【学校施設】&#10;有形固定資産減価償却率"/>
        <xdr:cNvSpPr txBox="1"/>
      </xdr:nvSpPr>
      <xdr:spPr>
        <a:xfrm>
          <a:off x="13500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166931</xdr:rowOff>
    </xdr:from>
    <xdr:ext cx="405111" cy="259045"/>
    <xdr:sp macro="" textlink="">
      <xdr:nvSpPr>
        <xdr:cNvPr id="536" name="n_4aveValue【学校施設】&#10;有形固定資産減価償却率"/>
        <xdr:cNvSpPr txBox="1"/>
      </xdr:nvSpPr>
      <xdr:spPr>
        <a:xfrm>
          <a:off x="12611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76217</xdr:rowOff>
    </xdr:from>
    <xdr:ext cx="405111" cy="259045"/>
    <xdr:sp macro="" textlink="">
      <xdr:nvSpPr>
        <xdr:cNvPr id="537" name="n_1mainValue【学校施設】&#10;有形固定資産減価償却率"/>
        <xdr:cNvSpPr txBox="1"/>
      </xdr:nvSpPr>
      <xdr:spPr>
        <a:xfrm>
          <a:off x="15266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23965</xdr:rowOff>
    </xdr:from>
    <xdr:ext cx="405111" cy="259045"/>
    <xdr:sp macro="" textlink="">
      <xdr:nvSpPr>
        <xdr:cNvPr id="538" name="n_2mainValue【学校施設】&#10;有形固定資産減価償却率"/>
        <xdr:cNvSpPr txBox="1"/>
      </xdr:nvSpPr>
      <xdr:spPr>
        <a:xfrm>
          <a:off x="14389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136633</xdr:rowOff>
    </xdr:from>
    <xdr:ext cx="405111" cy="259045"/>
    <xdr:sp macro="" textlink="">
      <xdr:nvSpPr>
        <xdr:cNvPr id="539" name="n_3mainValue【学校施設】&#10;有形固定資産減価償却率"/>
        <xdr:cNvSpPr txBox="1"/>
      </xdr:nvSpPr>
      <xdr:spPr>
        <a:xfrm>
          <a:off x="13500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1" name="直線コネクタ 5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2" name="テキスト ボックス 5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3" name="直線コネクタ 5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4" name="テキスト ボックス 5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5" name="直線コネクタ 5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6" name="テキスト ボックス 5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7" name="直線コネクタ 5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8" name="テキスト ボックス 5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62" name="直線コネクタ 561"/>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63" name="【学校施設】&#10;一人当たり面積最小値テキスト"/>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64" name="直線コネクタ 563"/>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65" name="【学校施設】&#10;一人当たり面積最大値テキスト"/>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66" name="直線コネクタ 565"/>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137024</xdr:rowOff>
    </xdr:from>
    <xdr:ext cx="469744" cy="259045"/>
    <xdr:sp macro="" textlink="">
      <xdr:nvSpPr>
        <xdr:cNvPr id="567" name="【学校施設】&#10;一人当たり面積平均値テキスト"/>
        <xdr:cNvSpPr txBox="1"/>
      </xdr:nvSpPr>
      <xdr:spPr>
        <a:xfrm>
          <a:off x="22199600" y="1042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68" name="フローチャート: 判断 567"/>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69" name="フローチャート: 判断 568"/>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70" name="フローチャート: 判断 569"/>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71" name="フローチャート: 判断 570"/>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72" name="フローチャート: 判断 571"/>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10464</xdr:rowOff>
    </xdr:from>
    <xdr:to>
      <xdr:col>116</xdr:col>
      <xdr:colOff>114300</xdr:colOff>
      <xdr:row>58</xdr:row>
      <xdr:rowOff>112064</xdr:rowOff>
    </xdr:to>
    <xdr:sp macro="" textlink="">
      <xdr:nvSpPr>
        <xdr:cNvPr id="578" name="楕円 577"/>
        <xdr:cNvSpPr/>
      </xdr:nvSpPr>
      <xdr:spPr>
        <a:xfrm>
          <a:off x="22110700" y="995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33341</xdr:rowOff>
    </xdr:from>
    <xdr:ext cx="469744" cy="259045"/>
    <xdr:sp macro="" textlink="">
      <xdr:nvSpPr>
        <xdr:cNvPr id="579" name="【学校施設】&#10;一人当たり面積該当値テキスト"/>
        <xdr:cNvSpPr txBox="1"/>
      </xdr:nvSpPr>
      <xdr:spPr>
        <a:xfrm>
          <a:off x="22199600" y="98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89103</xdr:rowOff>
    </xdr:from>
    <xdr:to>
      <xdr:col>112</xdr:col>
      <xdr:colOff>38100</xdr:colOff>
      <xdr:row>59</xdr:row>
      <xdr:rowOff>19253</xdr:rowOff>
    </xdr:to>
    <xdr:sp macro="" textlink="">
      <xdr:nvSpPr>
        <xdr:cNvPr id="580" name="楕円 579"/>
        <xdr:cNvSpPr/>
      </xdr:nvSpPr>
      <xdr:spPr>
        <a:xfrm>
          <a:off x="21272500" y="100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61264</xdr:rowOff>
    </xdr:from>
    <xdr:to>
      <xdr:col>116</xdr:col>
      <xdr:colOff>63500</xdr:colOff>
      <xdr:row>58</xdr:row>
      <xdr:rowOff>139903</xdr:rowOff>
    </xdr:to>
    <xdr:cxnSp macro="">
      <xdr:nvCxnSpPr>
        <xdr:cNvPr id="581" name="直線コネクタ 580"/>
        <xdr:cNvCxnSpPr/>
      </xdr:nvCxnSpPr>
      <xdr:spPr>
        <a:xfrm flipV="1">
          <a:off x="21323300" y="10005364"/>
          <a:ext cx="8382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150368</xdr:rowOff>
    </xdr:from>
    <xdr:to>
      <xdr:col>107</xdr:col>
      <xdr:colOff>101600</xdr:colOff>
      <xdr:row>59</xdr:row>
      <xdr:rowOff>80518</xdr:rowOff>
    </xdr:to>
    <xdr:sp macro="" textlink="">
      <xdr:nvSpPr>
        <xdr:cNvPr id="582" name="楕円 581"/>
        <xdr:cNvSpPr/>
      </xdr:nvSpPr>
      <xdr:spPr>
        <a:xfrm>
          <a:off x="20383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139903</xdr:rowOff>
    </xdr:from>
    <xdr:to>
      <xdr:col>111</xdr:col>
      <xdr:colOff>177800</xdr:colOff>
      <xdr:row>59</xdr:row>
      <xdr:rowOff>29718</xdr:rowOff>
    </xdr:to>
    <xdr:cxnSp macro="">
      <xdr:nvCxnSpPr>
        <xdr:cNvPr id="583" name="直線コネクタ 582"/>
        <xdr:cNvCxnSpPr/>
      </xdr:nvCxnSpPr>
      <xdr:spPr>
        <a:xfrm flipV="1">
          <a:off x="20434300" y="10084003"/>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30125</xdr:rowOff>
    </xdr:from>
    <xdr:to>
      <xdr:col>102</xdr:col>
      <xdr:colOff>165100</xdr:colOff>
      <xdr:row>59</xdr:row>
      <xdr:rowOff>131725</xdr:rowOff>
    </xdr:to>
    <xdr:sp macro="" textlink="">
      <xdr:nvSpPr>
        <xdr:cNvPr id="584" name="楕円 583"/>
        <xdr:cNvSpPr/>
      </xdr:nvSpPr>
      <xdr:spPr>
        <a:xfrm>
          <a:off x="19494500" y="101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29718</xdr:rowOff>
    </xdr:from>
    <xdr:to>
      <xdr:col>107</xdr:col>
      <xdr:colOff>50800</xdr:colOff>
      <xdr:row>59</xdr:row>
      <xdr:rowOff>80925</xdr:rowOff>
    </xdr:to>
    <xdr:cxnSp macro="">
      <xdr:nvCxnSpPr>
        <xdr:cNvPr id="585" name="直線コネクタ 584"/>
        <xdr:cNvCxnSpPr/>
      </xdr:nvCxnSpPr>
      <xdr:spPr>
        <a:xfrm flipV="1">
          <a:off x="19545300" y="10145268"/>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110050</xdr:rowOff>
    </xdr:from>
    <xdr:ext cx="469744" cy="259045"/>
    <xdr:sp macro="" textlink="">
      <xdr:nvSpPr>
        <xdr:cNvPr id="586" name="n_1aveValue【学校施設】&#10;一人当たり面積"/>
        <xdr:cNvSpPr txBox="1"/>
      </xdr:nvSpPr>
      <xdr:spPr>
        <a:xfrm>
          <a:off x="21075727" y="105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128795</xdr:rowOff>
    </xdr:from>
    <xdr:ext cx="469744" cy="259045"/>
    <xdr:sp macro="" textlink="">
      <xdr:nvSpPr>
        <xdr:cNvPr id="587" name="n_2aveValue【学校施設】&#10;一人当たり面積"/>
        <xdr:cNvSpPr txBox="1"/>
      </xdr:nvSpPr>
      <xdr:spPr>
        <a:xfrm>
          <a:off x="20199427" y="104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40098</xdr:rowOff>
    </xdr:from>
    <xdr:ext cx="469744" cy="259045"/>
    <xdr:sp macro="" textlink="">
      <xdr:nvSpPr>
        <xdr:cNvPr id="588" name="n_3aveValue【学校施設】&#10;一人当たり面積"/>
        <xdr:cNvSpPr txBox="1"/>
      </xdr:nvSpPr>
      <xdr:spPr>
        <a:xfrm>
          <a:off x="19310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169740</xdr:rowOff>
    </xdr:from>
    <xdr:ext cx="469744" cy="259045"/>
    <xdr:sp macro="" textlink="">
      <xdr:nvSpPr>
        <xdr:cNvPr id="589" name="n_4aveValue【学校施設】&#10;一人当たり面積"/>
        <xdr:cNvSpPr txBox="1"/>
      </xdr:nvSpPr>
      <xdr:spPr>
        <a:xfrm>
          <a:off x="18421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35780</xdr:rowOff>
    </xdr:from>
    <xdr:ext cx="469744" cy="259045"/>
    <xdr:sp macro="" textlink="">
      <xdr:nvSpPr>
        <xdr:cNvPr id="590" name="n_1mainValue【学校施設】&#10;一人当たり面積"/>
        <xdr:cNvSpPr txBox="1"/>
      </xdr:nvSpPr>
      <xdr:spPr>
        <a:xfrm>
          <a:off x="21075727" y="980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97045</xdr:rowOff>
    </xdr:from>
    <xdr:ext cx="469744" cy="259045"/>
    <xdr:sp macro="" textlink="">
      <xdr:nvSpPr>
        <xdr:cNvPr id="591" name="n_2mainValue【学校施設】&#10;一人当たり面積"/>
        <xdr:cNvSpPr txBox="1"/>
      </xdr:nvSpPr>
      <xdr:spPr>
        <a:xfrm>
          <a:off x="20199427" y="986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148252</xdr:rowOff>
    </xdr:from>
    <xdr:ext cx="469744" cy="259045"/>
    <xdr:sp macro="" textlink="">
      <xdr:nvSpPr>
        <xdr:cNvPr id="592" name="n_3mainValue【学校施設】&#10;一人当たり面積"/>
        <xdr:cNvSpPr txBox="1"/>
      </xdr:nvSpPr>
      <xdr:spPr>
        <a:xfrm>
          <a:off x="19310427" y="992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0" name="直線コネクタ 6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21" name="テキスト ボックス 62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2" name="直線コネクタ 6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3" name="テキスト ボックス 6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4" name="直線コネクタ 6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5" name="テキスト ボックス 6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6" name="直線コネクタ 6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7" name="テキスト ボックス 62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9" name="テキスト ボックス 62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631" name="直線コネクタ 630"/>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32"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33" name="直線コネクタ 63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634" name="【公民館】&#10;有形固定資産減価償却率最大値テキスト"/>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635" name="直線コネクタ 634"/>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636" name="【公民館】&#10;有形固定資産減価償却率平均値テキスト"/>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637" name="フローチャート: 判断 636"/>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638" name="フローチャート: 判断 637"/>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639" name="フローチャート: 判断 638"/>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640" name="フローチャート: 判断 639"/>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641" name="フローチャート: 判断 640"/>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254</xdr:rowOff>
    </xdr:from>
    <xdr:to>
      <xdr:col>85</xdr:col>
      <xdr:colOff>177800</xdr:colOff>
      <xdr:row>107</xdr:row>
      <xdr:rowOff>101854</xdr:rowOff>
    </xdr:to>
    <xdr:sp macro="" textlink="">
      <xdr:nvSpPr>
        <xdr:cNvPr id="647" name="楕円 646"/>
        <xdr:cNvSpPr/>
      </xdr:nvSpPr>
      <xdr:spPr>
        <a:xfrm>
          <a:off x="162687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150131</xdr:rowOff>
    </xdr:from>
    <xdr:ext cx="405111" cy="259045"/>
    <xdr:sp macro="" textlink="">
      <xdr:nvSpPr>
        <xdr:cNvPr id="648" name="【公民館】&#10;有形固定資産減価償却率該当値テキスト"/>
        <xdr:cNvSpPr txBox="1"/>
      </xdr:nvSpPr>
      <xdr:spPr>
        <a:xfrm>
          <a:off x="16357600"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121413</xdr:rowOff>
    </xdr:from>
    <xdr:to>
      <xdr:col>81</xdr:col>
      <xdr:colOff>101600</xdr:colOff>
      <xdr:row>107</xdr:row>
      <xdr:rowOff>51563</xdr:rowOff>
    </xdr:to>
    <xdr:sp macro="" textlink="">
      <xdr:nvSpPr>
        <xdr:cNvPr id="649" name="楕円 648"/>
        <xdr:cNvSpPr/>
      </xdr:nvSpPr>
      <xdr:spPr>
        <a:xfrm>
          <a:off x="15430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763</xdr:rowOff>
    </xdr:from>
    <xdr:to>
      <xdr:col>85</xdr:col>
      <xdr:colOff>127000</xdr:colOff>
      <xdr:row>107</xdr:row>
      <xdr:rowOff>51054</xdr:rowOff>
    </xdr:to>
    <xdr:cxnSp macro="">
      <xdr:nvCxnSpPr>
        <xdr:cNvPr id="650" name="直線コネクタ 649"/>
        <xdr:cNvCxnSpPr/>
      </xdr:nvCxnSpPr>
      <xdr:spPr>
        <a:xfrm>
          <a:off x="15481300" y="1834591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71120</xdr:rowOff>
    </xdr:from>
    <xdr:to>
      <xdr:col>76</xdr:col>
      <xdr:colOff>165100</xdr:colOff>
      <xdr:row>107</xdr:row>
      <xdr:rowOff>1270</xdr:rowOff>
    </xdr:to>
    <xdr:sp macro="" textlink="">
      <xdr:nvSpPr>
        <xdr:cNvPr id="651" name="楕円 650"/>
        <xdr:cNvSpPr/>
      </xdr:nvSpPr>
      <xdr:spPr>
        <a:xfrm>
          <a:off x="1454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121920</xdr:rowOff>
    </xdr:from>
    <xdr:to>
      <xdr:col>81</xdr:col>
      <xdr:colOff>50800</xdr:colOff>
      <xdr:row>107</xdr:row>
      <xdr:rowOff>763</xdr:rowOff>
    </xdr:to>
    <xdr:cxnSp macro="">
      <xdr:nvCxnSpPr>
        <xdr:cNvPr id="652" name="直線コネクタ 651"/>
        <xdr:cNvCxnSpPr/>
      </xdr:nvCxnSpPr>
      <xdr:spPr>
        <a:xfrm>
          <a:off x="14592300" y="182956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20828</xdr:rowOff>
    </xdr:from>
    <xdr:to>
      <xdr:col>72</xdr:col>
      <xdr:colOff>38100</xdr:colOff>
      <xdr:row>106</xdr:row>
      <xdr:rowOff>122428</xdr:rowOff>
    </xdr:to>
    <xdr:sp macro="" textlink="">
      <xdr:nvSpPr>
        <xdr:cNvPr id="653" name="楕円 652"/>
        <xdr:cNvSpPr/>
      </xdr:nvSpPr>
      <xdr:spPr>
        <a:xfrm>
          <a:off x="13652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71628</xdr:rowOff>
    </xdr:from>
    <xdr:to>
      <xdr:col>76</xdr:col>
      <xdr:colOff>114300</xdr:colOff>
      <xdr:row>106</xdr:row>
      <xdr:rowOff>121920</xdr:rowOff>
    </xdr:to>
    <xdr:cxnSp macro="">
      <xdr:nvCxnSpPr>
        <xdr:cNvPr id="654" name="直線コネクタ 653"/>
        <xdr:cNvCxnSpPr/>
      </xdr:nvCxnSpPr>
      <xdr:spPr>
        <a:xfrm>
          <a:off x="13703300" y="18245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655" name="n_1aveValue【公民館】&#10;有形固定資産減価償却率"/>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656" name="n_2aveValue【公民館】&#10;有形固定資産減価償却率"/>
        <xdr:cNvSpPr txBox="1"/>
      </xdr:nvSpPr>
      <xdr:spPr>
        <a:xfrm>
          <a:off x="14389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657" name="n_3aveValue【公民館】&#10;有形固定資産減価償却率"/>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658" name="n_4aveValue【公民館】&#10;有形固定資産減価償却率"/>
        <xdr:cNvSpPr txBox="1"/>
      </xdr:nvSpPr>
      <xdr:spPr>
        <a:xfrm>
          <a:off x="12611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42690</xdr:rowOff>
    </xdr:from>
    <xdr:ext cx="405111" cy="259045"/>
    <xdr:sp macro="" textlink="">
      <xdr:nvSpPr>
        <xdr:cNvPr id="659" name="n_1mainValue【公民館】&#10;有形固定資産減価償却率"/>
        <xdr:cNvSpPr txBox="1"/>
      </xdr:nvSpPr>
      <xdr:spPr>
        <a:xfrm>
          <a:off x="15266044"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163847</xdr:rowOff>
    </xdr:from>
    <xdr:ext cx="405111" cy="259045"/>
    <xdr:sp macro="" textlink="">
      <xdr:nvSpPr>
        <xdr:cNvPr id="660" name="n_2mainValue【公民館】&#10;有形固定資産減価償却率"/>
        <xdr:cNvSpPr txBox="1"/>
      </xdr:nvSpPr>
      <xdr:spPr>
        <a:xfrm>
          <a:off x="14389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113555</xdr:rowOff>
    </xdr:from>
    <xdr:ext cx="405111" cy="259045"/>
    <xdr:sp macro="" textlink="">
      <xdr:nvSpPr>
        <xdr:cNvPr id="661" name="n_3mainValue【公民館】&#10;有形固定資産減価償却率"/>
        <xdr:cNvSpPr txBox="1"/>
      </xdr:nvSpPr>
      <xdr:spPr>
        <a:xfrm>
          <a:off x="13500744" y="1828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2" name="直線コネクタ 6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3" name="テキスト ボックス 6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4" name="直線コネクタ 6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5" name="テキスト ボックス 6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6" name="直線コネクタ 6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7" name="テキスト ボックス 6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8" name="直線コネクタ 6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9" name="テキスト ボックス 6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0" name="直線コネクタ 6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1" name="テキスト ボックス 6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2" name="直線コネクタ 6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3" name="テキスト ボックス 6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687" name="直線コネクタ 686"/>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688" name="【公民館】&#10;一人当たり面積最小値テキスト"/>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689" name="直線コネクタ 688"/>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690" name="【公民館】&#10;一人当たり面積最大値テキスト"/>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691" name="直線コネクタ 690"/>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10721</xdr:rowOff>
    </xdr:from>
    <xdr:ext cx="469744" cy="259045"/>
    <xdr:sp macro="" textlink="">
      <xdr:nvSpPr>
        <xdr:cNvPr id="692" name="【公民館】&#10;一人当たり面積平均値テキスト"/>
        <xdr:cNvSpPr txBox="1"/>
      </xdr:nvSpPr>
      <xdr:spPr>
        <a:xfrm>
          <a:off x="22199600" y="1818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693" name="フローチャート: 判断 692"/>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694" name="フローチャート: 判断 693"/>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695" name="フローチャート: 判断 694"/>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96" name="フローチャート: 判断 695"/>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697" name="フローチャート: 判断 696"/>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26488</xdr:rowOff>
    </xdr:from>
    <xdr:to>
      <xdr:col>116</xdr:col>
      <xdr:colOff>114300</xdr:colOff>
      <xdr:row>108</xdr:row>
      <xdr:rowOff>128088</xdr:rowOff>
    </xdr:to>
    <xdr:sp macro="" textlink="">
      <xdr:nvSpPr>
        <xdr:cNvPr id="703" name="楕円 702"/>
        <xdr:cNvSpPr/>
      </xdr:nvSpPr>
      <xdr:spPr>
        <a:xfrm>
          <a:off x="22110700" y="1854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112865</xdr:rowOff>
    </xdr:from>
    <xdr:ext cx="469744" cy="259045"/>
    <xdr:sp macro="" textlink="">
      <xdr:nvSpPr>
        <xdr:cNvPr id="704" name="【公民館】&#10;一人当たり面積該当値テキスト"/>
        <xdr:cNvSpPr txBox="1"/>
      </xdr:nvSpPr>
      <xdr:spPr>
        <a:xfrm>
          <a:off x="22199600" y="1845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30843</xdr:rowOff>
    </xdr:from>
    <xdr:to>
      <xdr:col>112</xdr:col>
      <xdr:colOff>38100</xdr:colOff>
      <xdr:row>108</xdr:row>
      <xdr:rowOff>132443</xdr:rowOff>
    </xdr:to>
    <xdr:sp macro="" textlink="">
      <xdr:nvSpPr>
        <xdr:cNvPr id="705" name="楕円 704"/>
        <xdr:cNvSpPr/>
      </xdr:nvSpPr>
      <xdr:spPr>
        <a:xfrm>
          <a:off x="21272500" y="185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77288</xdr:rowOff>
    </xdr:from>
    <xdr:to>
      <xdr:col>116</xdr:col>
      <xdr:colOff>63500</xdr:colOff>
      <xdr:row>108</xdr:row>
      <xdr:rowOff>81643</xdr:rowOff>
    </xdr:to>
    <xdr:cxnSp macro="">
      <xdr:nvCxnSpPr>
        <xdr:cNvPr id="706" name="直線コネクタ 705"/>
        <xdr:cNvCxnSpPr/>
      </xdr:nvCxnSpPr>
      <xdr:spPr>
        <a:xfrm flipV="1">
          <a:off x="21323300" y="18593888"/>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34108</xdr:rowOff>
    </xdr:from>
    <xdr:to>
      <xdr:col>107</xdr:col>
      <xdr:colOff>101600</xdr:colOff>
      <xdr:row>108</xdr:row>
      <xdr:rowOff>135708</xdr:rowOff>
    </xdr:to>
    <xdr:sp macro="" textlink="">
      <xdr:nvSpPr>
        <xdr:cNvPr id="707" name="楕円 706"/>
        <xdr:cNvSpPr/>
      </xdr:nvSpPr>
      <xdr:spPr>
        <a:xfrm>
          <a:off x="20383500" y="185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81643</xdr:rowOff>
    </xdr:from>
    <xdr:to>
      <xdr:col>111</xdr:col>
      <xdr:colOff>177800</xdr:colOff>
      <xdr:row>108</xdr:row>
      <xdr:rowOff>84908</xdr:rowOff>
    </xdr:to>
    <xdr:cxnSp macro="">
      <xdr:nvCxnSpPr>
        <xdr:cNvPr id="708" name="直線コネクタ 707"/>
        <xdr:cNvCxnSpPr/>
      </xdr:nvCxnSpPr>
      <xdr:spPr>
        <a:xfrm flipV="1">
          <a:off x="20434300" y="185982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37374</xdr:rowOff>
    </xdr:from>
    <xdr:to>
      <xdr:col>102</xdr:col>
      <xdr:colOff>165100</xdr:colOff>
      <xdr:row>108</xdr:row>
      <xdr:rowOff>138974</xdr:rowOff>
    </xdr:to>
    <xdr:sp macro="" textlink="">
      <xdr:nvSpPr>
        <xdr:cNvPr id="709" name="楕円 708"/>
        <xdr:cNvSpPr/>
      </xdr:nvSpPr>
      <xdr:spPr>
        <a:xfrm>
          <a:off x="19494500" y="185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84908</xdr:rowOff>
    </xdr:from>
    <xdr:to>
      <xdr:col>107</xdr:col>
      <xdr:colOff>50800</xdr:colOff>
      <xdr:row>108</xdr:row>
      <xdr:rowOff>88174</xdr:rowOff>
    </xdr:to>
    <xdr:cxnSp macro="">
      <xdr:nvCxnSpPr>
        <xdr:cNvPr id="710" name="直線コネクタ 709"/>
        <xdr:cNvCxnSpPr/>
      </xdr:nvCxnSpPr>
      <xdr:spPr>
        <a:xfrm flipV="1">
          <a:off x="19545300" y="186015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711" name="n_1aveValue【公民館】&#10;一人当たり面積"/>
        <xdr:cNvSpPr txBox="1"/>
      </xdr:nvSpPr>
      <xdr:spPr>
        <a:xfrm>
          <a:off x="210757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712" name="n_2aveValue【公民館】&#10;一人当たり面積"/>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13"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925</xdr:rowOff>
    </xdr:from>
    <xdr:ext cx="469744" cy="259045"/>
    <xdr:sp macro="" textlink="">
      <xdr:nvSpPr>
        <xdr:cNvPr id="714" name="n_4aveValue【公民館】&#10;一人当たり面積"/>
        <xdr:cNvSpPr txBox="1"/>
      </xdr:nvSpPr>
      <xdr:spPr>
        <a:xfrm>
          <a:off x="18421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123570</xdr:rowOff>
    </xdr:from>
    <xdr:ext cx="469744" cy="259045"/>
    <xdr:sp macro="" textlink="">
      <xdr:nvSpPr>
        <xdr:cNvPr id="715" name="n_1mainValue【公民館】&#10;一人当たり面積"/>
        <xdr:cNvSpPr txBox="1"/>
      </xdr:nvSpPr>
      <xdr:spPr>
        <a:xfrm>
          <a:off x="21075727" y="186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126835</xdr:rowOff>
    </xdr:from>
    <xdr:ext cx="469744" cy="259045"/>
    <xdr:sp macro="" textlink="">
      <xdr:nvSpPr>
        <xdr:cNvPr id="716" name="n_2mainValue【公民館】&#10;一人当たり面積"/>
        <xdr:cNvSpPr txBox="1"/>
      </xdr:nvSpPr>
      <xdr:spPr>
        <a:xfrm>
          <a:off x="20199427" y="186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130101</xdr:rowOff>
    </xdr:from>
    <xdr:ext cx="469744" cy="259045"/>
    <xdr:sp macro="" textlink="">
      <xdr:nvSpPr>
        <xdr:cNvPr id="717" name="n_3mainValue【公民館】&#10;一人当たり面積"/>
        <xdr:cNvSpPr txBox="1"/>
      </xdr:nvSpPr>
      <xdr:spPr>
        <a:xfrm>
          <a:off x="19310427"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本町が運営する幼稚園・保育所は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全ての施設の有形固定資産減価償却率が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年に建設された小生瀬保育所の老朽化が著しい。園児数は全ての施設で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人を下回っており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今後の地域ごとの人口動態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特に幼少人口の推移を見据え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の方向性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一人当たり面積が町有施設の中で最も多い。有形固定資産減価償却率は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年に建設された木造の袋田小学校をはじめ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校ある小中学校のうち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校は築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年以上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校は築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年が経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過しているが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年度までに全ての学校施設で耐震改修を完了しており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使用上の問題はない。学校施設は地域の中核的な施設であることも鑑み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維持管理・修繕に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要する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経費の増加に留意しつつ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児童生徒数の減少による統廃合や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その後の施設活用・解体の検討など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地域住民の理解を得ながら慎重に進めていく必要がある。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年が経過し有形固定資産減価償却率は約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施設全体の老朽化が著しい。一方で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新庁舎建設事業等の大型事業が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進められて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将来負担比率や実質公債費比率の上昇が懸念されることから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将来の財政負担を考慮しながら施設整備の検討を行っていく。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16,584
325.76
10,401,187
9,614,474
546,025
5,975,871
9,695,636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71" name="直線コネクタ 70"/>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72" name="【体育館・プー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73" name="直線コネクタ 72"/>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74" name="【体育館・プール】&#10;有形固定資産減価償却率最大値テキスト"/>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75" name="直線コネクタ 74"/>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151655</xdr:rowOff>
    </xdr:from>
    <xdr:ext cx="405111" cy="259045"/>
    <xdr:sp macro="" textlink="">
      <xdr:nvSpPr>
        <xdr:cNvPr id="76" name="【体育館・プール】&#10;有形固定資産減価償却率平均値テキスト"/>
        <xdr:cNvSpPr txBox="1"/>
      </xdr:nvSpPr>
      <xdr:spPr>
        <a:xfrm>
          <a:off x="4673600" y="1026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77" name="フローチャート: 判断 76"/>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78" name="フローチャート: 判断 77"/>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79" name="フローチャート: 判断 78"/>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80" name="フローチャート: 判断 79"/>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81" name="フローチャート: 判断 80"/>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141224</xdr:rowOff>
    </xdr:from>
    <xdr:to>
      <xdr:col>24</xdr:col>
      <xdr:colOff>114300</xdr:colOff>
      <xdr:row>59</xdr:row>
      <xdr:rowOff>71374</xdr:rowOff>
    </xdr:to>
    <xdr:sp macro="" textlink="">
      <xdr:nvSpPr>
        <xdr:cNvPr id="87" name="楕円 86"/>
        <xdr:cNvSpPr/>
      </xdr:nvSpPr>
      <xdr:spPr>
        <a:xfrm>
          <a:off x="45847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164101</xdr:rowOff>
    </xdr:from>
    <xdr:ext cx="405111" cy="259045"/>
    <xdr:sp macro="" textlink="">
      <xdr:nvSpPr>
        <xdr:cNvPr id="88" name="【体育館・プール】&#10;有形固定資産減価償却率該当値テキスト"/>
        <xdr:cNvSpPr txBox="1"/>
      </xdr:nvSpPr>
      <xdr:spPr>
        <a:xfrm>
          <a:off x="4673600" y="993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100076</xdr:rowOff>
    </xdr:from>
    <xdr:to>
      <xdr:col>20</xdr:col>
      <xdr:colOff>38100</xdr:colOff>
      <xdr:row>59</xdr:row>
      <xdr:rowOff>30226</xdr:rowOff>
    </xdr:to>
    <xdr:sp macro="" textlink="">
      <xdr:nvSpPr>
        <xdr:cNvPr id="89" name="楕円 88"/>
        <xdr:cNvSpPr/>
      </xdr:nvSpPr>
      <xdr:spPr>
        <a:xfrm>
          <a:off x="3746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150876</xdr:rowOff>
    </xdr:from>
    <xdr:to>
      <xdr:col>24</xdr:col>
      <xdr:colOff>63500</xdr:colOff>
      <xdr:row>59</xdr:row>
      <xdr:rowOff>20574</xdr:rowOff>
    </xdr:to>
    <xdr:cxnSp macro="">
      <xdr:nvCxnSpPr>
        <xdr:cNvPr id="90" name="直線コネクタ 89"/>
        <xdr:cNvCxnSpPr/>
      </xdr:nvCxnSpPr>
      <xdr:spPr>
        <a:xfrm>
          <a:off x="3797300" y="100949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58928</xdr:rowOff>
    </xdr:from>
    <xdr:to>
      <xdr:col>15</xdr:col>
      <xdr:colOff>101600</xdr:colOff>
      <xdr:row>58</xdr:row>
      <xdr:rowOff>160528</xdr:rowOff>
    </xdr:to>
    <xdr:sp macro="" textlink="">
      <xdr:nvSpPr>
        <xdr:cNvPr id="91" name="楕円 90"/>
        <xdr:cNvSpPr/>
      </xdr:nvSpPr>
      <xdr:spPr>
        <a:xfrm>
          <a:off x="2857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109728</xdr:rowOff>
    </xdr:from>
    <xdr:to>
      <xdr:col>19</xdr:col>
      <xdr:colOff>177800</xdr:colOff>
      <xdr:row>58</xdr:row>
      <xdr:rowOff>150876</xdr:rowOff>
    </xdr:to>
    <xdr:cxnSp macro="">
      <xdr:nvCxnSpPr>
        <xdr:cNvPr id="92" name="直線コネクタ 91"/>
        <xdr:cNvCxnSpPr/>
      </xdr:nvCxnSpPr>
      <xdr:spPr>
        <a:xfrm>
          <a:off x="2908300" y="100538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xdr:rowOff>
    </xdr:from>
    <xdr:to>
      <xdr:col>10</xdr:col>
      <xdr:colOff>165100</xdr:colOff>
      <xdr:row>58</xdr:row>
      <xdr:rowOff>114808</xdr:rowOff>
    </xdr:to>
    <xdr:sp macro="" textlink="">
      <xdr:nvSpPr>
        <xdr:cNvPr id="93" name="楕円 92"/>
        <xdr:cNvSpPr/>
      </xdr:nvSpPr>
      <xdr:spPr>
        <a:xfrm>
          <a:off x="1968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64008</xdr:rowOff>
    </xdr:from>
    <xdr:to>
      <xdr:col>15</xdr:col>
      <xdr:colOff>50800</xdr:colOff>
      <xdr:row>58</xdr:row>
      <xdr:rowOff>109728</xdr:rowOff>
    </xdr:to>
    <xdr:cxnSp macro="">
      <xdr:nvCxnSpPr>
        <xdr:cNvPr id="94" name="直線コネクタ 93"/>
        <xdr:cNvCxnSpPr/>
      </xdr:nvCxnSpPr>
      <xdr:spPr>
        <a:xfrm>
          <a:off x="2019300" y="100081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67073</xdr:rowOff>
    </xdr:from>
    <xdr:ext cx="405111" cy="259045"/>
    <xdr:sp macro="" textlink="">
      <xdr:nvSpPr>
        <xdr:cNvPr id="95" name="n_1aveValue【体育館・プール】&#10;有形固定資産減価償却率"/>
        <xdr:cNvSpPr txBox="1"/>
      </xdr:nvSpPr>
      <xdr:spPr>
        <a:xfrm>
          <a:off x="3582044"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96" name="n_2aveValue【体育館・プール】&#10;有形固定資産減価償却率"/>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25925</xdr:rowOff>
    </xdr:from>
    <xdr:ext cx="405111" cy="259045"/>
    <xdr:sp macro="" textlink="">
      <xdr:nvSpPr>
        <xdr:cNvPr id="97" name="n_3aveValue【体育館・プール】&#10;有形固定資産減価償却率"/>
        <xdr:cNvSpPr txBox="1"/>
      </xdr:nvSpPr>
      <xdr:spPr>
        <a:xfrm>
          <a:off x="1816744"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51325</xdr:rowOff>
    </xdr:from>
    <xdr:ext cx="405111" cy="259045"/>
    <xdr:sp macro="" textlink="">
      <xdr:nvSpPr>
        <xdr:cNvPr id="98" name="n_4aveValue【体育館・プール】&#10;有形固定資産減価償却率"/>
        <xdr:cNvSpPr txBox="1"/>
      </xdr:nvSpPr>
      <xdr:spPr>
        <a:xfrm>
          <a:off x="927744"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46753</xdr:rowOff>
    </xdr:from>
    <xdr:ext cx="405111" cy="259045"/>
    <xdr:sp macro="" textlink="">
      <xdr:nvSpPr>
        <xdr:cNvPr id="99" name="n_1mainValue【体育館・プール】&#10;有形固定資産減価償却率"/>
        <xdr:cNvSpPr txBox="1"/>
      </xdr:nvSpPr>
      <xdr:spPr>
        <a:xfrm>
          <a:off x="35820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5605</xdr:rowOff>
    </xdr:from>
    <xdr:ext cx="405111" cy="259045"/>
    <xdr:sp macro="" textlink="">
      <xdr:nvSpPr>
        <xdr:cNvPr id="100" name="n_2mainValue【体育館・プール】&#10;有形固定資産減価償却率"/>
        <xdr:cNvSpPr txBox="1"/>
      </xdr:nvSpPr>
      <xdr:spPr>
        <a:xfrm>
          <a:off x="27057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131335</xdr:rowOff>
    </xdr:from>
    <xdr:ext cx="405111" cy="259045"/>
    <xdr:sp macro="" textlink="">
      <xdr:nvSpPr>
        <xdr:cNvPr id="101" name="n_3mainValue【体育館・プール】&#10;有形固定資産減価償却率"/>
        <xdr:cNvSpPr txBox="1"/>
      </xdr:nvSpPr>
      <xdr:spPr>
        <a:xfrm>
          <a:off x="1816744" y="97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2" name="直線コネクタ 11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3" name="テキスト ボックス 11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4" name="直線コネクタ 11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5" name="テキスト ボックス 11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6" name="直線コネクタ 11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7" name="テキスト ボックス 11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8" name="直線コネクタ 11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9" name="テキスト ボックス 11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0" name="直線コネクタ 11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1" name="テキスト ボックス 12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2" name="直線コネクタ 12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3" name="テキスト ボックス 12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127" name="直線コネクタ 126"/>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128" name="【体育館・プール】&#10;一人当たり面積最小値テキスト"/>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129" name="直線コネクタ 128"/>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130" name="【体育館・プール】&#10;一人当たり面積最大値テキスト"/>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131" name="直線コネクタ 130"/>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66783</xdr:rowOff>
    </xdr:from>
    <xdr:ext cx="469744" cy="259045"/>
    <xdr:sp macro="" textlink="">
      <xdr:nvSpPr>
        <xdr:cNvPr id="132" name="【体育館・プール】&#10;一人当たり面積平均値テキスト"/>
        <xdr:cNvSpPr txBox="1"/>
      </xdr:nvSpPr>
      <xdr:spPr>
        <a:xfrm>
          <a:off x="10515600" y="10353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133" name="フローチャート: 判断 132"/>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134" name="フローチャート: 判断 133"/>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135" name="フローチャート: 判断 134"/>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136" name="フローチャート: 判断 135"/>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137" name="フローチャート: 判断 136"/>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42273</xdr:rowOff>
    </xdr:from>
    <xdr:to>
      <xdr:col>55</xdr:col>
      <xdr:colOff>50800</xdr:colOff>
      <xdr:row>63</xdr:row>
      <xdr:rowOff>143873</xdr:rowOff>
    </xdr:to>
    <xdr:sp macro="" textlink="">
      <xdr:nvSpPr>
        <xdr:cNvPr id="143" name="楕円 142"/>
        <xdr:cNvSpPr/>
      </xdr:nvSpPr>
      <xdr:spPr>
        <a:xfrm>
          <a:off x="104267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128650</xdr:rowOff>
    </xdr:from>
    <xdr:ext cx="469744" cy="259045"/>
    <xdr:sp macro="" textlink="">
      <xdr:nvSpPr>
        <xdr:cNvPr id="144" name="【体育館・プール】&#10;一人当たり面積該当値テキスト"/>
        <xdr:cNvSpPr txBox="1"/>
      </xdr:nvSpPr>
      <xdr:spPr>
        <a:xfrm>
          <a:off x="10515600" y="107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48804</xdr:rowOff>
    </xdr:from>
    <xdr:to>
      <xdr:col>50</xdr:col>
      <xdr:colOff>165100</xdr:colOff>
      <xdr:row>63</xdr:row>
      <xdr:rowOff>150404</xdr:rowOff>
    </xdr:to>
    <xdr:sp macro="" textlink="">
      <xdr:nvSpPr>
        <xdr:cNvPr id="145" name="楕円 144"/>
        <xdr:cNvSpPr/>
      </xdr:nvSpPr>
      <xdr:spPr>
        <a:xfrm>
          <a:off x="9588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93073</xdr:rowOff>
    </xdr:from>
    <xdr:to>
      <xdr:col>55</xdr:col>
      <xdr:colOff>0</xdr:colOff>
      <xdr:row>63</xdr:row>
      <xdr:rowOff>99604</xdr:rowOff>
    </xdr:to>
    <xdr:cxnSp macro="">
      <xdr:nvCxnSpPr>
        <xdr:cNvPr id="146" name="直線コネクタ 145"/>
        <xdr:cNvCxnSpPr/>
      </xdr:nvCxnSpPr>
      <xdr:spPr>
        <a:xfrm flipV="1">
          <a:off x="9639300" y="1089442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53703</xdr:rowOff>
    </xdr:from>
    <xdr:to>
      <xdr:col>46</xdr:col>
      <xdr:colOff>38100</xdr:colOff>
      <xdr:row>63</xdr:row>
      <xdr:rowOff>155303</xdr:rowOff>
    </xdr:to>
    <xdr:sp macro="" textlink="">
      <xdr:nvSpPr>
        <xdr:cNvPr id="147" name="楕円 146"/>
        <xdr:cNvSpPr/>
      </xdr:nvSpPr>
      <xdr:spPr>
        <a:xfrm>
          <a:off x="8699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99604</xdr:rowOff>
    </xdr:from>
    <xdr:to>
      <xdr:col>50</xdr:col>
      <xdr:colOff>114300</xdr:colOff>
      <xdr:row>63</xdr:row>
      <xdr:rowOff>104503</xdr:rowOff>
    </xdr:to>
    <xdr:cxnSp macro="">
      <xdr:nvCxnSpPr>
        <xdr:cNvPr id="148" name="直線コネクタ 147"/>
        <xdr:cNvCxnSpPr/>
      </xdr:nvCxnSpPr>
      <xdr:spPr>
        <a:xfrm flipV="1">
          <a:off x="8750300" y="1090095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58601</xdr:rowOff>
    </xdr:from>
    <xdr:to>
      <xdr:col>41</xdr:col>
      <xdr:colOff>101600</xdr:colOff>
      <xdr:row>63</xdr:row>
      <xdr:rowOff>160201</xdr:rowOff>
    </xdr:to>
    <xdr:sp macro="" textlink="">
      <xdr:nvSpPr>
        <xdr:cNvPr id="149" name="楕円 148"/>
        <xdr:cNvSpPr/>
      </xdr:nvSpPr>
      <xdr:spPr>
        <a:xfrm>
          <a:off x="7810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104503</xdr:rowOff>
    </xdr:from>
    <xdr:to>
      <xdr:col>45</xdr:col>
      <xdr:colOff>177800</xdr:colOff>
      <xdr:row>63</xdr:row>
      <xdr:rowOff>109401</xdr:rowOff>
    </xdr:to>
    <xdr:cxnSp macro="">
      <xdr:nvCxnSpPr>
        <xdr:cNvPr id="150" name="直線コネクタ 149"/>
        <xdr:cNvCxnSpPr/>
      </xdr:nvCxnSpPr>
      <xdr:spPr>
        <a:xfrm flipV="1">
          <a:off x="7861300" y="1090585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3646</xdr:rowOff>
    </xdr:from>
    <xdr:ext cx="469744" cy="259045"/>
    <xdr:sp macro="" textlink="">
      <xdr:nvSpPr>
        <xdr:cNvPr id="151" name="n_1aveValue【体育館・プール】&#10;一人当たり面積"/>
        <xdr:cNvSpPr txBox="1"/>
      </xdr:nvSpPr>
      <xdr:spPr>
        <a:xfrm>
          <a:off x="9391727" y="102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152" name="n_2aveValue【体育館・プール】&#10;一人当たり面積"/>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153"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154" name="n_4aveValue【体育館・プール】&#10;一人当たり面積"/>
        <xdr:cNvSpPr txBox="1"/>
      </xdr:nvSpPr>
      <xdr:spPr>
        <a:xfrm>
          <a:off x="6737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141531</xdr:rowOff>
    </xdr:from>
    <xdr:ext cx="469744" cy="259045"/>
    <xdr:sp macro="" textlink="">
      <xdr:nvSpPr>
        <xdr:cNvPr id="155" name="n_1mainValue【体育館・プール】&#10;一人当たり面積"/>
        <xdr:cNvSpPr txBox="1"/>
      </xdr:nvSpPr>
      <xdr:spPr>
        <a:xfrm>
          <a:off x="9391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146430</xdr:rowOff>
    </xdr:from>
    <xdr:ext cx="469744" cy="259045"/>
    <xdr:sp macro="" textlink="">
      <xdr:nvSpPr>
        <xdr:cNvPr id="156" name="n_2mainValue【体育館・プール】&#10;一人当たり面積"/>
        <xdr:cNvSpPr txBox="1"/>
      </xdr:nvSpPr>
      <xdr:spPr>
        <a:xfrm>
          <a:off x="8515427" y="109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151328</xdr:rowOff>
    </xdr:from>
    <xdr:ext cx="469744" cy="259045"/>
    <xdr:sp macro="" textlink="">
      <xdr:nvSpPr>
        <xdr:cNvPr id="157" name="n_3mainValue【体育館・プール】&#10;一人当たり面積"/>
        <xdr:cNvSpPr txBox="1"/>
      </xdr:nvSpPr>
      <xdr:spPr>
        <a:xfrm>
          <a:off x="7626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9" name="直線コネクタ 16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0" name="テキスト ボックス 16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1" name="直線コネクタ 17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2" name="テキスト ボックス 17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3" name="直線コネクタ 17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4" name="テキスト ボックス 17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5" name="直線コネクタ 17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6" name="テキスト ボックス 17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7" name="直線コネクタ 17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8" name="テキスト ボックス 17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0" name="テキスト ボックス 17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182" name="直線コネクタ 181"/>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183" name="【福祉施設】&#10;有形固定資産減価償却率最小値テキスト"/>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184" name="直線コネクタ 183"/>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185" name="【福祉施設】&#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186" name="直線コネクタ 185"/>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187" name="【福祉施設】&#10;有形固定資産減価償却率平均値テキスト"/>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188" name="フローチャート: 判断 187"/>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189" name="フローチャート: 判断 18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190" name="フローチャート: 判断 189"/>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191" name="フローチャート: 判断 190"/>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192" name="フローチャート: 判断 191"/>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198" name="楕円 197"/>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137177</xdr:rowOff>
    </xdr:from>
    <xdr:ext cx="405111" cy="259045"/>
    <xdr:sp macro="" textlink="">
      <xdr:nvSpPr>
        <xdr:cNvPr id="199" name="【福祉施設】&#10;有形固定資産減価償却率該当値テキスト"/>
        <xdr:cNvSpPr txBox="1"/>
      </xdr:nvSpPr>
      <xdr:spPr>
        <a:xfrm>
          <a:off x="4673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200" name="楕円 199"/>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38100</xdr:rowOff>
    </xdr:to>
    <xdr:cxnSp macro="">
      <xdr:nvCxnSpPr>
        <xdr:cNvPr id="201" name="直線コネクタ 200"/>
        <xdr:cNvCxnSpPr/>
      </xdr:nvCxnSpPr>
      <xdr:spPr>
        <a:xfrm>
          <a:off x="3797300" y="14039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202" name="楕円 201"/>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152400</xdr:rowOff>
    </xdr:to>
    <xdr:cxnSp macro="">
      <xdr:nvCxnSpPr>
        <xdr:cNvPr id="203" name="直線コネクタ 202"/>
        <xdr:cNvCxnSpPr/>
      </xdr:nvCxnSpPr>
      <xdr:spPr>
        <a:xfrm>
          <a:off x="2908300" y="13982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04" name="楕円 203"/>
        <xdr:cNvSpPr/>
      </xdr:nvSpPr>
      <xdr:spPr>
        <a:xfrm>
          <a:off x="1968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38100</xdr:rowOff>
    </xdr:from>
    <xdr:to>
      <xdr:col>15</xdr:col>
      <xdr:colOff>50800</xdr:colOff>
      <xdr:row>81</xdr:row>
      <xdr:rowOff>95250</xdr:rowOff>
    </xdr:to>
    <xdr:cxnSp macro="">
      <xdr:nvCxnSpPr>
        <xdr:cNvPr id="205" name="直線コネクタ 204"/>
        <xdr:cNvCxnSpPr/>
      </xdr:nvCxnSpPr>
      <xdr:spPr>
        <a:xfrm>
          <a:off x="2019300" y="13925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06"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207" name="n_2aveValue【福祉施設】&#10;有形固定資産減価償却率"/>
        <xdr:cNvSpPr txBox="1"/>
      </xdr:nvSpPr>
      <xdr:spPr>
        <a:xfrm>
          <a:off x="2705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114316</xdr:rowOff>
    </xdr:from>
    <xdr:ext cx="405111" cy="259045"/>
    <xdr:sp macro="" textlink="">
      <xdr:nvSpPr>
        <xdr:cNvPr id="208" name="n_3aveValue【福祉施設】&#10;有形固定資産減価償却率"/>
        <xdr:cNvSpPr txBox="1"/>
      </xdr:nvSpPr>
      <xdr:spPr>
        <a:xfrm>
          <a:off x="1816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209" name="n_4aveValue【福祉施設】&#10;有形固定資産減価償却率"/>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22877</xdr:rowOff>
    </xdr:from>
    <xdr:ext cx="405111" cy="259045"/>
    <xdr:sp macro="" textlink="">
      <xdr:nvSpPr>
        <xdr:cNvPr id="210" name="n_1mainValue【福祉施設】&#10;有形固定資産減価償却率"/>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11" name="n_2main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212" name="n_3mainValue【福祉施設】&#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3" name="直線コネクタ 2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4" name="テキスト ボックス 2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5" name="直線コネクタ 2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6" name="テキスト ボックス 2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7" name="直線コネクタ 2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8" name="テキスト ボックス 2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9" name="直線コネクタ 2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0" name="テキスト ボックス 2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234" name="直線コネクタ 233"/>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235" name="【福祉施設】&#10;一人当たり面積最小値テキスト"/>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236" name="直線コネクタ 235"/>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237"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238" name="直線コネクタ 237"/>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101616</xdr:rowOff>
    </xdr:from>
    <xdr:ext cx="469744" cy="259045"/>
    <xdr:sp macro="" textlink="">
      <xdr:nvSpPr>
        <xdr:cNvPr id="239" name="【福祉施設】&#10;一人当たり面積平均値テキスト"/>
        <xdr:cNvSpPr txBox="1"/>
      </xdr:nvSpPr>
      <xdr:spPr>
        <a:xfrm>
          <a:off x="10515600" y="1416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240" name="フローチャート: 判断 239"/>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241" name="フローチャート: 判断 240"/>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242" name="フローチャート: 判断 241"/>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243" name="フローチャート: 判断 242"/>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244" name="フローチャート: 判断 243"/>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106172</xdr:rowOff>
    </xdr:from>
    <xdr:to>
      <xdr:col>55</xdr:col>
      <xdr:colOff>50800</xdr:colOff>
      <xdr:row>86</xdr:row>
      <xdr:rowOff>36322</xdr:rowOff>
    </xdr:to>
    <xdr:sp macro="" textlink="">
      <xdr:nvSpPr>
        <xdr:cNvPr id="250" name="楕円 249"/>
        <xdr:cNvSpPr/>
      </xdr:nvSpPr>
      <xdr:spPr>
        <a:xfrm>
          <a:off x="10426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21099</xdr:rowOff>
    </xdr:from>
    <xdr:ext cx="469744" cy="259045"/>
    <xdr:sp macro="" textlink="">
      <xdr:nvSpPr>
        <xdr:cNvPr id="251" name="【福祉施設】&#10;一人当たり面積該当値テキスト"/>
        <xdr:cNvSpPr txBox="1"/>
      </xdr:nvSpPr>
      <xdr:spPr>
        <a:xfrm>
          <a:off x="10515600" y="145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108458</xdr:rowOff>
    </xdr:from>
    <xdr:to>
      <xdr:col>50</xdr:col>
      <xdr:colOff>165100</xdr:colOff>
      <xdr:row>86</xdr:row>
      <xdr:rowOff>38608</xdr:rowOff>
    </xdr:to>
    <xdr:sp macro="" textlink="">
      <xdr:nvSpPr>
        <xdr:cNvPr id="252" name="楕円 251"/>
        <xdr:cNvSpPr/>
      </xdr:nvSpPr>
      <xdr:spPr>
        <a:xfrm>
          <a:off x="9588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156972</xdr:rowOff>
    </xdr:from>
    <xdr:to>
      <xdr:col>55</xdr:col>
      <xdr:colOff>0</xdr:colOff>
      <xdr:row>85</xdr:row>
      <xdr:rowOff>159258</xdr:rowOff>
    </xdr:to>
    <xdr:cxnSp macro="">
      <xdr:nvCxnSpPr>
        <xdr:cNvPr id="253" name="直線コネクタ 252"/>
        <xdr:cNvCxnSpPr/>
      </xdr:nvCxnSpPr>
      <xdr:spPr>
        <a:xfrm flipV="1">
          <a:off x="9639300" y="147302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108458</xdr:rowOff>
    </xdr:from>
    <xdr:to>
      <xdr:col>46</xdr:col>
      <xdr:colOff>38100</xdr:colOff>
      <xdr:row>86</xdr:row>
      <xdr:rowOff>38608</xdr:rowOff>
    </xdr:to>
    <xdr:sp macro="" textlink="">
      <xdr:nvSpPr>
        <xdr:cNvPr id="254" name="楕円 253"/>
        <xdr:cNvSpPr/>
      </xdr:nvSpPr>
      <xdr:spPr>
        <a:xfrm>
          <a:off x="8699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159258</xdr:rowOff>
    </xdr:from>
    <xdr:to>
      <xdr:col>50</xdr:col>
      <xdr:colOff>114300</xdr:colOff>
      <xdr:row>85</xdr:row>
      <xdr:rowOff>159258</xdr:rowOff>
    </xdr:to>
    <xdr:cxnSp macro="">
      <xdr:nvCxnSpPr>
        <xdr:cNvPr id="255" name="直線コネクタ 254"/>
        <xdr:cNvCxnSpPr/>
      </xdr:nvCxnSpPr>
      <xdr:spPr>
        <a:xfrm>
          <a:off x="8750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110744</xdr:rowOff>
    </xdr:from>
    <xdr:to>
      <xdr:col>41</xdr:col>
      <xdr:colOff>101600</xdr:colOff>
      <xdr:row>86</xdr:row>
      <xdr:rowOff>40894</xdr:rowOff>
    </xdr:to>
    <xdr:sp macro="" textlink="">
      <xdr:nvSpPr>
        <xdr:cNvPr id="256" name="楕円 255"/>
        <xdr:cNvSpPr/>
      </xdr:nvSpPr>
      <xdr:spPr>
        <a:xfrm>
          <a:off x="7810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159258</xdr:rowOff>
    </xdr:from>
    <xdr:to>
      <xdr:col>45</xdr:col>
      <xdr:colOff>177800</xdr:colOff>
      <xdr:row>85</xdr:row>
      <xdr:rowOff>161544</xdr:rowOff>
    </xdr:to>
    <xdr:cxnSp macro="">
      <xdr:nvCxnSpPr>
        <xdr:cNvPr id="257" name="直線コネクタ 256"/>
        <xdr:cNvCxnSpPr/>
      </xdr:nvCxnSpPr>
      <xdr:spPr>
        <a:xfrm flipV="1">
          <a:off x="7861300" y="147325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16273</xdr:rowOff>
    </xdr:from>
    <xdr:ext cx="469744" cy="259045"/>
    <xdr:sp macro="" textlink="">
      <xdr:nvSpPr>
        <xdr:cNvPr id="258" name="n_1aveValue【福祉施設】&#10;一人当たり面積"/>
        <xdr:cNvSpPr txBox="1"/>
      </xdr:nvSpPr>
      <xdr:spPr>
        <a:xfrm>
          <a:off x="93917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259" name="n_2aveValue【福祉施設】&#10;一人当たり面積"/>
        <xdr:cNvSpPr txBox="1"/>
      </xdr:nvSpPr>
      <xdr:spPr>
        <a:xfrm>
          <a:off x="8515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13988</xdr:rowOff>
    </xdr:from>
    <xdr:ext cx="469744" cy="259045"/>
    <xdr:sp macro="" textlink="">
      <xdr:nvSpPr>
        <xdr:cNvPr id="260" name="n_3aveValue【福祉施設】&#10;一人当たり面積"/>
        <xdr:cNvSpPr txBox="1"/>
      </xdr:nvSpPr>
      <xdr:spPr>
        <a:xfrm>
          <a:off x="7626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261" name="n_4aveValue【福祉施設】&#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29735</xdr:rowOff>
    </xdr:from>
    <xdr:ext cx="469744" cy="259045"/>
    <xdr:sp macro="" textlink="">
      <xdr:nvSpPr>
        <xdr:cNvPr id="262" name="n_1mainValue【福祉施設】&#10;一人当たり面積"/>
        <xdr:cNvSpPr txBox="1"/>
      </xdr:nvSpPr>
      <xdr:spPr>
        <a:xfrm>
          <a:off x="9391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29735</xdr:rowOff>
    </xdr:from>
    <xdr:ext cx="469744" cy="259045"/>
    <xdr:sp macro="" textlink="">
      <xdr:nvSpPr>
        <xdr:cNvPr id="263" name="n_2mainValue【福祉施設】&#10;一人当たり面積"/>
        <xdr:cNvSpPr txBox="1"/>
      </xdr:nvSpPr>
      <xdr:spPr>
        <a:xfrm>
          <a:off x="8515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32021</xdr:rowOff>
    </xdr:from>
    <xdr:ext cx="469744" cy="259045"/>
    <xdr:sp macro="" textlink="">
      <xdr:nvSpPr>
        <xdr:cNvPr id="264" name="n_3mainValue【福祉施設】&#10;一人当たり面積"/>
        <xdr:cNvSpPr txBox="1"/>
      </xdr:nvSpPr>
      <xdr:spPr>
        <a:xfrm>
          <a:off x="7626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3" name="テキスト ボックス 29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1" name="テキスト ボックス 30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3" name="テキスト ボックス 30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305" name="直線コネクタ 304"/>
        <xdr:cNvCxnSpPr/>
      </xdr:nvCxnSpPr>
      <xdr:spPr>
        <a:xfrm flipV="1">
          <a:off x="16318864"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306" name="【一般廃棄物処理施設】&#10;有形固定資産減価償却率最小値テキスト"/>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307" name="直線コネクタ 306"/>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08" name="【一般廃棄物処理施設】&#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09" name="直線コネクタ 308"/>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10" name="【一般廃棄物処理施設】&#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11" name="フローチャート: 判断 310"/>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312" name="フローチャート: 判断 311"/>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313" name="フローチャート: 判断 312"/>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314" name="フローチャート: 判断 313"/>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315" name="フローチャート: 判断 314"/>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71120</xdr:rowOff>
    </xdr:from>
    <xdr:to>
      <xdr:col>85</xdr:col>
      <xdr:colOff>177800</xdr:colOff>
      <xdr:row>36</xdr:row>
      <xdr:rowOff>1270</xdr:rowOff>
    </xdr:to>
    <xdr:sp macro="" textlink="">
      <xdr:nvSpPr>
        <xdr:cNvPr id="321" name="楕円 320"/>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93997</xdr:rowOff>
    </xdr:from>
    <xdr:ext cx="405111" cy="259045"/>
    <xdr:sp macro="" textlink="">
      <xdr:nvSpPr>
        <xdr:cNvPr id="322" name="【一般廃棄物処理施設】&#10;有形固定資産減価償却率該当値テキスト"/>
        <xdr:cNvSpPr txBox="1"/>
      </xdr:nvSpPr>
      <xdr:spPr>
        <a:xfrm>
          <a:off x="16357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19685</xdr:rowOff>
    </xdr:from>
    <xdr:to>
      <xdr:col>81</xdr:col>
      <xdr:colOff>101600</xdr:colOff>
      <xdr:row>35</xdr:row>
      <xdr:rowOff>121285</xdr:rowOff>
    </xdr:to>
    <xdr:sp macro="" textlink="">
      <xdr:nvSpPr>
        <xdr:cNvPr id="323" name="楕円 322"/>
        <xdr:cNvSpPr/>
      </xdr:nvSpPr>
      <xdr:spPr>
        <a:xfrm>
          <a:off x="15430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70485</xdr:rowOff>
    </xdr:from>
    <xdr:to>
      <xdr:col>85</xdr:col>
      <xdr:colOff>127000</xdr:colOff>
      <xdr:row>35</xdr:row>
      <xdr:rowOff>121920</xdr:rowOff>
    </xdr:to>
    <xdr:cxnSp macro="">
      <xdr:nvCxnSpPr>
        <xdr:cNvPr id="324" name="直線コネクタ 323"/>
        <xdr:cNvCxnSpPr/>
      </xdr:nvCxnSpPr>
      <xdr:spPr>
        <a:xfrm>
          <a:off x="15481300" y="60712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139700</xdr:rowOff>
    </xdr:from>
    <xdr:to>
      <xdr:col>76</xdr:col>
      <xdr:colOff>165100</xdr:colOff>
      <xdr:row>35</xdr:row>
      <xdr:rowOff>69850</xdr:rowOff>
    </xdr:to>
    <xdr:sp macro="" textlink="">
      <xdr:nvSpPr>
        <xdr:cNvPr id="325" name="楕円 324"/>
        <xdr:cNvSpPr/>
      </xdr:nvSpPr>
      <xdr:spPr>
        <a:xfrm>
          <a:off x="14541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19050</xdr:rowOff>
    </xdr:from>
    <xdr:to>
      <xdr:col>81</xdr:col>
      <xdr:colOff>50800</xdr:colOff>
      <xdr:row>35</xdr:row>
      <xdr:rowOff>70485</xdr:rowOff>
    </xdr:to>
    <xdr:cxnSp macro="">
      <xdr:nvCxnSpPr>
        <xdr:cNvPr id="326" name="直線コネクタ 325"/>
        <xdr:cNvCxnSpPr/>
      </xdr:nvCxnSpPr>
      <xdr:spPr>
        <a:xfrm>
          <a:off x="14592300" y="60198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88265</xdr:rowOff>
    </xdr:from>
    <xdr:to>
      <xdr:col>72</xdr:col>
      <xdr:colOff>38100</xdr:colOff>
      <xdr:row>35</xdr:row>
      <xdr:rowOff>18415</xdr:rowOff>
    </xdr:to>
    <xdr:sp macro="" textlink="">
      <xdr:nvSpPr>
        <xdr:cNvPr id="327" name="楕円 326"/>
        <xdr:cNvSpPr/>
      </xdr:nvSpPr>
      <xdr:spPr>
        <a:xfrm>
          <a:off x="13652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139065</xdr:rowOff>
    </xdr:from>
    <xdr:to>
      <xdr:col>76</xdr:col>
      <xdr:colOff>114300</xdr:colOff>
      <xdr:row>35</xdr:row>
      <xdr:rowOff>19050</xdr:rowOff>
    </xdr:to>
    <xdr:cxnSp macro="">
      <xdr:nvCxnSpPr>
        <xdr:cNvPr id="328" name="直線コネクタ 327"/>
        <xdr:cNvCxnSpPr/>
      </xdr:nvCxnSpPr>
      <xdr:spPr>
        <a:xfrm>
          <a:off x="13703300" y="59683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43832</xdr:rowOff>
    </xdr:from>
    <xdr:ext cx="405111" cy="259045"/>
    <xdr:sp macro="" textlink="">
      <xdr:nvSpPr>
        <xdr:cNvPr id="329" name="n_1aveValue【一般廃棄物処理施設】&#10;有形固定資産減価償却率"/>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45737</xdr:rowOff>
    </xdr:from>
    <xdr:ext cx="405111" cy="259045"/>
    <xdr:sp macro="" textlink="">
      <xdr:nvSpPr>
        <xdr:cNvPr id="330" name="n_2aveValue【一般廃棄物処理施設】&#10;有形固定資産減価償却率"/>
        <xdr:cNvSpPr txBox="1"/>
      </xdr:nvSpPr>
      <xdr:spPr>
        <a:xfrm>
          <a:off x="14389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152417</xdr:rowOff>
    </xdr:from>
    <xdr:ext cx="405111" cy="259045"/>
    <xdr:sp macro="" textlink="">
      <xdr:nvSpPr>
        <xdr:cNvPr id="331" name="n_3aveValue【一般廃棄物処理施設】&#10;有形固定資産減価償却率"/>
        <xdr:cNvSpPr txBox="1"/>
      </xdr:nvSpPr>
      <xdr:spPr>
        <a:xfrm>
          <a:off x="13500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332" name="n_4aveValue【一般廃棄物処理施設】&#10;有形固定資産減価償却率"/>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137812</xdr:rowOff>
    </xdr:from>
    <xdr:ext cx="405111" cy="259045"/>
    <xdr:sp macro="" textlink="">
      <xdr:nvSpPr>
        <xdr:cNvPr id="333" name="n_1mainValue【一般廃棄物処理施設】&#10;有形固定資産減価償却率"/>
        <xdr:cNvSpPr txBox="1"/>
      </xdr:nvSpPr>
      <xdr:spPr>
        <a:xfrm>
          <a:off x="152660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86377</xdr:rowOff>
    </xdr:from>
    <xdr:ext cx="405111" cy="259045"/>
    <xdr:sp macro="" textlink="">
      <xdr:nvSpPr>
        <xdr:cNvPr id="334" name="n_2mainValue【一般廃棄物処理施設】&#10;有形固定資産減価償却率"/>
        <xdr:cNvSpPr txBox="1"/>
      </xdr:nvSpPr>
      <xdr:spPr>
        <a:xfrm>
          <a:off x="14389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34942</xdr:rowOff>
    </xdr:from>
    <xdr:ext cx="405111" cy="259045"/>
    <xdr:sp macro="" textlink="">
      <xdr:nvSpPr>
        <xdr:cNvPr id="335" name="n_3mainValue【一般廃棄物処理施設】&#10;有形固定資産減価償却率"/>
        <xdr:cNvSpPr txBox="1"/>
      </xdr:nvSpPr>
      <xdr:spPr>
        <a:xfrm>
          <a:off x="135007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6" name="直線コネクタ 34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7" name="テキスト ボックス 34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8" name="直線コネクタ 34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9" name="テキスト ボックス 34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0" name="直線コネクタ 34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1" name="テキスト ボックス 35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2" name="直線コネクタ 35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3" name="テキスト ボックス 35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4" name="直線コネクタ 35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5" name="テキスト ボックス 35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7" name="テキスト ボックス 3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359" name="直線コネクタ 358"/>
        <xdr:cNvCxnSpPr/>
      </xdr:nvCxnSpPr>
      <xdr:spPr>
        <a:xfrm flipV="1">
          <a:off x="221608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360" name="【一般廃棄物処理施設】&#10;一人当たり有形固定資産（償却資産）額最小値テキスト"/>
        <xdr:cNvSpPr txBox="1"/>
      </xdr:nvSpPr>
      <xdr:spPr>
        <a:xfrm>
          <a:off x="221996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361" name="直線コネクタ 360"/>
        <xdr:cNvCxnSpPr/>
      </xdr:nvCxnSpPr>
      <xdr:spPr>
        <a:xfrm>
          <a:off x="22072600" y="72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362" name="【一般廃棄物処理施設】&#10;一人当たり有形固定資産（償却資産）額最大値テキスト"/>
        <xdr:cNvSpPr txBox="1"/>
      </xdr:nvSpPr>
      <xdr:spPr>
        <a:xfrm>
          <a:off x="221996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363" name="直線コネクタ 362"/>
        <xdr:cNvCxnSpPr/>
      </xdr:nvCxnSpPr>
      <xdr:spPr>
        <a:xfrm>
          <a:off x="22072600" y="580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42460</xdr:rowOff>
    </xdr:from>
    <xdr:ext cx="599010" cy="259045"/>
    <xdr:sp macro="" textlink="">
      <xdr:nvSpPr>
        <xdr:cNvPr id="364" name="【一般廃棄物処理施設】&#10;一人当たり有形固定資産（償却資産）額平均値テキスト"/>
        <xdr:cNvSpPr txBox="1"/>
      </xdr:nvSpPr>
      <xdr:spPr>
        <a:xfrm>
          <a:off x="22199600" y="6729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365" name="フローチャート: 判断 364"/>
        <xdr:cNvSpPr/>
      </xdr:nvSpPr>
      <xdr:spPr>
        <a:xfrm>
          <a:off x="221107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366" name="フローチャート: 判断 365"/>
        <xdr:cNvSpPr/>
      </xdr:nvSpPr>
      <xdr:spPr>
        <a:xfrm>
          <a:off x="21272500" y="677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367" name="フローチャート: 判断 366"/>
        <xdr:cNvSpPr/>
      </xdr:nvSpPr>
      <xdr:spPr>
        <a:xfrm>
          <a:off x="20383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368" name="フローチャート: 判断 367"/>
        <xdr:cNvSpPr/>
      </xdr:nvSpPr>
      <xdr:spPr>
        <a:xfrm>
          <a:off x="19494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369" name="フローチャート: 判断 368"/>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100023</xdr:rowOff>
    </xdr:from>
    <xdr:to>
      <xdr:col>116</xdr:col>
      <xdr:colOff>114300</xdr:colOff>
      <xdr:row>34</xdr:row>
      <xdr:rowOff>30173</xdr:rowOff>
    </xdr:to>
    <xdr:sp macro="" textlink="">
      <xdr:nvSpPr>
        <xdr:cNvPr id="375" name="楕円 374"/>
        <xdr:cNvSpPr/>
      </xdr:nvSpPr>
      <xdr:spPr>
        <a:xfrm>
          <a:off x="22110700" y="57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53050</xdr:rowOff>
    </xdr:from>
    <xdr:ext cx="599010" cy="259045"/>
    <xdr:sp macro="" textlink="">
      <xdr:nvSpPr>
        <xdr:cNvPr id="376" name="【一般廃棄物処理施設】&#10;一人当たり有形固定資産（償却資産）額該当値テキスト"/>
        <xdr:cNvSpPr txBox="1"/>
      </xdr:nvSpPr>
      <xdr:spPr>
        <a:xfrm>
          <a:off x="22199600" y="571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148090</xdr:rowOff>
    </xdr:from>
    <xdr:to>
      <xdr:col>112</xdr:col>
      <xdr:colOff>38100</xdr:colOff>
      <xdr:row>34</xdr:row>
      <xdr:rowOff>78240</xdr:rowOff>
    </xdr:to>
    <xdr:sp macro="" textlink="">
      <xdr:nvSpPr>
        <xdr:cNvPr id="377" name="楕円 376"/>
        <xdr:cNvSpPr/>
      </xdr:nvSpPr>
      <xdr:spPr>
        <a:xfrm>
          <a:off x="21272500" y="58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150823</xdr:rowOff>
    </xdr:from>
    <xdr:to>
      <xdr:col>116</xdr:col>
      <xdr:colOff>63500</xdr:colOff>
      <xdr:row>34</xdr:row>
      <xdr:rowOff>27440</xdr:rowOff>
    </xdr:to>
    <xdr:cxnSp macro="">
      <xdr:nvCxnSpPr>
        <xdr:cNvPr id="378" name="直線コネクタ 377"/>
        <xdr:cNvCxnSpPr/>
      </xdr:nvCxnSpPr>
      <xdr:spPr>
        <a:xfrm flipV="1">
          <a:off x="21323300" y="5808673"/>
          <a:ext cx="838200" cy="4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14420</xdr:rowOff>
    </xdr:from>
    <xdr:to>
      <xdr:col>107</xdr:col>
      <xdr:colOff>101600</xdr:colOff>
      <xdr:row>34</xdr:row>
      <xdr:rowOff>116020</xdr:rowOff>
    </xdr:to>
    <xdr:sp macro="" textlink="">
      <xdr:nvSpPr>
        <xdr:cNvPr id="379" name="楕円 378"/>
        <xdr:cNvSpPr/>
      </xdr:nvSpPr>
      <xdr:spPr>
        <a:xfrm>
          <a:off x="20383500" y="58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27440</xdr:rowOff>
    </xdr:from>
    <xdr:to>
      <xdr:col>111</xdr:col>
      <xdr:colOff>177800</xdr:colOff>
      <xdr:row>34</xdr:row>
      <xdr:rowOff>65220</xdr:rowOff>
    </xdr:to>
    <xdr:cxnSp macro="">
      <xdr:nvCxnSpPr>
        <xdr:cNvPr id="380" name="直線コネクタ 379"/>
        <xdr:cNvCxnSpPr/>
      </xdr:nvCxnSpPr>
      <xdr:spPr>
        <a:xfrm flipV="1">
          <a:off x="20434300" y="5856740"/>
          <a:ext cx="889000" cy="3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43353</xdr:rowOff>
    </xdr:from>
    <xdr:to>
      <xdr:col>102</xdr:col>
      <xdr:colOff>165100</xdr:colOff>
      <xdr:row>34</xdr:row>
      <xdr:rowOff>144953</xdr:rowOff>
    </xdr:to>
    <xdr:sp macro="" textlink="">
      <xdr:nvSpPr>
        <xdr:cNvPr id="381" name="楕円 380"/>
        <xdr:cNvSpPr/>
      </xdr:nvSpPr>
      <xdr:spPr>
        <a:xfrm>
          <a:off x="19494500" y="58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65220</xdr:rowOff>
    </xdr:from>
    <xdr:to>
      <xdr:col>107</xdr:col>
      <xdr:colOff>50800</xdr:colOff>
      <xdr:row>34</xdr:row>
      <xdr:rowOff>94153</xdr:rowOff>
    </xdr:to>
    <xdr:cxnSp macro="">
      <xdr:nvCxnSpPr>
        <xdr:cNvPr id="382" name="直線コネクタ 381"/>
        <xdr:cNvCxnSpPr/>
      </xdr:nvCxnSpPr>
      <xdr:spPr>
        <a:xfrm flipV="1">
          <a:off x="19545300" y="5894520"/>
          <a:ext cx="889000" cy="2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13485</xdr:rowOff>
    </xdr:from>
    <xdr:ext cx="599010" cy="259045"/>
    <xdr:sp macro="" textlink="">
      <xdr:nvSpPr>
        <xdr:cNvPr id="383" name="n_1aveValue【一般廃棄物処理施設】&#10;一人当たり有形固定資産（償却資産）額"/>
        <xdr:cNvSpPr txBox="1"/>
      </xdr:nvSpPr>
      <xdr:spPr>
        <a:xfrm>
          <a:off x="21011095" y="687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48446</xdr:rowOff>
    </xdr:from>
    <xdr:ext cx="534377" cy="259045"/>
    <xdr:sp macro="" textlink="">
      <xdr:nvSpPr>
        <xdr:cNvPr id="384" name="n_2aveValue【一般廃棄物処理施設】&#10;一人当たり有形固定資産（償却資産）額"/>
        <xdr:cNvSpPr txBox="1"/>
      </xdr:nvSpPr>
      <xdr:spPr>
        <a:xfrm>
          <a:off x="201671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20389</xdr:rowOff>
    </xdr:from>
    <xdr:ext cx="599010" cy="259045"/>
    <xdr:sp macro="" textlink="">
      <xdr:nvSpPr>
        <xdr:cNvPr id="385" name="n_3aveValue【一般廃棄物処理施設】&#10;一人当たり有形固定資産（償却資産）額"/>
        <xdr:cNvSpPr txBox="1"/>
      </xdr:nvSpPr>
      <xdr:spPr>
        <a:xfrm>
          <a:off x="19245795" y="68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386" name="n_4aveValue【一般廃棄物処理施設】&#10;一人当たり有形固定資産（償却資産）額"/>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94767</xdr:rowOff>
    </xdr:from>
    <xdr:ext cx="599010" cy="259045"/>
    <xdr:sp macro="" textlink="">
      <xdr:nvSpPr>
        <xdr:cNvPr id="387" name="n_1mainValue【一般廃棄物処理施設】&#10;一人当たり有形固定資産（償却資産）額"/>
        <xdr:cNvSpPr txBox="1"/>
      </xdr:nvSpPr>
      <xdr:spPr>
        <a:xfrm>
          <a:off x="21011095" y="558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132547</xdr:rowOff>
    </xdr:from>
    <xdr:ext cx="599010" cy="259045"/>
    <xdr:sp macro="" textlink="">
      <xdr:nvSpPr>
        <xdr:cNvPr id="388" name="n_2mainValue【一般廃棄物処理施設】&#10;一人当たり有形固定資産（償却資産）額"/>
        <xdr:cNvSpPr txBox="1"/>
      </xdr:nvSpPr>
      <xdr:spPr>
        <a:xfrm>
          <a:off x="20134795" y="561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161480</xdr:rowOff>
    </xdr:from>
    <xdr:ext cx="599010" cy="259045"/>
    <xdr:sp macro="" textlink="">
      <xdr:nvSpPr>
        <xdr:cNvPr id="389" name="n_3mainValue【一般廃棄物処理施設】&#10;一人当たり有形固定資産（償却資産）額"/>
        <xdr:cNvSpPr txBox="1"/>
      </xdr:nvSpPr>
      <xdr:spPr>
        <a:xfrm>
          <a:off x="19245795" y="564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0" name="テキスト ボックス 39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1" name="直線コネクタ 40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2" name="テキスト ボックス 40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3" name="直線コネクタ 40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4" name="テキスト ボックス 40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5" name="直線コネクタ 40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6" name="テキスト ボックス 40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7" name="直線コネクタ 40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8" name="テキスト ボックス 40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9" name="直線コネクタ 40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0" name="テキスト ボックス 40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1" name="直線コネクタ 41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2" name="テキスト ボックス 41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4" name="テキスト ボックス 41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416" name="直線コネクタ 415"/>
        <xdr:cNvCxnSpPr/>
      </xdr:nvCxnSpPr>
      <xdr:spPr>
        <a:xfrm flipV="1">
          <a:off x="16318864" y="9470572"/>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417" name="【保健センター・保健所】&#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418" name="直線コネクタ 417"/>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419" name="【保健センター・保健所】&#10;有形固定資産減価償却率最大値テキスト"/>
        <xdr:cNvSpPr txBox="1"/>
      </xdr:nvSpPr>
      <xdr:spPr>
        <a:xfrm>
          <a:off x="16357600" y="924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20" name="直線コネクタ 41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421" name="【保健センター・保健所】&#10;有形固定資産減価償却率平均値テキスト"/>
        <xdr:cNvSpPr txBox="1"/>
      </xdr:nvSpPr>
      <xdr:spPr>
        <a:xfrm>
          <a:off x="16357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22" name="フローチャート: 判断 421"/>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423" name="フローチャート: 判断 422"/>
        <xdr:cNvSpPr/>
      </xdr:nvSpPr>
      <xdr:spPr>
        <a:xfrm>
          <a:off x="15430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424" name="フローチャート: 判断 423"/>
        <xdr:cNvSpPr/>
      </xdr:nvSpPr>
      <xdr:spPr>
        <a:xfrm>
          <a:off x="14541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425" name="フローチャート: 判断 424"/>
        <xdr:cNvSpPr/>
      </xdr:nvSpPr>
      <xdr:spPr>
        <a:xfrm>
          <a:off x="13652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426" name="フローチャート: 判断 425"/>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58601</xdr:rowOff>
    </xdr:from>
    <xdr:to>
      <xdr:col>85</xdr:col>
      <xdr:colOff>177800</xdr:colOff>
      <xdr:row>57</xdr:row>
      <xdr:rowOff>160201</xdr:rowOff>
    </xdr:to>
    <xdr:sp macro="" textlink="">
      <xdr:nvSpPr>
        <xdr:cNvPr id="432" name="楕円 431"/>
        <xdr:cNvSpPr/>
      </xdr:nvSpPr>
      <xdr:spPr>
        <a:xfrm>
          <a:off x="162687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81478</xdr:rowOff>
    </xdr:from>
    <xdr:ext cx="405111" cy="259045"/>
    <xdr:sp macro="" textlink="">
      <xdr:nvSpPr>
        <xdr:cNvPr id="433" name="【保健センター・保健所】&#10;有形固定資産減価償却率該当値テキスト"/>
        <xdr:cNvSpPr txBox="1"/>
      </xdr:nvSpPr>
      <xdr:spPr>
        <a:xfrm>
          <a:off x="16357600" y="968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161472</xdr:rowOff>
    </xdr:from>
    <xdr:to>
      <xdr:col>81</xdr:col>
      <xdr:colOff>101600</xdr:colOff>
      <xdr:row>57</xdr:row>
      <xdr:rowOff>91622</xdr:rowOff>
    </xdr:to>
    <xdr:sp macro="" textlink="">
      <xdr:nvSpPr>
        <xdr:cNvPr id="434" name="楕円 433"/>
        <xdr:cNvSpPr/>
      </xdr:nvSpPr>
      <xdr:spPr>
        <a:xfrm>
          <a:off x="15430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40822</xdr:rowOff>
    </xdr:from>
    <xdr:to>
      <xdr:col>85</xdr:col>
      <xdr:colOff>127000</xdr:colOff>
      <xdr:row>57</xdr:row>
      <xdr:rowOff>109401</xdr:rowOff>
    </xdr:to>
    <xdr:cxnSp macro="">
      <xdr:nvCxnSpPr>
        <xdr:cNvPr id="435" name="直線コネクタ 434"/>
        <xdr:cNvCxnSpPr/>
      </xdr:nvCxnSpPr>
      <xdr:spPr>
        <a:xfrm>
          <a:off x="15481300" y="981347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96157</xdr:rowOff>
    </xdr:from>
    <xdr:to>
      <xdr:col>76</xdr:col>
      <xdr:colOff>165100</xdr:colOff>
      <xdr:row>57</xdr:row>
      <xdr:rowOff>26307</xdr:rowOff>
    </xdr:to>
    <xdr:sp macro="" textlink="">
      <xdr:nvSpPr>
        <xdr:cNvPr id="436" name="楕円 435"/>
        <xdr:cNvSpPr/>
      </xdr:nvSpPr>
      <xdr:spPr>
        <a:xfrm>
          <a:off x="145415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146957</xdr:rowOff>
    </xdr:from>
    <xdr:to>
      <xdr:col>81</xdr:col>
      <xdr:colOff>50800</xdr:colOff>
      <xdr:row>57</xdr:row>
      <xdr:rowOff>40822</xdr:rowOff>
    </xdr:to>
    <xdr:cxnSp macro="">
      <xdr:nvCxnSpPr>
        <xdr:cNvPr id="437" name="直線コネクタ 436"/>
        <xdr:cNvCxnSpPr/>
      </xdr:nvCxnSpPr>
      <xdr:spPr>
        <a:xfrm>
          <a:off x="14592300" y="9748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30843</xdr:rowOff>
    </xdr:from>
    <xdr:to>
      <xdr:col>72</xdr:col>
      <xdr:colOff>38100</xdr:colOff>
      <xdr:row>56</xdr:row>
      <xdr:rowOff>132443</xdr:rowOff>
    </xdr:to>
    <xdr:sp macro="" textlink="">
      <xdr:nvSpPr>
        <xdr:cNvPr id="438" name="楕円 437"/>
        <xdr:cNvSpPr/>
      </xdr:nvSpPr>
      <xdr:spPr>
        <a:xfrm>
          <a:off x="13652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81643</xdr:rowOff>
    </xdr:from>
    <xdr:to>
      <xdr:col>76</xdr:col>
      <xdr:colOff>114300</xdr:colOff>
      <xdr:row>56</xdr:row>
      <xdr:rowOff>146957</xdr:rowOff>
    </xdr:to>
    <xdr:cxnSp macro="">
      <xdr:nvCxnSpPr>
        <xdr:cNvPr id="439" name="直線コネクタ 438"/>
        <xdr:cNvCxnSpPr/>
      </xdr:nvCxnSpPr>
      <xdr:spPr>
        <a:xfrm>
          <a:off x="13703300" y="9682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136633</xdr:rowOff>
    </xdr:from>
    <xdr:ext cx="405111" cy="259045"/>
    <xdr:sp macro="" textlink="">
      <xdr:nvSpPr>
        <xdr:cNvPr id="440" name="n_1aveValue【保健センター・保健所】&#10;有形固定資産減価償却率"/>
        <xdr:cNvSpPr txBox="1"/>
      </xdr:nvSpPr>
      <xdr:spPr>
        <a:xfrm>
          <a:off x="152660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48458</xdr:rowOff>
    </xdr:from>
    <xdr:ext cx="405111" cy="259045"/>
    <xdr:sp macro="" textlink="">
      <xdr:nvSpPr>
        <xdr:cNvPr id="441" name="n_2aveValue【保健センター・保健所】&#10;有形固定資産減価償却率"/>
        <xdr:cNvSpPr txBox="1"/>
      </xdr:nvSpPr>
      <xdr:spPr>
        <a:xfrm>
          <a:off x="14389744" y="999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25599</xdr:rowOff>
    </xdr:from>
    <xdr:ext cx="405111" cy="259045"/>
    <xdr:sp macro="" textlink="">
      <xdr:nvSpPr>
        <xdr:cNvPr id="442" name="n_3aveValue【保健センター・保健所】&#10;有形固定資産減価償却率"/>
        <xdr:cNvSpPr txBox="1"/>
      </xdr:nvSpPr>
      <xdr:spPr>
        <a:xfrm>
          <a:off x="13500744" y="996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443" name="n_4aveValue【保健センター・保健所】&#10;有形固定資産減価償却率"/>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108149</xdr:rowOff>
    </xdr:from>
    <xdr:ext cx="405111" cy="259045"/>
    <xdr:sp macro="" textlink="">
      <xdr:nvSpPr>
        <xdr:cNvPr id="444" name="n_1mainValue【保健センター・保健所】&#10;有形固定資産減価償却率"/>
        <xdr:cNvSpPr txBox="1"/>
      </xdr:nvSpPr>
      <xdr:spPr>
        <a:xfrm>
          <a:off x="152660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42834</xdr:rowOff>
    </xdr:from>
    <xdr:ext cx="405111" cy="259045"/>
    <xdr:sp macro="" textlink="">
      <xdr:nvSpPr>
        <xdr:cNvPr id="445" name="n_2mainValue【保健センター・保健所】&#10;有形固定資産減価償却率"/>
        <xdr:cNvSpPr txBox="1"/>
      </xdr:nvSpPr>
      <xdr:spPr>
        <a:xfrm>
          <a:off x="14389744" y="947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148970</xdr:rowOff>
    </xdr:from>
    <xdr:ext cx="405111" cy="259045"/>
    <xdr:sp macro="" textlink="">
      <xdr:nvSpPr>
        <xdr:cNvPr id="446" name="n_3mainValue【保健センター・保健所】&#10;有形固定資産減価償却率"/>
        <xdr:cNvSpPr txBox="1"/>
      </xdr:nvSpPr>
      <xdr:spPr>
        <a:xfrm>
          <a:off x="13500744" y="940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8" name="テキスト ボックス 4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0" name="テキスト ボックス 4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2" name="テキスト ボックス 4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4" name="テキスト ボックス 4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6" name="テキスト ボックス 4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470" name="直線コネクタ 469"/>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7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72" name="直線コネクタ 47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73"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74" name="直線コネクタ 473"/>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475" name="【保健センター・保健所】&#10;一人当たり面積平均値テキスト"/>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476" name="フローチャート: 判断 475"/>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477" name="フローチャート: 判断 476"/>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478" name="フローチャート: 判断 477"/>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479" name="フローチャート: 判断 478"/>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59690</xdr:rowOff>
    </xdr:from>
    <xdr:to>
      <xdr:col>98</xdr:col>
      <xdr:colOff>38100</xdr:colOff>
      <xdr:row>62</xdr:row>
      <xdr:rowOff>161290</xdr:rowOff>
    </xdr:to>
    <xdr:sp macro="" textlink="">
      <xdr:nvSpPr>
        <xdr:cNvPr id="480" name="フローチャート: 判断 479"/>
        <xdr:cNvSpPr/>
      </xdr:nvSpPr>
      <xdr:spPr>
        <a:xfrm>
          <a:off x="18605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486" name="楕円 485"/>
        <xdr:cNvSpPr/>
      </xdr:nvSpPr>
      <xdr:spPr>
        <a:xfrm>
          <a:off x="22110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487" name="【保健センター・保健所】&#10;一人当たり面積該当値テキスト"/>
        <xdr:cNvSpPr txBox="1"/>
      </xdr:nvSpPr>
      <xdr:spPr>
        <a:xfrm>
          <a:off x="22199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488" name="楕円 487"/>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38100</xdr:rowOff>
    </xdr:to>
    <xdr:cxnSp macro="">
      <xdr:nvCxnSpPr>
        <xdr:cNvPr id="489" name="直線コネクタ 488"/>
        <xdr:cNvCxnSpPr/>
      </xdr:nvCxnSpPr>
      <xdr:spPr>
        <a:xfrm flipV="1">
          <a:off x="21323300" y="108318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166370</xdr:rowOff>
    </xdr:from>
    <xdr:to>
      <xdr:col>107</xdr:col>
      <xdr:colOff>101600</xdr:colOff>
      <xdr:row>63</xdr:row>
      <xdr:rowOff>96520</xdr:rowOff>
    </xdr:to>
    <xdr:sp macro="" textlink="">
      <xdr:nvSpPr>
        <xdr:cNvPr id="490" name="楕円 489"/>
        <xdr:cNvSpPr/>
      </xdr:nvSpPr>
      <xdr:spPr>
        <a:xfrm>
          <a:off x="20383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45720</xdr:rowOff>
    </xdr:to>
    <xdr:cxnSp macro="">
      <xdr:nvCxnSpPr>
        <xdr:cNvPr id="491" name="直線コネクタ 490"/>
        <xdr:cNvCxnSpPr/>
      </xdr:nvCxnSpPr>
      <xdr:spPr>
        <a:xfrm flipV="1">
          <a:off x="20434300" y="1083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170180</xdr:rowOff>
    </xdr:from>
    <xdr:to>
      <xdr:col>102</xdr:col>
      <xdr:colOff>165100</xdr:colOff>
      <xdr:row>63</xdr:row>
      <xdr:rowOff>100330</xdr:rowOff>
    </xdr:to>
    <xdr:sp macro="" textlink="">
      <xdr:nvSpPr>
        <xdr:cNvPr id="492" name="楕円 491"/>
        <xdr:cNvSpPr/>
      </xdr:nvSpPr>
      <xdr:spPr>
        <a:xfrm>
          <a:off x="19494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45720</xdr:rowOff>
    </xdr:from>
    <xdr:to>
      <xdr:col>107</xdr:col>
      <xdr:colOff>50800</xdr:colOff>
      <xdr:row>63</xdr:row>
      <xdr:rowOff>49530</xdr:rowOff>
    </xdr:to>
    <xdr:cxnSp macro="">
      <xdr:nvCxnSpPr>
        <xdr:cNvPr id="493" name="直線コネクタ 492"/>
        <xdr:cNvCxnSpPr/>
      </xdr:nvCxnSpPr>
      <xdr:spPr>
        <a:xfrm flipV="1">
          <a:off x="19545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494" name="n_1aveValue【保健センター・保健所】&#10;一人当たり面積"/>
        <xdr:cNvSpPr txBox="1"/>
      </xdr:nvSpPr>
      <xdr:spPr>
        <a:xfrm>
          <a:off x="21075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93997</xdr:rowOff>
    </xdr:from>
    <xdr:ext cx="469744" cy="259045"/>
    <xdr:sp macro="" textlink="">
      <xdr:nvSpPr>
        <xdr:cNvPr id="495" name="n_2aveValue【保健センター・保健所】&#10;一人当たり面積"/>
        <xdr:cNvSpPr txBox="1"/>
      </xdr:nvSpPr>
      <xdr:spPr>
        <a:xfrm>
          <a:off x="20199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496" name="n_3ave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6367</xdr:rowOff>
    </xdr:from>
    <xdr:ext cx="469744" cy="259045"/>
    <xdr:sp macro="" textlink="">
      <xdr:nvSpPr>
        <xdr:cNvPr id="497" name="n_4aveValue【保健センター・保健所】&#10;一人当たり面積"/>
        <xdr:cNvSpPr txBox="1"/>
      </xdr:nvSpPr>
      <xdr:spPr>
        <a:xfrm>
          <a:off x="18421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498"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499" name="n_2mainValue【保健センター・保健所】&#10;一人当たり面積"/>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91457</xdr:rowOff>
    </xdr:from>
    <xdr:ext cx="469744" cy="259045"/>
    <xdr:sp macro="" textlink="">
      <xdr:nvSpPr>
        <xdr:cNvPr id="500" name="n_3mainValue【保健センター・保健所】&#10;一人当たり面積"/>
        <xdr:cNvSpPr txBox="1"/>
      </xdr:nvSpPr>
      <xdr:spPr>
        <a:xfrm>
          <a:off x="19310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2" name="直線コネクタ 5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3" name="テキスト ボックス 51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4" name="直線コネクタ 5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5" name="テキスト ボックス 5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6" name="直線コネクタ 5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7" name="テキスト ボックス 5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8" name="直線コネクタ 5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9" name="テキスト ボックス 5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0" name="直線コネクタ 5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1" name="テキスト ボックス 52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3" name="テキスト ボックス 52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525" name="直線コネクタ 524"/>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26"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27" name="直線コネクタ 52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528" name="【消防施設】&#10;有形固定資産減価償却率最大値テキスト"/>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529" name="直線コネクタ 528"/>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530" name="【消防施設】&#10;有形固定資産減価償却率平均値テキスト"/>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31" name="フローチャート: 判断 530"/>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532" name="フローチャート: 判断 531"/>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533" name="フローチャート: 判断 532"/>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534" name="フローチャート: 判断 533"/>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535" name="フローチャート: 判断 534"/>
        <xdr:cNvSpPr/>
      </xdr:nvSpPr>
      <xdr:spPr>
        <a:xfrm>
          <a:off x="12763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2539</xdr:rowOff>
    </xdr:from>
    <xdr:to>
      <xdr:col>85</xdr:col>
      <xdr:colOff>177800</xdr:colOff>
      <xdr:row>84</xdr:row>
      <xdr:rowOff>104139</xdr:rowOff>
    </xdr:to>
    <xdr:sp macro="" textlink="">
      <xdr:nvSpPr>
        <xdr:cNvPr id="541" name="楕円 540"/>
        <xdr:cNvSpPr/>
      </xdr:nvSpPr>
      <xdr:spPr>
        <a:xfrm>
          <a:off x="16268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152416</xdr:rowOff>
    </xdr:from>
    <xdr:ext cx="405111" cy="259045"/>
    <xdr:sp macro="" textlink="">
      <xdr:nvSpPr>
        <xdr:cNvPr id="542" name="【消防施設】&#10;有形固定資産減価償却率該当値テキスト"/>
        <xdr:cNvSpPr txBox="1"/>
      </xdr:nvSpPr>
      <xdr:spPr>
        <a:xfrm>
          <a:off x="163576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132080</xdr:rowOff>
    </xdr:from>
    <xdr:to>
      <xdr:col>81</xdr:col>
      <xdr:colOff>101600</xdr:colOff>
      <xdr:row>84</xdr:row>
      <xdr:rowOff>62230</xdr:rowOff>
    </xdr:to>
    <xdr:sp macro="" textlink="">
      <xdr:nvSpPr>
        <xdr:cNvPr id="543" name="楕円 542"/>
        <xdr:cNvSpPr/>
      </xdr:nvSpPr>
      <xdr:spPr>
        <a:xfrm>
          <a:off x="15430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11430</xdr:rowOff>
    </xdr:from>
    <xdr:to>
      <xdr:col>85</xdr:col>
      <xdr:colOff>127000</xdr:colOff>
      <xdr:row>84</xdr:row>
      <xdr:rowOff>53339</xdr:rowOff>
    </xdr:to>
    <xdr:cxnSp macro="">
      <xdr:nvCxnSpPr>
        <xdr:cNvPr id="544" name="直線コネクタ 543"/>
        <xdr:cNvCxnSpPr/>
      </xdr:nvCxnSpPr>
      <xdr:spPr>
        <a:xfrm>
          <a:off x="15481300" y="144132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88264</xdr:rowOff>
    </xdr:from>
    <xdr:to>
      <xdr:col>76</xdr:col>
      <xdr:colOff>165100</xdr:colOff>
      <xdr:row>84</xdr:row>
      <xdr:rowOff>18414</xdr:rowOff>
    </xdr:to>
    <xdr:sp macro="" textlink="">
      <xdr:nvSpPr>
        <xdr:cNvPr id="545" name="楕円 544"/>
        <xdr:cNvSpPr/>
      </xdr:nvSpPr>
      <xdr:spPr>
        <a:xfrm>
          <a:off x="14541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139064</xdr:rowOff>
    </xdr:from>
    <xdr:to>
      <xdr:col>81</xdr:col>
      <xdr:colOff>50800</xdr:colOff>
      <xdr:row>84</xdr:row>
      <xdr:rowOff>11430</xdr:rowOff>
    </xdr:to>
    <xdr:cxnSp macro="">
      <xdr:nvCxnSpPr>
        <xdr:cNvPr id="546" name="直線コネクタ 545"/>
        <xdr:cNvCxnSpPr/>
      </xdr:nvCxnSpPr>
      <xdr:spPr>
        <a:xfrm>
          <a:off x="14592300" y="143694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547" name="楕円 546"/>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139064</xdr:rowOff>
    </xdr:to>
    <xdr:cxnSp macro="">
      <xdr:nvCxnSpPr>
        <xdr:cNvPr id="548" name="直線コネクタ 547"/>
        <xdr:cNvCxnSpPr/>
      </xdr:nvCxnSpPr>
      <xdr:spPr>
        <a:xfrm>
          <a:off x="13703300" y="143256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160672</xdr:rowOff>
    </xdr:from>
    <xdr:ext cx="405111" cy="259045"/>
    <xdr:sp macro="" textlink="">
      <xdr:nvSpPr>
        <xdr:cNvPr id="549" name="n_1aveValue【消防施設】&#10;有形固定資産減価償却率"/>
        <xdr:cNvSpPr txBox="1"/>
      </xdr:nvSpPr>
      <xdr:spPr>
        <a:xfrm>
          <a:off x="152660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145432</xdr:rowOff>
    </xdr:from>
    <xdr:ext cx="405111" cy="259045"/>
    <xdr:sp macro="" textlink="">
      <xdr:nvSpPr>
        <xdr:cNvPr id="550" name="n_2aveValue【消防施設】&#10;有形固定資産減価償却率"/>
        <xdr:cNvSpPr txBox="1"/>
      </xdr:nvSpPr>
      <xdr:spPr>
        <a:xfrm>
          <a:off x="14389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143527</xdr:rowOff>
    </xdr:from>
    <xdr:ext cx="405111" cy="259045"/>
    <xdr:sp macro="" textlink="">
      <xdr:nvSpPr>
        <xdr:cNvPr id="551" name="n_3aveValue【消防施設】&#10;有形固定資産減価償却率"/>
        <xdr:cNvSpPr txBox="1"/>
      </xdr:nvSpPr>
      <xdr:spPr>
        <a:xfrm>
          <a:off x="13500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170197</xdr:rowOff>
    </xdr:from>
    <xdr:ext cx="405111" cy="259045"/>
    <xdr:sp macro="" textlink="">
      <xdr:nvSpPr>
        <xdr:cNvPr id="552" name="n_4aveValue【消防施設】&#10;有形固定資産減価償却率"/>
        <xdr:cNvSpPr txBox="1"/>
      </xdr:nvSpPr>
      <xdr:spPr>
        <a:xfrm>
          <a:off x="12611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53357</xdr:rowOff>
    </xdr:from>
    <xdr:ext cx="405111" cy="259045"/>
    <xdr:sp macro="" textlink="">
      <xdr:nvSpPr>
        <xdr:cNvPr id="553" name="n_1mainValue【消防施設】&#10;有形固定資産減価償却率"/>
        <xdr:cNvSpPr txBox="1"/>
      </xdr:nvSpPr>
      <xdr:spPr>
        <a:xfrm>
          <a:off x="152660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9541</xdr:rowOff>
    </xdr:from>
    <xdr:ext cx="405111" cy="259045"/>
    <xdr:sp macro="" textlink="">
      <xdr:nvSpPr>
        <xdr:cNvPr id="554" name="n_2mainValue【消防施設】&#10;有形固定資産減価償却率"/>
        <xdr:cNvSpPr txBox="1"/>
      </xdr:nvSpPr>
      <xdr:spPr>
        <a:xfrm>
          <a:off x="14389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555" name="n_3mainValue【消防施設】&#10;有形固定資産減価償却率"/>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6" name="直線コネクタ 5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7" name="テキスト ボックス 5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8" name="直線コネクタ 5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9" name="テキスト ボックス 5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0" name="直線コネクタ 5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1" name="テキスト ボックス 5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2" name="直線コネクタ 5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3" name="テキスト ボックス 5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577" name="直線コネクタ 576"/>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578" name="【消防施設】&#10;一人当たり面積最小値テキスト"/>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579" name="直線コネクタ 578"/>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580" name="【消防施設】&#10;一人当たり面積最大値テキスト"/>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581" name="直線コネクタ 580"/>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91457</xdr:rowOff>
    </xdr:from>
    <xdr:ext cx="469744" cy="259045"/>
    <xdr:sp macro="" textlink="">
      <xdr:nvSpPr>
        <xdr:cNvPr id="582" name="【消防施設】&#10;一人当たり面積平均値テキスト"/>
        <xdr:cNvSpPr txBox="1"/>
      </xdr:nvSpPr>
      <xdr:spPr>
        <a:xfrm>
          <a:off x="22199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583" name="フローチャート: 判断 582"/>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584" name="フローチャート: 判断 583"/>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585" name="フローチャート: 判断 584"/>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586" name="フローチャート: 判断 585"/>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587" name="フローチャート: 判断 586"/>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593" name="楕円 592"/>
        <xdr:cNvSpPr/>
      </xdr:nvSpPr>
      <xdr:spPr>
        <a:xfrm>
          <a:off x="22110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131335</xdr:rowOff>
    </xdr:from>
    <xdr:ext cx="469744" cy="259045"/>
    <xdr:sp macro="" textlink="">
      <xdr:nvSpPr>
        <xdr:cNvPr id="594" name="【消防施設】&#10;一人当たり面積該当値テキスト"/>
        <xdr:cNvSpPr txBox="1"/>
      </xdr:nvSpPr>
      <xdr:spPr>
        <a:xfrm>
          <a:off x="22199600"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122174</xdr:rowOff>
    </xdr:from>
    <xdr:to>
      <xdr:col>112</xdr:col>
      <xdr:colOff>38100</xdr:colOff>
      <xdr:row>84</xdr:row>
      <xdr:rowOff>52324</xdr:rowOff>
    </xdr:to>
    <xdr:sp macro="" textlink="">
      <xdr:nvSpPr>
        <xdr:cNvPr id="595" name="楕円 594"/>
        <xdr:cNvSpPr/>
      </xdr:nvSpPr>
      <xdr:spPr>
        <a:xfrm>
          <a:off x="21272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159258</xdr:rowOff>
    </xdr:from>
    <xdr:to>
      <xdr:col>116</xdr:col>
      <xdr:colOff>63500</xdr:colOff>
      <xdr:row>84</xdr:row>
      <xdr:rowOff>1524</xdr:rowOff>
    </xdr:to>
    <xdr:cxnSp macro="">
      <xdr:nvCxnSpPr>
        <xdr:cNvPr id="596" name="直線コネクタ 595"/>
        <xdr:cNvCxnSpPr/>
      </xdr:nvCxnSpPr>
      <xdr:spPr>
        <a:xfrm flipV="1">
          <a:off x="21323300" y="143896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133604</xdr:rowOff>
    </xdr:from>
    <xdr:to>
      <xdr:col>107</xdr:col>
      <xdr:colOff>101600</xdr:colOff>
      <xdr:row>84</xdr:row>
      <xdr:rowOff>63754</xdr:rowOff>
    </xdr:to>
    <xdr:sp macro="" textlink="">
      <xdr:nvSpPr>
        <xdr:cNvPr id="597" name="楕円 596"/>
        <xdr:cNvSpPr/>
      </xdr:nvSpPr>
      <xdr:spPr>
        <a:xfrm>
          <a:off x="20383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xdr:rowOff>
    </xdr:from>
    <xdr:to>
      <xdr:col>111</xdr:col>
      <xdr:colOff>177800</xdr:colOff>
      <xdr:row>84</xdr:row>
      <xdr:rowOff>12954</xdr:rowOff>
    </xdr:to>
    <xdr:cxnSp macro="">
      <xdr:nvCxnSpPr>
        <xdr:cNvPr id="598" name="直線コネクタ 597"/>
        <xdr:cNvCxnSpPr/>
      </xdr:nvCxnSpPr>
      <xdr:spPr>
        <a:xfrm flipV="1">
          <a:off x="20434300" y="144033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140463</xdr:rowOff>
    </xdr:from>
    <xdr:to>
      <xdr:col>102</xdr:col>
      <xdr:colOff>165100</xdr:colOff>
      <xdr:row>84</xdr:row>
      <xdr:rowOff>70613</xdr:rowOff>
    </xdr:to>
    <xdr:sp macro="" textlink="">
      <xdr:nvSpPr>
        <xdr:cNvPr id="599" name="楕円 598"/>
        <xdr:cNvSpPr/>
      </xdr:nvSpPr>
      <xdr:spPr>
        <a:xfrm>
          <a:off x="19494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12954</xdr:rowOff>
    </xdr:from>
    <xdr:to>
      <xdr:col>107</xdr:col>
      <xdr:colOff>50800</xdr:colOff>
      <xdr:row>84</xdr:row>
      <xdr:rowOff>19813</xdr:rowOff>
    </xdr:to>
    <xdr:cxnSp macro="">
      <xdr:nvCxnSpPr>
        <xdr:cNvPr id="600" name="直線コネクタ 599"/>
        <xdr:cNvCxnSpPr/>
      </xdr:nvCxnSpPr>
      <xdr:spPr>
        <a:xfrm flipV="1">
          <a:off x="19545300" y="144147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601" name="n_1aveValue【消防施設】&#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602" name="n_2aveValue【消防施設】&#10;一人当たり面積"/>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109745</xdr:rowOff>
    </xdr:from>
    <xdr:ext cx="469744" cy="259045"/>
    <xdr:sp macro="" textlink="">
      <xdr:nvSpPr>
        <xdr:cNvPr id="603" name="n_3aveValue【消防施設】&#10;一人当たり面積"/>
        <xdr:cNvSpPr txBox="1"/>
      </xdr:nvSpPr>
      <xdr:spPr>
        <a:xfrm>
          <a:off x="19310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604" name="n_4aveValue【消防施設】&#10;一人当たり面積"/>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43451</xdr:rowOff>
    </xdr:from>
    <xdr:ext cx="469744" cy="259045"/>
    <xdr:sp macro="" textlink="">
      <xdr:nvSpPr>
        <xdr:cNvPr id="605" name="n_1mainValue【消防施設】&#10;一人当たり面積"/>
        <xdr:cNvSpPr txBox="1"/>
      </xdr:nvSpPr>
      <xdr:spPr>
        <a:xfrm>
          <a:off x="210757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54881</xdr:rowOff>
    </xdr:from>
    <xdr:ext cx="469744" cy="259045"/>
    <xdr:sp macro="" textlink="">
      <xdr:nvSpPr>
        <xdr:cNvPr id="606" name="n_2mainValue【消防施設】&#10;一人当たり面積"/>
        <xdr:cNvSpPr txBox="1"/>
      </xdr:nvSpPr>
      <xdr:spPr>
        <a:xfrm>
          <a:off x="20199427" y="144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87140</xdr:rowOff>
    </xdr:from>
    <xdr:ext cx="469744" cy="259045"/>
    <xdr:sp macro="" textlink="">
      <xdr:nvSpPr>
        <xdr:cNvPr id="607" name="n_3mainValue【消防施設】&#10;一人当たり面積"/>
        <xdr:cNvSpPr txBox="1"/>
      </xdr:nvSpPr>
      <xdr:spPr>
        <a:xfrm>
          <a:off x="19310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0" name="テキスト ボックス 6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0" name="テキスト ボックス 6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633" name="直線コネクタ 632"/>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634"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635" name="直線コネクタ 634"/>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636"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637" name="直線コネクタ 636"/>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638"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639" name="フローチャート: 判断 638"/>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640" name="フローチャート: 判断 639"/>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641" name="フローチャート: 判断 640"/>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642" name="フローチャート: 判断 641"/>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643" name="フローチャート: 判断 642"/>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48261</xdr:rowOff>
    </xdr:from>
    <xdr:to>
      <xdr:col>85</xdr:col>
      <xdr:colOff>177800</xdr:colOff>
      <xdr:row>108</xdr:row>
      <xdr:rowOff>149861</xdr:rowOff>
    </xdr:to>
    <xdr:sp macro="" textlink="">
      <xdr:nvSpPr>
        <xdr:cNvPr id="649" name="楕円 648"/>
        <xdr:cNvSpPr/>
      </xdr:nvSpPr>
      <xdr:spPr>
        <a:xfrm>
          <a:off x="16268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134638</xdr:rowOff>
    </xdr:from>
    <xdr:ext cx="405111" cy="259045"/>
    <xdr:sp macro="" textlink="">
      <xdr:nvSpPr>
        <xdr:cNvPr id="650" name="【庁舎】&#10;有形固定資産減価償却率該当値テキスト"/>
        <xdr:cNvSpPr txBox="1"/>
      </xdr:nvSpPr>
      <xdr:spPr>
        <a:xfrm>
          <a:off x="16357600" y="1847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41729</xdr:rowOff>
    </xdr:from>
    <xdr:to>
      <xdr:col>81</xdr:col>
      <xdr:colOff>101600</xdr:colOff>
      <xdr:row>108</xdr:row>
      <xdr:rowOff>143329</xdr:rowOff>
    </xdr:to>
    <xdr:sp macro="" textlink="">
      <xdr:nvSpPr>
        <xdr:cNvPr id="651" name="楕円 650"/>
        <xdr:cNvSpPr/>
      </xdr:nvSpPr>
      <xdr:spPr>
        <a:xfrm>
          <a:off x="15430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92529</xdr:rowOff>
    </xdr:from>
    <xdr:to>
      <xdr:col>85</xdr:col>
      <xdr:colOff>127000</xdr:colOff>
      <xdr:row>108</xdr:row>
      <xdr:rowOff>99061</xdr:rowOff>
    </xdr:to>
    <xdr:cxnSp macro="">
      <xdr:nvCxnSpPr>
        <xdr:cNvPr id="652" name="直線コネクタ 651"/>
        <xdr:cNvCxnSpPr/>
      </xdr:nvCxnSpPr>
      <xdr:spPr>
        <a:xfrm>
          <a:off x="15481300" y="186091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35198</xdr:rowOff>
    </xdr:from>
    <xdr:to>
      <xdr:col>76</xdr:col>
      <xdr:colOff>165100</xdr:colOff>
      <xdr:row>108</xdr:row>
      <xdr:rowOff>136798</xdr:rowOff>
    </xdr:to>
    <xdr:sp macro="" textlink="">
      <xdr:nvSpPr>
        <xdr:cNvPr id="653" name="楕円 652"/>
        <xdr:cNvSpPr/>
      </xdr:nvSpPr>
      <xdr:spPr>
        <a:xfrm>
          <a:off x="14541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85998</xdr:rowOff>
    </xdr:from>
    <xdr:to>
      <xdr:col>81</xdr:col>
      <xdr:colOff>50800</xdr:colOff>
      <xdr:row>108</xdr:row>
      <xdr:rowOff>92529</xdr:rowOff>
    </xdr:to>
    <xdr:cxnSp macro="">
      <xdr:nvCxnSpPr>
        <xdr:cNvPr id="654" name="直線コネクタ 653"/>
        <xdr:cNvCxnSpPr/>
      </xdr:nvCxnSpPr>
      <xdr:spPr>
        <a:xfrm>
          <a:off x="14592300" y="186025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28666</xdr:rowOff>
    </xdr:from>
    <xdr:to>
      <xdr:col>72</xdr:col>
      <xdr:colOff>38100</xdr:colOff>
      <xdr:row>108</xdr:row>
      <xdr:rowOff>130266</xdr:rowOff>
    </xdr:to>
    <xdr:sp macro="" textlink="">
      <xdr:nvSpPr>
        <xdr:cNvPr id="655" name="楕円 654"/>
        <xdr:cNvSpPr/>
      </xdr:nvSpPr>
      <xdr:spPr>
        <a:xfrm>
          <a:off x="13652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79466</xdr:rowOff>
    </xdr:from>
    <xdr:to>
      <xdr:col>76</xdr:col>
      <xdr:colOff>114300</xdr:colOff>
      <xdr:row>108</xdr:row>
      <xdr:rowOff>85998</xdr:rowOff>
    </xdr:to>
    <xdr:cxnSp macro="">
      <xdr:nvCxnSpPr>
        <xdr:cNvPr id="656" name="直線コネクタ 655"/>
        <xdr:cNvCxnSpPr/>
      </xdr:nvCxnSpPr>
      <xdr:spPr>
        <a:xfrm>
          <a:off x="13703300" y="185960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657" name="n_1aveValue【庁舎】&#10;有形固定資産減価償却率"/>
        <xdr:cNvSpPr txBox="1"/>
      </xdr:nvSpPr>
      <xdr:spPr>
        <a:xfrm>
          <a:off x="15266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658" name="n_2aveValue【庁舎】&#10;有形固定資産減価償却率"/>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659" name="n_3aveValue【庁舎】&#10;有形固定資産減価償却率"/>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660" name="n_4aveValue【庁舎】&#10;有形固定資産減価償却率"/>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134456</xdr:rowOff>
    </xdr:from>
    <xdr:ext cx="405111" cy="259045"/>
    <xdr:sp macro="" textlink="">
      <xdr:nvSpPr>
        <xdr:cNvPr id="661" name="n_1mainValue【庁舎】&#10;有形固定資産減価償却率"/>
        <xdr:cNvSpPr txBox="1"/>
      </xdr:nvSpPr>
      <xdr:spPr>
        <a:xfrm>
          <a:off x="15266044" y="1865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127925</xdr:rowOff>
    </xdr:from>
    <xdr:ext cx="405111" cy="259045"/>
    <xdr:sp macro="" textlink="">
      <xdr:nvSpPr>
        <xdr:cNvPr id="662" name="n_2mainValue【庁舎】&#10;有形固定資産減価償却率"/>
        <xdr:cNvSpPr txBox="1"/>
      </xdr:nvSpPr>
      <xdr:spPr>
        <a:xfrm>
          <a:off x="14389744" y="1864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121393</xdr:rowOff>
    </xdr:from>
    <xdr:ext cx="405111" cy="259045"/>
    <xdr:sp macro="" textlink="">
      <xdr:nvSpPr>
        <xdr:cNvPr id="663" name="n_3mainValue【庁舎】&#10;有形固定資産減価償却率"/>
        <xdr:cNvSpPr txBox="1"/>
      </xdr:nvSpPr>
      <xdr:spPr>
        <a:xfrm>
          <a:off x="135007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4" name="直線コネクタ 6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5" name="テキスト ボックス 6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6" name="直線コネクタ 6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7" name="テキスト ボックス 6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8" name="直線コネクタ 6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9" name="テキスト ボックス 6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0" name="直線コネクタ 6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1" name="テキスト ボックス 6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2" name="直線コネクタ 6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3" name="テキスト ボックス 6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4" name="直線コネクタ 6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5" name="テキスト ボックス 6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689" name="直線コネクタ 688"/>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690"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691" name="直線コネクタ 690"/>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692"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693" name="直線コネクタ 692"/>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152779</xdr:rowOff>
    </xdr:from>
    <xdr:ext cx="469744" cy="259045"/>
    <xdr:sp macro="" textlink="">
      <xdr:nvSpPr>
        <xdr:cNvPr id="694" name="【庁舎】&#10;一人当たり面積平均値テキスト"/>
        <xdr:cNvSpPr txBox="1"/>
      </xdr:nvSpPr>
      <xdr:spPr>
        <a:xfrm>
          <a:off x="22199600" y="1798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695" name="フローチャート: 判断 694"/>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696" name="フローチャート: 判断 695"/>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697" name="フローチャート: 判断 696"/>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698" name="フローチャート: 判断 697"/>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699" name="フローチャート: 判断 698"/>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05" name="楕円 704"/>
        <xdr:cNvSpPr/>
      </xdr:nvSpPr>
      <xdr:spPr>
        <a:xfrm>
          <a:off x="22110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88916</xdr:rowOff>
    </xdr:from>
    <xdr:ext cx="469744" cy="259045"/>
    <xdr:sp macro="" textlink="">
      <xdr:nvSpPr>
        <xdr:cNvPr id="706" name="【庁舎】&#10;一人当たり面積該当値テキスト"/>
        <xdr:cNvSpPr txBox="1"/>
      </xdr:nvSpPr>
      <xdr:spPr>
        <a:xfrm>
          <a:off x="22199600" y="182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12337</xdr:rowOff>
    </xdr:from>
    <xdr:to>
      <xdr:col>112</xdr:col>
      <xdr:colOff>38100</xdr:colOff>
      <xdr:row>107</xdr:row>
      <xdr:rowOff>113937</xdr:rowOff>
    </xdr:to>
    <xdr:sp macro="" textlink="">
      <xdr:nvSpPr>
        <xdr:cNvPr id="707" name="楕円 706"/>
        <xdr:cNvSpPr/>
      </xdr:nvSpPr>
      <xdr:spPr>
        <a:xfrm>
          <a:off x="21272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63137</xdr:rowOff>
    </xdr:to>
    <xdr:cxnSp macro="">
      <xdr:nvCxnSpPr>
        <xdr:cNvPr id="708" name="直線コネクタ 707"/>
        <xdr:cNvCxnSpPr/>
      </xdr:nvCxnSpPr>
      <xdr:spPr>
        <a:xfrm flipV="1">
          <a:off x="21323300" y="1839848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22134</xdr:rowOff>
    </xdr:from>
    <xdr:to>
      <xdr:col>107</xdr:col>
      <xdr:colOff>101600</xdr:colOff>
      <xdr:row>107</xdr:row>
      <xdr:rowOff>123734</xdr:rowOff>
    </xdr:to>
    <xdr:sp macro="" textlink="">
      <xdr:nvSpPr>
        <xdr:cNvPr id="709" name="楕円 708"/>
        <xdr:cNvSpPr/>
      </xdr:nvSpPr>
      <xdr:spPr>
        <a:xfrm>
          <a:off x="20383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63137</xdr:rowOff>
    </xdr:from>
    <xdr:to>
      <xdr:col>111</xdr:col>
      <xdr:colOff>177800</xdr:colOff>
      <xdr:row>107</xdr:row>
      <xdr:rowOff>72934</xdr:rowOff>
    </xdr:to>
    <xdr:cxnSp macro="">
      <xdr:nvCxnSpPr>
        <xdr:cNvPr id="710" name="直線コネクタ 709"/>
        <xdr:cNvCxnSpPr/>
      </xdr:nvCxnSpPr>
      <xdr:spPr>
        <a:xfrm flipV="1">
          <a:off x="20434300" y="1840828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11" name="楕円 710"/>
        <xdr:cNvSpPr/>
      </xdr:nvSpPr>
      <xdr:spPr>
        <a:xfrm>
          <a:off x="19494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72934</xdr:rowOff>
    </xdr:from>
    <xdr:to>
      <xdr:col>107</xdr:col>
      <xdr:colOff>50800</xdr:colOff>
      <xdr:row>107</xdr:row>
      <xdr:rowOff>79466</xdr:rowOff>
    </xdr:to>
    <xdr:cxnSp macro="">
      <xdr:nvCxnSpPr>
        <xdr:cNvPr id="712" name="直線コネクタ 711"/>
        <xdr:cNvCxnSpPr/>
      </xdr:nvCxnSpPr>
      <xdr:spPr>
        <a:xfrm flipV="1">
          <a:off x="19545300" y="184180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13"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714" name="n_2aveValue【庁舎】&#10;一人当たり面積"/>
        <xdr:cNvSpPr txBox="1"/>
      </xdr:nvSpPr>
      <xdr:spPr>
        <a:xfrm>
          <a:off x="20199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715" name="n_3aveValue【庁舎】&#10;一人当たり面積"/>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716" name="n_4aveValue【庁舎】&#10;一人当たり面積"/>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105064</xdr:rowOff>
    </xdr:from>
    <xdr:ext cx="469744" cy="259045"/>
    <xdr:sp macro="" textlink="">
      <xdr:nvSpPr>
        <xdr:cNvPr id="717" name="n_1mainValue【庁舎】&#10;一人当たり面積"/>
        <xdr:cNvSpPr txBox="1"/>
      </xdr:nvSpPr>
      <xdr:spPr>
        <a:xfrm>
          <a:off x="210757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114861</xdr:rowOff>
    </xdr:from>
    <xdr:ext cx="469744" cy="259045"/>
    <xdr:sp macro="" textlink="">
      <xdr:nvSpPr>
        <xdr:cNvPr id="718" name="n_2mainValue【庁舎】&#10;一人当たり面積"/>
        <xdr:cNvSpPr txBox="1"/>
      </xdr:nvSpPr>
      <xdr:spPr>
        <a:xfrm>
          <a:off x="20199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121393</xdr:rowOff>
    </xdr:from>
    <xdr:ext cx="469744" cy="259045"/>
    <xdr:sp macro="" textlink="">
      <xdr:nvSpPr>
        <xdr:cNvPr id="719" name="n_3mainValue【庁舎】&#10;一人当たり面積"/>
        <xdr:cNvSpPr txBox="1"/>
      </xdr:nvSpPr>
      <xdr:spPr>
        <a:xfrm>
          <a:off x="19310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特に有形固定資産減価償却率が高くなっている施設は庁舎であり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特に低くなっている施設は一般廃棄物処理施設である。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が経過しているが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月に策定した大子町新庁舎建設基本構想・基本計画に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基づき令和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までに建替え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が完了する見込みであることから、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有形固定資産減価償却率も低下する見込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年度に新しい環境センター施設を建設したため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有形固定資産減価償却率が低くなっている。一般廃棄物処理施設は町民の生活に不可欠な施設であるものの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設備の修繕には高額の費用が発生することから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民間への管理委託等も検討しながら適切な管理に努めていく。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16,584
325.76
10,401,187
9,614,474
546,025
5,975,871
9,695,636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人口減少や全国平均を上回る高齢化率（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％）に加え，町民一人当たりの平均所得が低いこと等により財政基盤が弱く，これは納税義務者数の減少，少子高齢化対策に係る事業費の増加等と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いった形で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，基準財政収入額及び基準財政需要額へ影響を及ぼしている。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数値の大幅な改善を見込むことは難しいものの，税の徴収率向上，歳出の徹底した見直しを行うことにより安定した財政基盤の確立に努めていく。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78922</xdr:rowOff>
    </xdr:from>
    <xdr:to>
      <xdr:col>23</xdr:col>
      <xdr:colOff>133350</xdr:colOff>
      <xdr:row>44</xdr:row>
      <xdr:rowOff>78922</xdr:rowOff>
    </xdr:to>
    <xdr:cxnSp macro="">
      <xdr:nvCxnSpPr>
        <xdr:cNvPr id="71" name="直線コネクタ 70"/>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129012</xdr:rowOff>
    </xdr:from>
    <xdr:ext cx="762000" cy="259045"/>
    <xdr:sp macro="" textlink="">
      <xdr:nvSpPr>
        <xdr:cNvPr id="72" name="財政力平均値テキスト"/>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78922</xdr:rowOff>
    </xdr:to>
    <xdr:cxnSp macro="">
      <xdr:nvCxnSpPr>
        <xdr:cNvPr id="74" name="直線コネクタ 73"/>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96157</xdr:rowOff>
    </xdr:to>
    <xdr:cxnSp macro="">
      <xdr:nvCxnSpPr>
        <xdr:cNvPr id="77" name="直線コネクタ 76"/>
        <xdr:cNvCxnSpPr/>
      </xdr:nvCxnSpPr>
      <xdr:spPr>
        <a:xfrm flipV="1">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80" name="直線コネクタ 79"/>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2" name="テキスト ボックス 81"/>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90" name="楕円 89"/>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199</xdr:rowOff>
    </xdr:from>
    <xdr:ext cx="762000" cy="259045"/>
    <xdr:sp macro="" textlink="">
      <xdr:nvSpPr>
        <xdr:cNvPr id="91"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5" name="テキスト ボックス 94"/>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前年度と比較し，地方交付税等の増により分母となる経常一般財源が増加しているが，分子となる経常経費充当一般財源も主に物件費，公債費，人件費等が増加しており，経常収支比率は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ポイント上昇となった。</a:t>
          </a:r>
        </a:p>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しまったが，今後も職員数の適正管理による人件費の削減，基金を活用した起債発行額の抑制による公債費の削減に努めるとともに，事務事業の点検・見直しを行い，経常収支比率の改善を図っ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5588</xdr:rowOff>
    </xdr:to>
    <xdr:cxnSp macro="">
      <xdr:nvCxnSpPr>
        <xdr:cNvPr id="132" name="直線コネクタ 131"/>
        <xdr:cNvCxnSpPr/>
      </xdr:nvCxnSpPr>
      <xdr:spPr>
        <a:xfrm>
          <a:off x="4114800" y="109204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94505</xdr:rowOff>
    </xdr:from>
    <xdr:ext cx="762000" cy="259045"/>
    <xdr:sp macro="" textlink="">
      <xdr:nvSpPr>
        <xdr:cNvPr id="133" name="財政構造の弾力性平均値テキスト"/>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63</xdr:row>
      <xdr:rowOff>119126</xdr:rowOff>
    </xdr:to>
    <xdr:cxnSp macro="">
      <xdr:nvCxnSpPr>
        <xdr:cNvPr id="135" name="直線コネクタ 134"/>
        <xdr:cNvCxnSpPr/>
      </xdr:nvCxnSpPr>
      <xdr:spPr>
        <a:xfrm>
          <a:off x="3225800" y="1083843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37" name="テキスト ボックス 136"/>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37084</xdr:rowOff>
    </xdr:to>
    <xdr:cxnSp macro="">
      <xdr:nvCxnSpPr>
        <xdr:cNvPr id="138" name="直線コネクタ 137"/>
        <xdr:cNvCxnSpPr/>
      </xdr:nvCxnSpPr>
      <xdr:spPr>
        <a:xfrm>
          <a:off x="2336800" y="107901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40" name="テキスト ボックス 139"/>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62</xdr:row>
      <xdr:rowOff>160274</xdr:rowOff>
    </xdr:to>
    <xdr:cxnSp macro="">
      <xdr:nvCxnSpPr>
        <xdr:cNvPr id="141" name="直線コネクタ 140"/>
        <xdr:cNvCxnSpPr/>
      </xdr:nvCxnSpPr>
      <xdr:spPr>
        <a:xfrm>
          <a:off x="1447800" y="1077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5" name="テキスト ボックス 144"/>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51" name="楕円 150"/>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98315</xdr:rowOff>
    </xdr:from>
    <xdr:ext cx="762000" cy="259045"/>
    <xdr:sp macro="" textlink="">
      <xdr:nvSpPr>
        <xdr:cNvPr id="152" name="財政構造の弾力性該当値テキスト"/>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3" name="楕円 152"/>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54" name="テキスト ボックス 153"/>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157734</xdr:rowOff>
    </xdr:from>
    <xdr:to>
      <xdr:col>15</xdr:col>
      <xdr:colOff>133350</xdr:colOff>
      <xdr:row>63</xdr:row>
      <xdr:rowOff>87884</xdr:rowOff>
    </xdr:to>
    <xdr:sp macro="" textlink="">
      <xdr:nvSpPr>
        <xdr:cNvPr id="155" name="楕円 154"/>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98061</xdr:rowOff>
    </xdr:from>
    <xdr:ext cx="762000" cy="259045"/>
    <xdr:sp macro="" textlink="">
      <xdr:nvSpPr>
        <xdr:cNvPr id="156" name="テキスト ボックス 155"/>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7" name="楕円 156"/>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49801</xdr:rowOff>
    </xdr:from>
    <xdr:ext cx="762000" cy="259045"/>
    <xdr:sp macro="" textlink="">
      <xdr:nvSpPr>
        <xdr:cNvPr id="158" name="テキスト ボックス 157"/>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9" name="楕円 158"/>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0" name="テキスト ボックス 159"/>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人件費，物件費の増加により，人口一人当たりの金額は前年度と比較して</a:t>
          </a:r>
          <a:r>
            <a:rPr kumimoji="1" lang="en-US" altLang="ja-JP" sz="1200">
              <a:latin typeface="ＭＳ Ｐゴシック" panose="020B0600070205080204" pitchFamily="50" charset="-128"/>
              <a:ea typeface="ＭＳ Ｐゴシック" panose="020B0600070205080204" pitchFamily="50" charset="-128"/>
            </a:rPr>
            <a:t>47,779</a:t>
          </a:r>
          <a:r>
            <a:rPr kumimoji="1" lang="ja-JP" altLang="en-US" sz="1200">
              <a:latin typeface="ＭＳ Ｐゴシック" panose="020B0600070205080204" pitchFamily="50" charset="-128"/>
              <a:ea typeface="ＭＳ Ｐゴシック" panose="020B0600070205080204" pitchFamily="50" charset="-128"/>
            </a:rPr>
            <a:t>円増加し，類似団体平均を大きく上回っている状況である。</a:t>
          </a:r>
        </a:p>
        <a:p>
          <a:r>
            <a:rPr kumimoji="1" lang="ja-JP" altLang="en-US" sz="1200">
              <a:latin typeface="ＭＳ Ｐゴシック" panose="020B0600070205080204" pitchFamily="50" charset="-128"/>
              <a:ea typeface="ＭＳ Ｐゴシック" panose="020B0600070205080204" pitchFamily="50" charset="-128"/>
            </a:rPr>
            <a:t>　要因としては，人件費について，町単独でごみ・し尿処理業務，消防業務を行っていることから職員数が多くなっているためである。これらの業務内容の見直し等を行い経費の抑制に向けて取り組みを進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物件費については，災害廃棄物処理業務や応急修理修繕料等により，前年度から事業費が大幅に増加した。これらの業務については令和元年台風第</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号が影響しているものの，業務内容や契約内容を精査し，過大にならないよう抑制に努める。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138099</xdr:rowOff>
    </xdr:from>
    <xdr:to>
      <xdr:col>23</xdr:col>
      <xdr:colOff>133350</xdr:colOff>
      <xdr:row>88</xdr:row>
      <xdr:rowOff>8051</xdr:rowOff>
    </xdr:to>
    <xdr:cxnSp macro="">
      <xdr:nvCxnSpPr>
        <xdr:cNvPr id="195" name="直線コネクタ 194"/>
        <xdr:cNvCxnSpPr/>
      </xdr:nvCxnSpPr>
      <xdr:spPr>
        <a:xfrm>
          <a:off x="4114800" y="14711349"/>
          <a:ext cx="838200" cy="38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102311</xdr:rowOff>
    </xdr:from>
    <xdr:ext cx="762000" cy="259045"/>
    <xdr:sp macro="" textlink="">
      <xdr:nvSpPr>
        <xdr:cNvPr id="196" name="人件費・物件費等の状況平均値テキスト"/>
        <xdr:cNvSpPr txBox="1"/>
      </xdr:nvSpPr>
      <xdr:spPr>
        <a:xfrm>
          <a:off x="5041900" y="14161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138099</xdr:rowOff>
    </xdr:from>
    <xdr:to>
      <xdr:col>19</xdr:col>
      <xdr:colOff>133350</xdr:colOff>
      <xdr:row>85</xdr:row>
      <xdr:rowOff>154660</xdr:rowOff>
    </xdr:to>
    <xdr:cxnSp macro="">
      <xdr:nvCxnSpPr>
        <xdr:cNvPr id="198" name="直線コネクタ 197"/>
        <xdr:cNvCxnSpPr/>
      </xdr:nvCxnSpPr>
      <xdr:spPr>
        <a:xfrm flipV="1">
          <a:off x="3225800" y="14711349"/>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145504</xdr:rowOff>
    </xdr:from>
    <xdr:ext cx="736600" cy="259045"/>
    <xdr:sp macro="" textlink="">
      <xdr:nvSpPr>
        <xdr:cNvPr id="200" name="テキスト ボックス 199"/>
        <xdr:cNvSpPr txBox="1"/>
      </xdr:nvSpPr>
      <xdr:spPr>
        <a:xfrm>
          <a:off x="3733800" y="1403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76913</xdr:rowOff>
    </xdr:from>
    <xdr:to>
      <xdr:col>15</xdr:col>
      <xdr:colOff>82550</xdr:colOff>
      <xdr:row>85</xdr:row>
      <xdr:rowOff>154660</xdr:rowOff>
    </xdr:to>
    <xdr:cxnSp macro="">
      <xdr:nvCxnSpPr>
        <xdr:cNvPr id="201" name="直線コネクタ 200"/>
        <xdr:cNvCxnSpPr/>
      </xdr:nvCxnSpPr>
      <xdr:spPr>
        <a:xfrm>
          <a:off x="2336800" y="14650163"/>
          <a:ext cx="889000" cy="7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135216</xdr:rowOff>
    </xdr:from>
    <xdr:ext cx="762000" cy="259045"/>
    <xdr:sp macro="" textlink="">
      <xdr:nvSpPr>
        <xdr:cNvPr id="203" name="テキスト ボックス 202"/>
        <xdr:cNvSpPr txBox="1"/>
      </xdr:nvSpPr>
      <xdr:spPr>
        <a:xfrm>
          <a:off x="2844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28347</xdr:rowOff>
    </xdr:from>
    <xdr:to>
      <xdr:col>11</xdr:col>
      <xdr:colOff>31750</xdr:colOff>
      <xdr:row>85</xdr:row>
      <xdr:rowOff>76913</xdr:rowOff>
    </xdr:to>
    <xdr:cxnSp macro="">
      <xdr:nvCxnSpPr>
        <xdr:cNvPr id="204" name="直線コネクタ 203"/>
        <xdr:cNvCxnSpPr/>
      </xdr:nvCxnSpPr>
      <xdr:spPr>
        <a:xfrm>
          <a:off x="1447800" y="14601597"/>
          <a:ext cx="889000" cy="4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124623</xdr:rowOff>
    </xdr:from>
    <xdr:ext cx="762000" cy="259045"/>
    <xdr:sp macro="" textlink="">
      <xdr:nvSpPr>
        <xdr:cNvPr id="206" name="テキスト ボックス 205"/>
        <xdr:cNvSpPr txBox="1"/>
      </xdr:nvSpPr>
      <xdr:spPr>
        <a:xfrm>
          <a:off x="1955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37828</xdr:rowOff>
    </xdr:from>
    <xdr:ext cx="762000" cy="259045"/>
    <xdr:sp macro="" textlink="">
      <xdr:nvSpPr>
        <xdr:cNvPr id="208" name="テキスト ボックス 207"/>
        <xdr:cNvSpPr txBox="1"/>
      </xdr:nvSpPr>
      <xdr:spPr>
        <a:xfrm>
          <a:off x="1066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128701</xdr:rowOff>
    </xdr:from>
    <xdr:to>
      <xdr:col>23</xdr:col>
      <xdr:colOff>184150</xdr:colOff>
      <xdr:row>88</xdr:row>
      <xdr:rowOff>58851</xdr:rowOff>
    </xdr:to>
    <xdr:sp macro="" textlink="">
      <xdr:nvSpPr>
        <xdr:cNvPr id="214" name="楕円 213"/>
        <xdr:cNvSpPr/>
      </xdr:nvSpPr>
      <xdr:spPr>
        <a:xfrm>
          <a:off x="4902200" y="150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24578</xdr:rowOff>
    </xdr:from>
    <xdr:ext cx="762000" cy="259045"/>
    <xdr:sp macro="" textlink="">
      <xdr:nvSpPr>
        <xdr:cNvPr id="215" name="人件費・物件費等の状況該当値テキスト"/>
        <xdr:cNvSpPr txBox="1"/>
      </xdr:nvSpPr>
      <xdr:spPr>
        <a:xfrm>
          <a:off x="5041900" y="1494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87299</xdr:rowOff>
    </xdr:from>
    <xdr:to>
      <xdr:col>19</xdr:col>
      <xdr:colOff>184150</xdr:colOff>
      <xdr:row>86</xdr:row>
      <xdr:rowOff>17449</xdr:rowOff>
    </xdr:to>
    <xdr:sp macro="" textlink="">
      <xdr:nvSpPr>
        <xdr:cNvPr id="216" name="楕円 215"/>
        <xdr:cNvSpPr/>
      </xdr:nvSpPr>
      <xdr:spPr>
        <a:xfrm>
          <a:off x="4064000" y="146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2226</xdr:rowOff>
    </xdr:from>
    <xdr:ext cx="736600" cy="259045"/>
    <xdr:sp macro="" textlink="">
      <xdr:nvSpPr>
        <xdr:cNvPr id="217" name="テキスト ボックス 216"/>
        <xdr:cNvSpPr txBox="1"/>
      </xdr:nvSpPr>
      <xdr:spPr>
        <a:xfrm>
          <a:off x="3733800" y="14746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103860</xdr:rowOff>
    </xdr:from>
    <xdr:to>
      <xdr:col>15</xdr:col>
      <xdr:colOff>133350</xdr:colOff>
      <xdr:row>86</xdr:row>
      <xdr:rowOff>34010</xdr:rowOff>
    </xdr:to>
    <xdr:sp macro="" textlink="">
      <xdr:nvSpPr>
        <xdr:cNvPr id="218" name="楕円 217"/>
        <xdr:cNvSpPr/>
      </xdr:nvSpPr>
      <xdr:spPr>
        <a:xfrm>
          <a:off x="3175000" y="1467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18787</xdr:rowOff>
    </xdr:from>
    <xdr:ext cx="762000" cy="259045"/>
    <xdr:sp macro="" textlink="">
      <xdr:nvSpPr>
        <xdr:cNvPr id="219" name="テキスト ボックス 218"/>
        <xdr:cNvSpPr txBox="1"/>
      </xdr:nvSpPr>
      <xdr:spPr>
        <a:xfrm>
          <a:off x="2844800" y="1476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26113</xdr:rowOff>
    </xdr:from>
    <xdr:to>
      <xdr:col>11</xdr:col>
      <xdr:colOff>82550</xdr:colOff>
      <xdr:row>85</xdr:row>
      <xdr:rowOff>127713</xdr:rowOff>
    </xdr:to>
    <xdr:sp macro="" textlink="">
      <xdr:nvSpPr>
        <xdr:cNvPr id="220" name="楕円 219"/>
        <xdr:cNvSpPr/>
      </xdr:nvSpPr>
      <xdr:spPr>
        <a:xfrm>
          <a:off x="2286000" y="145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112490</xdr:rowOff>
    </xdr:from>
    <xdr:ext cx="762000" cy="259045"/>
    <xdr:sp macro="" textlink="">
      <xdr:nvSpPr>
        <xdr:cNvPr id="221" name="テキスト ボックス 220"/>
        <xdr:cNvSpPr txBox="1"/>
      </xdr:nvSpPr>
      <xdr:spPr>
        <a:xfrm>
          <a:off x="1955800" y="1468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148997</xdr:rowOff>
    </xdr:from>
    <xdr:to>
      <xdr:col>7</xdr:col>
      <xdr:colOff>31750</xdr:colOff>
      <xdr:row>85</xdr:row>
      <xdr:rowOff>79147</xdr:rowOff>
    </xdr:to>
    <xdr:sp macro="" textlink="">
      <xdr:nvSpPr>
        <xdr:cNvPr id="222" name="楕円 221"/>
        <xdr:cNvSpPr/>
      </xdr:nvSpPr>
      <xdr:spPr>
        <a:xfrm>
          <a:off x="1397000" y="145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63924</xdr:rowOff>
    </xdr:from>
    <xdr:ext cx="762000" cy="259045"/>
    <xdr:sp macro="" textlink="">
      <xdr:nvSpPr>
        <xdr:cNvPr id="223" name="テキスト ボックス 222"/>
        <xdr:cNvSpPr txBox="1"/>
      </xdr:nvSpPr>
      <xdr:spPr>
        <a:xfrm>
          <a:off x="1066800" y="14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勧奨退職や新規採用の抑制等により職員数の削減に努めているものの，初任給の基準の相違，経験年数階層の変動等により類似団体平均と比較して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引き続き，中長期的な職員採用計画による職員構成の是正や給与制度の見直しを行い，適正な給与水準の確保に努めていく。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35379</xdr:rowOff>
    </xdr:to>
    <xdr:cxnSp macro="">
      <xdr:nvCxnSpPr>
        <xdr:cNvPr id="259" name="直線コネクタ 258"/>
        <xdr:cNvCxnSpPr/>
      </xdr:nvCxnSpPr>
      <xdr:spPr>
        <a:xfrm>
          <a:off x="16179800" y="152599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0" name="給与水準   （国との比較）平均値テキスト"/>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35379</xdr:rowOff>
    </xdr:to>
    <xdr:cxnSp macro="">
      <xdr:nvCxnSpPr>
        <xdr:cNvPr id="262" name="直線コネクタ 261"/>
        <xdr:cNvCxnSpPr/>
      </xdr:nvCxnSpPr>
      <xdr:spPr>
        <a:xfrm flipV="1">
          <a:off x="15290800" y="152599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87086</xdr:rowOff>
    </xdr:to>
    <xdr:cxnSp macro="">
      <xdr:nvCxnSpPr>
        <xdr:cNvPr id="265" name="直線コネクタ 264"/>
        <xdr:cNvCxnSpPr/>
      </xdr:nvCxnSpPr>
      <xdr:spPr>
        <a:xfrm flipV="1">
          <a:off x="14401800" y="152944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52614</xdr:rowOff>
    </xdr:from>
    <xdr:to>
      <xdr:col>68</xdr:col>
      <xdr:colOff>152400</xdr:colOff>
      <xdr:row>89</xdr:row>
      <xdr:rowOff>87086</xdr:rowOff>
    </xdr:to>
    <xdr:cxnSp macro="">
      <xdr:nvCxnSpPr>
        <xdr:cNvPr id="268" name="直線コネクタ 267"/>
        <xdr:cNvCxnSpPr/>
      </xdr:nvCxnSpPr>
      <xdr:spPr>
        <a:xfrm>
          <a:off x="13512800" y="153116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71" name="フローチャート: 判断 270"/>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77306</xdr:rowOff>
    </xdr:from>
    <xdr:ext cx="762000" cy="259045"/>
    <xdr:sp macro="" textlink="">
      <xdr:nvSpPr>
        <xdr:cNvPr id="272" name="テキスト ボックス 271"/>
        <xdr:cNvSpPr txBox="1"/>
      </xdr:nvSpPr>
      <xdr:spPr>
        <a:xfrm>
          <a:off x="13131800" y="1465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8" name="楕円 277"/>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128106</xdr:rowOff>
    </xdr:from>
    <xdr:ext cx="762000" cy="259045"/>
    <xdr:sp macro="" textlink="">
      <xdr:nvSpPr>
        <xdr:cNvPr id="279" name="給与水準   （国との比較）該当値テキスト"/>
        <xdr:cNvSpPr txBox="1"/>
      </xdr:nvSpPr>
      <xdr:spPr>
        <a:xfrm>
          <a:off x="17106900" y="152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0" name="楕円 279"/>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1" name="テキスト ボックス 280"/>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2" name="楕円 281"/>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3" name="テキスト ボックス 282"/>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36286</xdr:rowOff>
    </xdr:from>
    <xdr:to>
      <xdr:col>68</xdr:col>
      <xdr:colOff>203200</xdr:colOff>
      <xdr:row>89</xdr:row>
      <xdr:rowOff>137886</xdr:rowOff>
    </xdr:to>
    <xdr:sp macro="" textlink="">
      <xdr:nvSpPr>
        <xdr:cNvPr id="284" name="楕円 283"/>
        <xdr:cNvSpPr/>
      </xdr:nvSpPr>
      <xdr:spPr>
        <a:xfrm>
          <a:off x="14351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122663</xdr:rowOff>
    </xdr:from>
    <xdr:ext cx="762000" cy="259045"/>
    <xdr:sp macro="" textlink="">
      <xdr:nvSpPr>
        <xdr:cNvPr id="285" name="テキスト ボックス 284"/>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1814</xdr:rowOff>
    </xdr:from>
    <xdr:to>
      <xdr:col>64</xdr:col>
      <xdr:colOff>152400</xdr:colOff>
      <xdr:row>89</xdr:row>
      <xdr:rowOff>103414</xdr:rowOff>
    </xdr:to>
    <xdr:sp macro="" textlink="">
      <xdr:nvSpPr>
        <xdr:cNvPr id="286" name="楕円 285"/>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88191</xdr:rowOff>
    </xdr:from>
    <xdr:ext cx="762000" cy="259045"/>
    <xdr:sp macro="" textlink="">
      <xdr:nvSpPr>
        <xdr:cNvPr id="287" name="テキスト ボックス 286"/>
        <xdr:cNvSpPr txBox="1"/>
      </xdr:nvSpPr>
      <xdr:spPr>
        <a:xfrm>
          <a:off x="13131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職員数は一般職員が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人だが，人口減少や行政区域が広大であること，ごみ・し尿処理業務，消防業務等を町単独で行っていること等から人口千人当たりの職員数は</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人増加し，類似団体平均を</a:t>
          </a:r>
          <a:r>
            <a:rPr kumimoji="1" lang="en-US" altLang="ja-JP" sz="1300">
              <a:latin typeface="ＭＳ Ｐゴシック" panose="020B0600070205080204" pitchFamily="50" charset="-128"/>
              <a:ea typeface="ＭＳ Ｐゴシック" panose="020B0600070205080204" pitchFamily="50" charset="-128"/>
            </a:rPr>
            <a:t>3.10</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　今後も住民サービスの確保に留意しながら，業務の民間委託をはじめとする事務事業の見直しを行うなどにより，職員数の適正管理に努め，定員適正化計画に基づき人員削減に取り組んでいく。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92801</xdr:rowOff>
    </xdr:from>
    <xdr:to>
      <xdr:col>81</xdr:col>
      <xdr:colOff>44450</xdr:colOff>
      <xdr:row>64</xdr:row>
      <xdr:rowOff>127272</xdr:rowOff>
    </xdr:to>
    <xdr:cxnSp macro="">
      <xdr:nvCxnSpPr>
        <xdr:cNvPr id="324" name="直線コネクタ 323"/>
        <xdr:cNvCxnSpPr/>
      </xdr:nvCxnSpPr>
      <xdr:spPr>
        <a:xfrm>
          <a:off x="16179800" y="1106560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73042</xdr:rowOff>
    </xdr:from>
    <xdr:ext cx="762000" cy="259045"/>
    <xdr:sp macro="" textlink="">
      <xdr:nvSpPr>
        <xdr:cNvPr id="325" name="定員管理の状況平均値テキスト"/>
        <xdr:cNvSpPr txBox="1"/>
      </xdr:nvSpPr>
      <xdr:spPr>
        <a:xfrm>
          <a:off x="17106900" y="1036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44541</xdr:rowOff>
    </xdr:from>
    <xdr:to>
      <xdr:col>77</xdr:col>
      <xdr:colOff>44450</xdr:colOff>
      <xdr:row>64</xdr:row>
      <xdr:rowOff>92801</xdr:rowOff>
    </xdr:to>
    <xdr:cxnSp macro="">
      <xdr:nvCxnSpPr>
        <xdr:cNvPr id="327" name="直線コネクタ 326"/>
        <xdr:cNvCxnSpPr/>
      </xdr:nvCxnSpPr>
      <xdr:spPr>
        <a:xfrm>
          <a:off x="15290800" y="1101734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4899</xdr:rowOff>
    </xdr:from>
    <xdr:to>
      <xdr:col>72</xdr:col>
      <xdr:colOff>203200</xdr:colOff>
      <xdr:row>64</xdr:row>
      <xdr:rowOff>44541</xdr:rowOff>
    </xdr:to>
    <xdr:cxnSp macro="">
      <xdr:nvCxnSpPr>
        <xdr:cNvPr id="330" name="直線コネクタ 329"/>
        <xdr:cNvCxnSpPr/>
      </xdr:nvCxnSpPr>
      <xdr:spPr>
        <a:xfrm>
          <a:off x="14401800" y="10977699"/>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123479</xdr:rowOff>
    </xdr:from>
    <xdr:ext cx="762000" cy="259045"/>
    <xdr:sp macro="" textlink="">
      <xdr:nvSpPr>
        <xdr:cNvPr id="332" name="テキスト ボックス 331"/>
        <xdr:cNvSpPr txBox="1"/>
      </xdr:nvSpPr>
      <xdr:spPr>
        <a:xfrm>
          <a:off x="14909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134983</xdr:rowOff>
    </xdr:from>
    <xdr:to>
      <xdr:col>68</xdr:col>
      <xdr:colOff>152400</xdr:colOff>
      <xdr:row>64</xdr:row>
      <xdr:rowOff>4899</xdr:rowOff>
    </xdr:to>
    <xdr:cxnSp macro="">
      <xdr:nvCxnSpPr>
        <xdr:cNvPr id="333" name="直線コネクタ 332"/>
        <xdr:cNvCxnSpPr/>
      </xdr:nvCxnSpPr>
      <xdr:spPr>
        <a:xfrm>
          <a:off x="13512800" y="1093633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6" name="フローチャート: 判断 335"/>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40748</xdr:rowOff>
    </xdr:from>
    <xdr:ext cx="762000" cy="259045"/>
    <xdr:sp macro="" textlink="">
      <xdr:nvSpPr>
        <xdr:cNvPr id="337" name="テキスト ボックス 336"/>
        <xdr:cNvSpPr txBox="1"/>
      </xdr:nvSpPr>
      <xdr:spPr>
        <a:xfrm>
          <a:off x="13131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76472</xdr:rowOff>
    </xdr:from>
    <xdr:to>
      <xdr:col>81</xdr:col>
      <xdr:colOff>95250</xdr:colOff>
      <xdr:row>65</xdr:row>
      <xdr:rowOff>6622</xdr:rowOff>
    </xdr:to>
    <xdr:sp macro="" textlink="">
      <xdr:nvSpPr>
        <xdr:cNvPr id="343" name="楕円 342"/>
        <xdr:cNvSpPr/>
      </xdr:nvSpPr>
      <xdr:spPr>
        <a:xfrm>
          <a:off x="16967200" y="110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48549</xdr:rowOff>
    </xdr:from>
    <xdr:ext cx="762000" cy="259045"/>
    <xdr:sp macro="" textlink="">
      <xdr:nvSpPr>
        <xdr:cNvPr id="344" name="定員管理の状況該当値テキスト"/>
        <xdr:cNvSpPr txBox="1"/>
      </xdr:nvSpPr>
      <xdr:spPr>
        <a:xfrm>
          <a:off x="17106900" y="110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42001</xdr:rowOff>
    </xdr:from>
    <xdr:to>
      <xdr:col>77</xdr:col>
      <xdr:colOff>95250</xdr:colOff>
      <xdr:row>64</xdr:row>
      <xdr:rowOff>143601</xdr:rowOff>
    </xdr:to>
    <xdr:sp macro="" textlink="">
      <xdr:nvSpPr>
        <xdr:cNvPr id="345" name="楕円 344"/>
        <xdr:cNvSpPr/>
      </xdr:nvSpPr>
      <xdr:spPr>
        <a:xfrm>
          <a:off x="16129000" y="110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128378</xdr:rowOff>
    </xdr:from>
    <xdr:ext cx="736600" cy="259045"/>
    <xdr:sp macro="" textlink="">
      <xdr:nvSpPr>
        <xdr:cNvPr id="346" name="テキスト ボックス 345"/>
        <xdr:cNvSpPr txBox="1"/>
      </xdr:nvSpPr>
      <xdr:spPr>
        <a:xfrm>
          <a:off x="15798800" y="11101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165191</xdr:rowOff>
    </xdr:from>
    <xdr:to>
      <xdr:col>73</xdr:col>
      <xdr:colOff>44450</xdr:colOff>
      <xdr:row>64</xdr:row>
      <xdr:rowOff>95341</xdr:rowOff>
    </xdr:to>
    <xdr:sp macro="" textlink="">
      <xdr:nvSpPr>
        <xdr:cNvPr id="347" name="楕円 346"/>
        <xdr:cNvSpPr/>
      </xdr:nvSpPr>
      <xdr:spPr>
        <a:xfrm>
          <a:off x="15240000" y="109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80118</xdr:rowOff>
    </xdr:from>
    <xdr:ext cx="762000" cy="259045"/>
    <xdr:sp macro="" textlink="">
      <xdr:nvSpPr>
        <xdr:cNvPr id="348" name="テキスト ボックス 347"/>
        <xdr:cNvSpPr txBox="1"/>
      </xdr:nvSpPr>
      <xdr:spPr>
        <a:xfrm>
          <a:off x="14909800" y="1105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125549</xdr:rowOff>
    </xdr:from>
    <xdr:to>
      <xdr:col>68</xdr:col>
      <xdr:colOff>203200</xdr:colOff>
      <xdr:row>64</xdr:row>
      <xdr:rowOff>55699</xdr:rowOff>
    </xdr:to>
    <xdr:sp macro="" textlink="">
      <xdr:nvSpPr>
        <xdr:cNvPr id="349" name="楕円 348"/>
        <xdr:cNvSpPr/>
      </xdr:nvSpPr>
      <xdr:spPr>
        <a:xfrm>
          <a:off x="143510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40476</xdr:rowOff>
    </xdr:from>
    <xdr:ext cx="762000" cy="259045"/>
    <xdr:sp macro="" textlink="">
      <xdr:nvSpPr>
        <xdr:cNvPr id="350" name="テキスト ボックス 349"/>
        <xdr:cNvSpPr txBox="1"/>
      </xdr:nvSpPr>
      <xdr:spPr>
        <a:xfrm>
          <a:off x="14020800" y="110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84183</xdr:rowOff>
    </xdr:from>
    <xdr:to>
      <xdr:col>64</xdr:col>
      <xdr:colOff>152400</xdr:colOff>
      <xdr:row>64</xdr:row>
      <xdr:rowOff>14333</xdr:rowOff>
    </xdr:to>
    <xdr:sp macro="" textlink="">
      <xdr:nvSpPr>
        <xdr:cNvPr id="351" name="楕円 350"/>
        <xdr:cNvSpPr/>
      </xdr:nvSpPr>
      <xdr:spPr>
        <a:xfrm>
          <a:off x="13462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170560</xdr:rowOff>
    </xdr:from>
    <xdr:ext cx="762000" cy="259045"/>
    <xdr:sp macro="" textlink="">
      <xdr:nvSpPr>
        <xdr:cNvPr id="352" name="テキスト ボックス 351"/>
        <xdr:cNvSpPr txBox="1"/>
      </xdr:nvSpPr>
      <xdr:spPr>
        <a:xfrm>
          <a:off x="13131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類似団体平均を下回っているが，前年度と比較し</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昇した。これは，平成３０年度に廃棄物処理施設整備事業等大型建設事業，令和元年度に小中学校耐震工事等大型事業の元金償還が始まったことで，公債費と，それに伴う交付税算入額が増加し，それぞれの単年度実質公債費比率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年度の数値より増加したことで３ヵ年平均の数値も増加したためである。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今後，庁舎建設等の大型普通建設事業が控えており，数値の上昇が予想されることから，引き続き各種事業計画の整理・見直しを図るなど，起債の発行を抑制し，数値の改善に努めていく。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64516</xdr:rowOff>
    </xdr:from>
    <xdr:to>
      <xdr:col>81</xdr:col>
      <xdr:colOff>44450</xdr:colOff>
      <xdr:row>38</xdr:row>
      <xdr:rowOff>74168</xdr:rowOff>
    </xdr:to>
    <xdr:cxnSp macro="">
      <xdr:nvCxnSpPr>
        <xdr:cNvPr id="384" name="直線コネクタ 383"/>
        <xdr:cNvCxnSpPr/>
      </xdr:nvCxnSpPr>
      <xdr:spPr>
        <a:xfrm>
          <a:off x="16179800" y="65796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5" name="公債費負担の状況平均値テキスト"/>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64516</xdr:rowOff>
    </xdr:from>
    <xdr:to>
      <xdr:col>77</xdr:col>
      <xdr:colOff>44450</xdr:colOff>
      <xdr:row>38</xdr:row>
      <xdr:rowOff>64516</xdr:rowOff>
    </xdr:to>
    <xdr:cxnSp macro="">
      <xdr:nvCxnSpPr>
        <xdr:cNvPr id="387" name="直線コネクタ 386"/>
        <xdr:cNvCxnSpPr/>
      </xdr:nvCxnSpPr>
      <xdr:spPr>
        <a:xfrm>
          <a:off x="15290800" y="6579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9" name="テキスト ボックス 388"/>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64516</xdr:rowOff>
    </xdr:from>
    <xdr:to>
      <xdr:col>72</xdr:col>
      <xdr:colOff>203200</xdr:colOff>
      <xdr:row>38</xdr:row>
      <xdr:rowOff>112776</xdr:rowOff>
    </xdr:to>
    <xdr:cxnSp macro="">
      <xdr:nvCxnSpPr>
        <xdr:cNvPr id="390" name="直線コネクタ 389"/>
        <xdr:cNvCxnSpPr/>
      </xdr:nvCxnSpPr>
      <xdr:spPr>
        <a:xfrm flipV="1">
          <a:off x="14401800" y="65796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2" name="テキスト ボックス 391"/>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112776</xdr:rowOff>
    </xdr:from>
    <xdr:to>
      <xdr:col>68</xdr:col>
      <xdr:colOff>152400</xdr:colOff>
      <xdr:row>39</xdr:row>
      <xdr:rowOff>18542</xdr:rowOff>
    </xdr:to>
    <xdr:cxnSp macro="">
      <xdr:nvCxnSpPr>
        <xdr:cNvPr id="393" name="直線コネクタ 392"/>
        <xdr:cNvCxnSpPr/>
      </xdr:nvCxnSpPr>
      <xdr:spPr>
        <a:xfrm flipV="1">
          <a:off x="13512800" y="66278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5" name="テキスト ボックス 394"/>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7" name="テキスト ボックス 396"/>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23368</xdr:rowOff>
    </xdr:from>
    <xdr:to>
      <xdr:col>81</xdr:col>
      <xdr:colOff>95250</xdr:colOff>
      <xdr:row>38</xdr:row>
      <xdr:rowOff>124968</xdr:rowOff>
    </xdr:to>
    <xdr:sp macro="" textlink="">
      <xdr:nvSpPr>
        <xdr:cNvPr id="403" name="楕円 402"/>
        <xdr:cNvSpPr/>
      </xdr:nvSpPr>
      <xdr:spPr>
        <a:xfrm>
          <a:off x="169672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39895</xdr:rowOff>
    </xdr:from>
    <xdr:ext cx="762000" cy="259045"/>
    <xdr:sp macro="" textlink="">
      <xdr:nvSpPr>
        <xdr:cNvPr id="404" name="公債費負担の状況該当値テキスト"/>
        <xdr:cNvSpPr txBox="1"/>
      </xdr:nvSpPr>
      <xdr:spPr>
        <a:xfrm>
          <a:off x="17106900" y="6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13716</xdr:rowOff>
    </xdr:from>
    <xdr:to>
      <xdr:col>77</xdr:col>
      <xdr:colOff>95250</xdr:colOff>
      <xdr:row>38</xdr:row>
      <xdr:rowOff>115316</xdr:rowOff>
    </xdr:to>
    <xdr:sp macro="" textlink="">
      <xdr:nvSpPr>
        <xdr:cNvPr id="405" name="楕円 404"/>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125493</xdr:rowOff>
    </xdr:from>
    <xdr:ext cx="736600" cy="259045"/>
    <xdr:sp macro="" textlink="">
      <xdr:nvSpPr>
        <xdr:cNvPr id="406" name="テキスト ボックス 405"/>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13716</xdr:rowOff>
    </xdr:from>
    <xdr:to>
      <xdr:col>73</xdr:col>
      <xdr:colOff>44450</xdr:colOff>
      <xdr:row>38</xdr:row>
      <xdr:rowOff>115316</xdr:rowOff>
    </xdr:to>
    <xdr:sp macro="" textlink="">
      <xdr:nvSpPr>
        <xdr:cNvPr id="407" name="楕円 406"/>
        <xdr:cNvSpPr/>
      </xdr:nvSpPr>
      <xdr:spPr>
        <a:xfrm>
          <a:off x="15240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125493</xdr:rowOff>
    </xdr:from>
    <xdr:ext cx="762000" cy="259045"/>
    <xdr:sp macro="" textlink="">
      <xdr:nvSpPr>
        <xdr:cNvPr id="408" name="テキスト ボックス 407"/>
        <xdr:cNvSpPr txBox="1"/>
      </xdr:nvSpPr>
      <xdr:spPr>
        <a:xfrm>
          <a:off x="14909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61976</xdr:rowOff>
    </xdr:from>
    <xdr:to>
      <xdr:col>68</xdr:col>
      <xdr:colOff>203200</xdr:colOff>
      <xdr:row>38</xdr:row>
      <xdr:rowOff>163576</xdr:rowOff>
    </xdr:to>
    <xdr:sp macro="" textlink="">
      <xdr:nvSpPr>
        <xdr:cNvPr id="409" name="楕円 408"/>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2303</xdr:rowOff>
    </xdr:from>
    <xdr:ext cx="762000" cy="259045"/>
    <xdr:sp macro="" textlink="">
      <xdr:nvSpPr>
        <xdr:cNvPr id="410" name="テキスト ボックス 409"/>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139192</xdr:rowOff>
    </xdr:from>
    <xdr:to>
      <xdr:col>64</xdr:col>
      <xdr:colOff>152400</xdr:colOff>
      <xdr:row>39</xdr:row>
      <xdr:rowOff>69342</xdr:rowOff>
    </xdr:to>
    <xdr:sp macro="" textlink="">
      <xdr:nvSpPr>
        <xdr:cNvPr id="411" name="楕円 410"/>
        <xdr:cNvSpPr/>
      </xdr:nvSpPr>
      <xdr:spPr>
        <a:xfrm>
          <a:off x="13462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79519</xdr:rowOff>
    </xdr:from>
    <xdr:ext cx="762000" cy="259045"/>
    <xdr:sp macro="" textlink="">
      <xdr:nvSpPr>
        <xdr:cNvPr id="412" name="テキスト ボックス 411"/>
        <xdr:cNvSpPr txBox="1"/>
      </xdr:nvSpPr>
      <xdr:spPr>
        <a:xfrm>
          <a:off x="13131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ポイント上昇した。主な要因としては，過疎対策事業債発行額の減や臨時財政対策債発行可能額減少に伴う基準財政需要額算入公債費の額が減少したことが挙げられる。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今後も地方債発行の抑制や職員数の適正管理に努めるとともに，充当可能基金への計画的な積立てを行うなど財政の健全化を図っていく。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14938</xdr:rowOff>
    </xdr:from>
    <xdr:to>
      <xdr:col>81</xdr:col>
      <xdr:colOff>44450</xdr:colOff>
      <xdr:row>15</xdr:row>
      <xdr:rowOff>24130</xdr:rowOff>
    </xdr:to>
    <xdr:cxnSp macro="">
      <xdr:nvCxnSpPr>
        <xdr:cNvPr id="448" name="直線コネクタ 447"/>
        <xdr:cNvCxnSpPr/>
      </xdr:nvCxnSpPr>
      <xdr:spPr>
        <a:xfrm>
          <a:off x="16179800" y="2586688"/>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70653</xdr:rowOff>
    </xdr:from>
    <xdr:ext cx="762000" cy="259045"/>
    <xdr:sp macro="" textlink="">
      <xdr:nvSpPr>
        <xdr:cNvPr id="449" name="将来負担の状況平均値テキスト"/>
        <xdr:cNvSpPr txBox="1"/>
      </xdr:nvSpPr>
      <xdr:spPr>
        <a:xfrm>
          <a:off x="17106900" y="264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0" name="フローチャート: 判断 449"/>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157662</xdr:rowOff>
    </xdr:from>
    <xdr:to>
      <xdr:col>77</xdr:col>
      <xdr:colOff>44450</xdr:colOff>
      <xdr:row>15</xdr:row>
      <xdr:rowOff>14938</xdr:rowOff>
    </xdr:to>
    <xdr:cxnSp macro="">
      <xdr:nvCxnSpPr>
        <xdr:cNvPr id="451" name="直線コネクタ 450"/>
        <xdr:cNvCxnSpPr/>
      </xdr:nvCxnSpPr>
      <xdr:spPr>
        <a:xfrm>
          <a:off x="15290800" y="2557962"/>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2" name="フローチャート: 判断 451"/>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47975</xdr:rowOff>
    </xdr:from>
    <xdr:ext cx="736600" cy="259045"/>
    <xdr:sp macro="" textlink="">
      <xdr:nvSpPr>
        <xdr:cNvPr id="453" name="テキスト ボックス 452"/>
        <xdr:cNvSpPr txBox="1"/>
      </xdr:nvSpPr>
      <xdr:spPr>
        <a:xfrm>
          <a:off x="15798800" y="279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157662</xdr:rowOff>
    </xdr:from>
    <xdr:to>
      <xdr:col>72</xdr:col>
      <xdr:colOff>203200</xdr:colOff>
      <xdr:row>15</xdr:row>
      <xdr:rowOff>43664</xdr:rowOff>
    </xdr:to>
    <xdr:cxnSp macro="">
      <xdr:nvCxnSpPr>
        <xdr:cNvPr id="454" name="直線コネクタ 453"/>
        <xdr:cNvCxnSpPr/>
      </xdr:nvCxnSpPr>
      <xdr:spPr>
        <a:xfrm flipV="1">
          <a:off x="14401800" y="25579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5" name="フローチャート: 判断 454"/>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74403</xdr:rowOff>
    </xdr:from>
    <xdr:ext cx="762000" cy="259045"/>
    <xdr:sp macro="" textlink="">
      <xdr:nvSpPr>
        <xdr:cNvPr id="456" name="テキスト ボックス 455"/>
        <xdr:cNvSpPr txBox="1"/>
      </xdr:nvSpPr>
      <xdr:spPr>
        <a:xfrm>
          <a:off x="14909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43664</xdr:rowOff>
    </xdr:from>
    <xdr:to>
      <xdr:col>68</xdr:col>
      <xdr:colOff>152400</xdr:colOff>
      <xdr:row>16</xdr:row>
      <xdr:rowOff>48018</xdr:rowOff>
    </xdr:to>
    <xdr:cxnSp macro="">
      <xdr:nvCxnSpPr>
        <xdr:cNvPr id="457" name="直線コネクタ 456"/>
        <xdr:cNvCxnSpPr/>
      </xdr:nvCxnSpPr>
      <xdr:spPr>
        <a:xfrm flipV="1">
          <a:off x="13512800" y="2615414"/>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8" name="フローチャート: 判断 457"/>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59" name="テキスト ボックス 458"/>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60" name="フローチャート: 判断 459"/>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121514</xdr:rowOff>
    </xdr:from>
    <xdr:ext cx="762000" cy="259045"/>
    <xdr:sp macro="" textlink="">
      <xdr:nvSpPr>
        <xdr:cNvPr id="461" name="テキスト ボックス 460"/>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144780</xdr:rowOff>
    </xdr:from>
    <xdr:to>
      <xdr:col>81</xdr:col>
      <xdr:colOff>95250</xdr:colOff>
      <xdr:row>15</xdr:row>
      <xdr:rowOff>74930</xdr:rowOff>
    </xdr:to>
    <xdr:sp macro="" textlink="">
      <xdr:nvSpPr>
        <xdr:cNvPr id="467" name="楕円 466"/>
        <xdr:cNvSpPr/>
      </xdr:nvSpPr>
      <xdr:spPr>
        <a:xfrm>
          <a:off x="16967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161307</xdr:rowOff>
    </xdr:from>
    <xdr:ext cx="762000" cy="259045"/>
    <xdr:sp macro="" textlink="">
      <xdr:nvSpPr>
        <xdr:cNvPr id="468" name="将来負担の状況該当値テキスト"/>
        <xdr:cNvSpPr txBox="1"/>
      </xdr:nvSpPr>
      <xdr:spPr>
        <a:xfrm>
          <a:off x="17106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135588</xdr:rowOff>
    </xdr:from>
    <xdr:to>
      <xdr:col>77</xdr:col>
      <xdr:colOff>95250</xdr:colOff>
      <xdr:row>15</xdr:row>
      <xdr:rowOff>65738</xdr:rowOff>
    </xdr:to>
    <xdr:sp macro="" textlink="">
      <xdr:nvSpPr>
        <xdr:cNvPr id="469" name="楕円 468"/>
        <xdr:cNvSpPr/>
      </xdr:nvSpPr>
      <xdr:spPr>
        <a:xfrm>
          <a:off x="16129000" y="25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75915</xdr:rowOff>
    </xdr:from>
    <xdr:ext cx="736600" cy="259045"/>
    <xdr:sp macro="" textlink="">
      <xdr:nvSpPr>
        <xdr:cNvPr id="470" name="テキスト ボックス 469"/>
        <xdr:cNvSpPr txBox="1"/>
      </xdr:nvSpPr>
      <xdr:spPr>
        <a:xfrm>
          <a:off x="15798800" y="2304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106862</xdr:rowOff>
    </xdr:from>
    <xdr:to>
      <xdr:col>73</xdr:col>
      <xdr:colOff>44450</xdr:colOff>
      <xdr:row>15</xdr:row>
      <xdr:rowOff>37012</xdr:rowOff>
    </xdr:to>
    <xdr:sp macro="" textlink="">
      <xdr:nvSpPr>
        <xdr:cNvPr id="471" name="楕円 470"/>
        <xdr:cNvSpPr/>
      </xdr:nvSpPr>
      <xdr:spPr>
        <a:xfrm>
          <a:off x="15240000" y="250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47189</xdr:rowOff>
    </xdr:from>
    <xdr:ext cx="762000" cy="259045"/>
    <xdr:sp macro="" textlink="">
      <xdr:nvSpPr>
        <xdr:cNvPr id="472" name="テキスト ボックス 471"/>
        <xdr:cNvSpPr txBox="1"/>
      </xdr:nvSpPr>
      <xdr:spPr>
        <a:xfrm>
          <a:off x="14909800" y="227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164314</xdr:rowOff>
    </xdr:from>
    <xdr:to>
      <xdr:col>68</xdr:col>
      <xdr:colOff>203200</xdr:colOff>
      <xdr:row>15</xdr:row>
      <xdr:rowOff>94464</xdr:rowOff>
    </xdr:to>
    <xdr:sp macro="" textlink="">
      <xdr:nvSpPr>
        <xdr:cNvPr id="473" name="楕円 472"/>
        <xdr:cNvSpPr/>
      </xdr:nvSpPr>
      <xdr:spPr>
        <a:xfrm>
          <a:off x="14351000" y="25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104641</xdr:rowOff>
    </xdr:from>
    <xdr:ext cx="762000" cy="259045"/>
    <xdr:sp macro="" textlink="">
      <xdr:nvSpPr>
        <xdr:cNvPr id="474" name="テキスト ボックス 473"/>
        <xdr:cNvSpPr txBox="1"/>
      </xdr:nvSpPr>
      <xdr:spPr>
        <a:xfrm>
          <a:off x="14020800" y="233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168668</xdr:rowOff>
    </xdr:from>
    <xdr:to>
      <xdr:col>64</xdr:col>
      <xdr:colOff>152400</xdr:colOff>
      <xdr:row>16</xdr:row>
      <xdr:rowOff>98818</xdr:rowOff>
    </xdr:to>
    <xdr:sp macro="" textlink="">
      <xdr:nvSpPr>
        <xdr:cNvPr id="475" name="楕円 474"/>
        <xdr:cNvSpPr/>
      </xdr:nvSpPr>
      <xdr:spPr>
        <a:xfrm>
          <a:off x="13462000" y="27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108995</xdr:rowOff>
    </xdr:from>
    <xdr:ext cx="762000" cy="259045"/>
    <xdr:sp macro="" textlink="">
      <xdr:nvSpPr>
        <xdr:cNvPr id="476" name="テキスト ボックス 475"/>
        <xdr:cNvSpPr txBox="1"/>
      </xdr:nvSpPr>
      <xdr:spPr>
        <a:xfrm>
          <a:off x="13131800" y="250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16,584
325.76
10,401,187
9,614,474
546,025
5,975,871
9,695,636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職員手当等の増による職員給の上昇により経常一般財源が増加し，前年度と比較して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ポイント上昇している。類似団体平均と比較して</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ポイント高くなっているのは，ごみ・し尿処理業務，消防業務を町単独で行っているため，職員数が多いことが主な要因である。</a:t>
          </a:r>
        </a:p>
        <a:p>
          <a:r>
            <a:rPr kumimoji="1" lang="ja-JP" altLang="en-US" sz="1300">
              <a:latin typeface="ＭＳ Ｐゴシック" panose="020B0600070205080204" pitchFamily="50" charset="-128"/>
              <a:ea typeface="ＭＳ Ｐゴシック" panose="020B0600070205080204" pitchFamily="50" charset="-128"/>
            </a:rPr>
            <a:t>　引き続き定数管理・給与の適正化を推進し，また，民間委託の導入を含めた人件費の削減に努めていく。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78015</xdr:rowOff>
    </xdr:from>
    <xdr:to>
      <xdr:col>24</xdr:col>
      <xdr:colOff>25400</xdr:colOff>
      <xdr:row>40</xdr:row>
      <xdr:rowOff>88900</xdr:rowOff>
    </xdr:to>
    <xdr:cxnSp macro="">
      <xdr:nvCxnSpPr>
        <xdr:cNvPr id="68" name="直線コネクタ 67"/>
        <xdr:cNvCxnSpPr/>
      </xdr:nvCxnSpPr>
      <xdr:spPr>
        <a:xfrm>
          <a:off x="3987800" y="6936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118835</xdr:rowOff>
    </xdr:from>
    <xdr:to>
      <xdr:col>19</xdr:col>
      <xdr:colOff>187325</xdr:colOff>
      <xdr:row>40</xdr:row>
      <xdr:rowOff>78015</xdr:rowOff>
    </xdr:to>
    <xdr:cxnSp macro="">
      <xdr:nvCxnSpPr>
        <xdr:cNvPr id="71" name="直線コネクタ 70"/>
        <xdr:cNvCxnSpPr/>
      </xdr:nvCxnSpPr>
      <xdr:spPr>
        <a:xfrm>
          <a:off x="3098800" y="6805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118835</xdr:rowOff>
    </xdr:from>
    <xdr:to>
      <xdr:col>15</xdr:col>
      <xdr:colOff>98425</xdr:colOff>
      <xdr:row>40</xdr:row>
      <xdr:rowOff>34472</xdr:rowOff>
    </xdr:to>
    <xdr:cxnSp macro="">
      <xdr:nvCxnSpPr>
        <xdr:cNvPr id="74" name="直線コネクタ 73"/>
        <xdr:cNvCxnSpPr/>
      </xdr:nvCxnSpPr>
      <xdr:spPr>
        <a:xfrm flipV="1">
          <a:off x="2209800" y="6805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76" name="テキスト ボックス 75"/>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34472</xdr:rowOff>
    </xdr:from>
    <xdr:to>
      <xdr:col>11</xdr:col>
      <xdr:colOff>9525</xdr:colOff>
      <xdr:row>40</xdr:row>
      <xdr:rowOff>78015</xdr:rowOff>
    </xdr:to>
    <xdr:cxnSp macro="">
      <xdr:nvCxnSpPr>
        <xdr:cNvPr id="77" name="直線コネクタ 76"/>
        <xdr:cNvCxnSpPr/>
      </xdr:nvCxnSpPr>
      <xdr:spPr>
        <a:xfrm flipV="1">
          <a:off x="1320800" y="6892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79" name="テキスト ボックス 78"/>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81" name="テキスト ボックス 80"/>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7" name="楕円 86"/>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10177</xdr:rowOff>
    </xdr:from>
    <xdr:ext cx="762000" cy="259045"/>
    <xdr:sp macro="" textlink="">
      <xdr:nvSpPr>
        <xdr:cNvPr id="88" name="人件費該当値テキスト"/>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27215</xdr:rowOff>
    </xdr:from>
    <xdr:to>
      <xdr:col>20</xdr:col>
      <xdr:colOff>38100</xdr:colOff>
      <xdr:row>40</xdr:row>
      <xdr:rowOff>128815</xdr:rowOff>
    </xdr:to>
    <xdr:sp macro="" textlink="">
      <xdr:nvSpPr>
        <xdr:cNvPr id="89" name="楕円 88"/>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113592</xdr:rowOff>
    </xdr:from>
    <xdr:ext cx="736600" cy="259045"/>
    <xdr:sp macro="" textlink="">
      <xdr:nvSpPr>
        <xdr:cNvPr id="90" name="テキスト ボックス 89"/>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68035</xdr:rowOff>
    </xdr:from>
    <xdr:to>
      <xdr:col>15</xdr:col>
      <xdr:colOff>149225</xdr:colOff>
      <xdr:row>39</xdr:row>
      <xdr:rowOff>169635</xdr:rowOff>
    </xdr:to>
    <xdr:sp macro="" textlink="">
      <xdr:nvSpPr>
        <xdr:cNvPr id="91" name="楕円 90"/>
        <xdr:cNvSpPr/>
      </xdr:nvSpPr>
      <xdr:spPr>
        <a:xfrm>
          <a:off x="3048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154412</xdr:rowOff>
    </xdr:from>
    <xdr:ext cx="762000" cy="259045"/>
    <xdr:sp macro="" textlink="">
      <xdr:nvSpPr>
        <xdr:cNvPr id="92" name="テキスト ボックス 91"/>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155122</xdr:rowOff>
    </xdr:from>
    <xdr:to>
      <xdr:col>11</xdr:col>
      <xdr:colOff>60325</xdr:colOff>
      <xdr:row>40</xdr:row>
      <xdr:rowOff>85272</xdr:rowOff>
    </xdr:to>
    <xdr:sp macro="" textlink="">
      <xdr:nvSpPr>
        <xdr:cNvPr id="93" name="楕円 92"/>
        <xdr:cNvSpPr/>
      </xdr:nvSpPr>
      <xdr:spPr>
        <a:xfrm>
          <a:off x="2159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70049</xdr:rowOff>
    </xdr:from>
    <xdr:ext cx="762000" cy="259045"/>
    <xdr:sp macro="" textlink="">
      <xdr:nvSpPr>
        <xdr:cNvPr id="94" name="テキスト ボックス 93"/>
        <xdr:cNvSpPr txBox="1"/>
      </xdr:nvSpPr>
      <xdr:spPr>
        <a:xfrm>
          <a:off x="1828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27215</xdr:rowOff>
    </xdr:from>
    <xdr:to>
      <xdr:col>6</xdr:col>
      <xdr:colOff>171450</xdr:colOff>
      <xdr:row>40</xdr:row>
      <xdr:rowOff>128815</xdr:rowOff>
    </xdr:to>
    <xdr:sp macro="" textlink="">
      <xdr:nvSpPr>
        <xdr:cNvPr id="95" name="楕円 94"/>
        <xdr:cNvSpPr/>
      </xdr:nvSpPr>
      <xdr:spPr>
        <a:xfrm>
          <a:off x="1270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113592</xdr:rowOff>
    </xdr:from>
    <xdr:ext cx="762000" cy="259045"/>
    <xdr:sp macro="" textlink="">
      <xdr:nvSpPr>
        <xdr:cNvPr id="96" name="テキスト ボックス 95"/>
        <xdr:cNvSpPr txBox="1"/>
      </xdr:nvSpPr>
      <xdr:spPr>
        <a:xfrm>
          <a:off x="939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教師用教科書・指導書や防災備蓄用生活必需品等の消耗品費の増等で経常経費充当一般財源が増加したことにより，前年度と比較して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ポイント上昇した。類似団体と比較すると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業務の合理化が進む中で，システムの委託料や使用料も高くなっていることから，契約内容を精査し，抑制に努めていく。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130810</xdr:rowOff>
    </xdr:to>
    <xdr:cxnSp macro="">
      <xdr:nvCxnSpPr>
        <xdr:cNvPr id="129" name="直線コネクタ 128"/>
        <xdr:cNvCxnSpPr/>
      </xdr:nvCxnSpPr>
      <xdr:spPr>
        <a:xfrm>
          <a:off x="15671800" y="2954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30" name="物件費平均値テキスト"/>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39370</xdr:rowOff>
    </xdr:to>
    <xdr:cxnSp macro="">
      <xdr:nvCxnSpPr>
        <xdr:cNvPr id="132" name="直線コネクタ 131"/>
        <xdr:cNvCxnSpPr/>
      </xdr:nvCxnSpPr>
      <xdr:spPr>
        <a:xfrm>
          <a:off x="14782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34" name="テキスト ボックス 133"/>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39370</xdr:rowOff>
    </xdr:to>
    <xdr:cxnSp macro="">
      <xdr:nvCxnSpPr>
        <xdr:cNvPr id="135" name="直線コネクタ 134"/>
        <xdr:cNvCxnSpPr/>
      </xdr:nvCxnSpPr>
      <xdr:spPr>
        <a:xfrm flipV="1">
          <a:off x="13893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54610</xdr:rowOff>
    </xdr:to>
    <xdr:cxnSp macro="">
      <xdr:nvCxnSpPr>
        <xdr:cNvPr id="138" name="直線コネクタ 137"/>
        <xdr:cNvCxnSpPr/>
      </xdr:nvCxnSpPr>
      <xdr:spPr>
        <a:xfrm flipV="1">
          <a:off x="13004800" y="295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40" name="テキスト ボックス 139"/>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48" name="楕円 147"/>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52087</xdr:rowOff>
    </xdr:from>
    <xdr:ext cx="762000" cy="259045"/>
    <xdr:sp macro="" textlink="">
      <xdr:nvSpPr>
        <xdr:cNvPr id="149"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50" name="楕円 149"/>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51" name="テキスト ボックス 150"/>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3" name="テキスト ボックス 15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4" name="楕円 153"/>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55" name="テキスト ボックス 154"/>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6" name="楕円 155"/>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57" name="テキスト ボックス 156"/>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予防接種委託料等の減による経常経費充当一般財源の減，子どものための教育・保育給付費負担金等の充当財源の増による経常特定財源の増により，前年度と比較して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ポイント改善された。</a:t>
          </a:r>
        </a:p>
        <a:p>
          <a:r>
            <a:rPr kumimoji="1" lang="ja-JP" altLang="en-US" sz="1200">
              <a:latin typeface="ＭＳ Ｐゴシック" panose="020B0600070205080204" pitchFamily="50" charset="-128"/>
              <a:ea typeface="ＭＳ Ｐゴシック" panose="020B0600070205080204" pitchFamily="50" charset="-128"/>
            </a:rPr>
            <a:t>　類似団体平均と比較すると</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ポイント上回っているが，高齢化率が</a:t>
          </a:r>
          <a:r>
            <a:rPr kumimoji="1" lang="en-US" altLang="ja-JP" sz="1200">
              <a:latin typeface="ＭＳ Ｐゴシック" panose="020B0600070205080204" pitchFamily="50" charset="-128"/>
              <a:ea typeface="ＭＳ Ｐゴシック" panose="020B0600070205080204" pitchFamily="50" charset="-128"/>
            </a:rPr>
            <a:t>45.0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元年度末現在）である本町においては，今後も老人福祉費等に係る扶助費の増加が見込まれるため，事業の内容を精査し適正な執行に努めていく。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127000</xdr:rowOff>
    </xdr:from>
    <xdr:to>
      <xdr:col>24</xdr:col>
      <xdr:colOff>25400</xdr:colOff>
      <xdr:row>60</xdr:row>
      <xdr:rowOff>50800</xdr:rowOff>
    </xdr:to>
    <xdr:cxnSp macro="">
      <xdr:nvCxnSpPr>
        <xdr:cNvPr id="190" name="直線コネクタ 189"/>
        <xdr:cNvCxnSpPr/>
      </xdr:nvCxnSpPr>
      <xdr:spPr>
        <a:xfrm flipV="1">
          <a:off x="3987800" y="10242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61</xdr:row>
      <xdr:rowOff>165100</xdr:rowOff>
    </xdr:to>
    <xdr:cxnSp macro="">
      <xdr:nvCxnSpPr>
        <xdr:cNvPr id="193" name="直線コネクタ 192"/>
        <xdr:cNvCxnSpPr/>
      </xdr:nvCxnSpPr>
      <xdr:spPr>
        <a:xfrm flipV="1">
          <a:off x="3098800" y="103378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61</xdr:row>
      <xdr:rowOff>165100</xdr:rowOff>
    </xdr:to>
    <xdr:cxnSp macro="">
      <xdr:nvCxnSpPr>
        <xdr:cNvPr id="196" name="直線コネクタ 195"/>
        <xdr:cNvCxnSpPr/>
      </xdr:nvCxnSpPr>
      <xdr:spPr>
        <a:xfrm>
          <a:off x="2209800" y="102235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59</xdr:row>
      <xdr:rowOff>107950</xdr:rowOff>
    </xdr:to>
    <xdr:cxnSp macro="">
      <xdr:nvCxnSpPr>
        <xdr:cNvPr id="199" name="直線コネクタ 198"/>
        <xdr:cNvCxnSpPr/>
      </xdr:nvCxnSpPr>
      <xdr:spPr>
        <a:xfrm>
          <a:off x="1320800" y="1009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01" name="テキスト ボックス 200"/>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3" name="テキスト ボックス 202"/>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09" name="楕円 208"/>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48277</xdr:rowOff>
    </xdr:from>
    <xdr:ext cx="762000" cy="259045"/>
    <xdr:sp macro="" textlink="">
      <xdr:nvSpPr>
        <xdr:cNvPr id="210" name="扶助費該当値テキスト"/>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11" name="楕円 210"/>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2" name="テキスト ボックス 211"/>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114300</xdr:rowOff>
    </xdr:from>
    <xdr:to>
      <xdr:col>15</xdr:col>
      <xdr:colOff>149225</xdr:colOff>
      <xdr:row>62</xdr:row>
      <xdr:rowOff>44450</xdr:rowOff>
    </xdr:to>
    <xdr:sp macro="" textlink="">
      <xdr:nvSpPr>
        <xdr:cNvPr id="213" name="楕円 212"/>
        <xdr:cNvSpPr/>
      </xdr:nvSpPr>
      <xdr:spPr>
        <a:xfrm>
          <a:off x="3048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29227</xdr:rowOff>
    </xdr:from>
    <xdr:ext cx="762000" cy="259045"/>
    <xdr:sp macro="" textlink="">
      <xdr:nvSpPr>
        <xdr:cNvPr id="214" name="テキスト ボックス 213"/>
        <xdr:cNvSpPr txBox="1"/>
      </xdr:nvSpPr>
      <xdr:spPr>
        <a:xfrm>
          <a:off x="2717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5" name="楕円 214"/>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6" name="テキスト ボックス 215"/>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17" name="楕円 216"/>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8" name="テキスト ボックス 217"/>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その他の比率のうち維持補修費が，塵芥処理施設に係る施設修繕工事等により上昇したが，　介護保険特別会計等の繰出金は</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％となり，前年度と比較すると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ポイント減少したため，その他全体で前年度と比較して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ポイント減少した。類似団体と比較すると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繰出金は経年で比較しても高い傾向にあるため，今後も各会計における財政の健全化を図り，抑制に努めていく。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56</xdr:row>
      <xdr:rowOff>78015</xdr:rowOff>
    </xdr:to>
    <xdr:cxnSp macro="">
      <xdr:nvCxnSpPr>
        <xdr:cNvPr id="253" name="直線コネクタ 252"/>
        <xdr:cNvCxnSpPr/>
      </xdr:nvCxnSpPr>
      <xdr:spPr>
        <a:xfrm flipV="1">
          <a:off x="15671800" y="9668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199</xdr:rowOff>
    </xdr:from>
    <xdr:ext cx="762000" cy="259045"/>
    <xdr:sp macro="" textlink="">
      <xdr:nvSpPr>
        <xdr:cNvPr id="254" name="その他平均値テキスト"/>
        <xdr:cNvSpPr txBox="1"/>
      </xdr:nvSpPr>
      <xdr:spPr>
        <a:xfrm>
          <a:off x="16598900" y="9429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78015</xdr:rowOff>
    </xdr:to>
    <xdr:cxnSp macro="">
      <xdr:nvCxnSpPr>
        <xdr:cNvPr id="256" name="直線コネクタ 255"/>
        <xdr:cNvCxnSpPr/>
      </xdr:nvCxnSpPr>
      <xdr:spPr>
        <a:xfrm>
          <a:off x="14782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121557</xdr:rowOff>
    </xdr:to>
    <xdr:cxnSp macro="">
      <xdr:nvCxnSpPr>
        <xdr:cNvPr id="259" name="直線コネクタ 258"/>
        <xdr:cNvCxnSpPr/>
      </xdr:nvCxnSpPr>
      <xdr:spPr>
        <a:xfrm flipV="1">
          <a:off x="13893800" y="9646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61" name="テキスト ボックス 260"/>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121557</xdr:rowOff>
    </xdr:to>
    <xdr:cxnSp macro="">
      <xdr:nvCxnSpPr>
        <xdr:cNvPr id="262" name="直線コネクタ 261"/>
        <xdr:cNvCxnSpPr/>
      </xdr:nvCxnSpPr>
      <xdr:spPr>
        <a:xfrm>
          <a:off x="13004800" y="9624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64" name="テキスト ボックス 263"/>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6" name="テキスト ボックス 26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2" name="楕円 271"/>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159855</xdr:rowOff>
    </xdr:from>
    <xdr:ext cx="762000" cy="259045"/>
    <xdr:sp macro="" textlink="">
      <xdr:nvSpPr>
        <xdr:cNvPr id="273" name="その他該当値テキスト"/>
        <xdr:cNvSpPr txBox="1"/>
      </xdr:nvSpPr>
      <xdr:spPr>
        <a:xfrm>
          <a:off x="16598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4" name="楕円 273"/>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5" name="テキスト ボックス 274"/>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6" name="楕円 275"/>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7" name="テキスト ボックス 276"/>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macro="" textlink="">
      <xdr:nvSpPr>
        <xdr:cNvPr id="278" name="楕円 277"/>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79" name="テキスト ボックス 278"/>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80" name="楕円 279"/>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59162</xdr:rowOff>
    </xdr:from>
    <xdr:ext cx="762000" cy="259045"/>
    <xdr:sp macro="" textlink="">
      <xdr:nvSpPr>
        <xdr:cNvPr id="281" name="テキスト ボックス 280"/>
        <xdr:cNvSpPr txBox="1"/>
      </xdr:nvSpPr>
      <xdr:spPr>
        <a:xfrm>
          <a:off x="12623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訪問介護事業等事業費補助金，地方バス路線維持費補助金等の増により経常経費充当一般財源が増加し，前年度と比較して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ポイント上昇した。類似団体と比較すると</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ポイント下回っているが，これはごみ・し尿処理業務，消防業務等を一部事務組合等へ委託せず，町単独で行っているためである。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今後も各種団体等への補助金の見直し等により抑制に努めていく。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108712</xdr:rowOff>
    </xdr:to>
    <xdr:cxnSp macro="">
      <xdr:nvCxnSpPr>
        <xdr:cNvPr id="311" name="直線コネクタ 310"/>
        <xdr:cNvCxnSpPr/>
      </xdr:nvCxnSpPr>
      <xdr:spPr>
        <a:xfrm>
          <a:off x="15671800" y="59288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2"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94996</xdr:rowOff>
    </xdr:from>
    <xdr:to>
      <xdr:col>78</xdr:col>
      <xdr:colOff>69850</xdr:colOff>
      <xdr:row>34</xdr:row>
      <xdr:rowOff>99568</xdr:rowOff>
    </xdr:to>
    <xdr:cxnSp macro="">
      <xdr:nvCxnSpPr>
        <xdr:cNvPr id="314" name="直線コネクタ 313"/>
        <xdr:cNvCxnSpPr/>
      </xdr:nvCxnSpPr>
      <xdr:spPr>
        <a:xfrm>
          <a:off x="14782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94996</xdr:rowOff>
    </xdr:to>
    <xdr:cxnSp macro="">
      <xdr:nvCxnSpPr>
        <xdr:cNvPr id="317" name="直線コネクタ 316"/>
        <xdr:cNvCxnSpPr/>
      </xdr:nvCxnSpPr>
      <xdr:spPr>
        <a:xfrm>
          <a:off x="13893800" y="59014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9" name="テキスト ボックス 318"/>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113284</xdr:rowOff>
    </xdr:to>
    <xdr:cxnSp macro="">
      <xdr:nvCxnSpPr>
        <xdr:cNvPr id="320" name="直線コネクタ 319"/>
        <xdr:cNvCxnSpPr/>
      </xdr:nvCxnSpPr>
      <xdr:spPr>
        <a:xfrm flipV="1">
          <a:off x="13004800" y="59014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4" name="テキスト ボックス 323"/>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57912</xdr:rowOff>
    </xdr:from>
    <xdr:to>
      <xdr:col>82</xdr:col>
      <xdr:colOff>158750</xdr:colOff>
      <xdr:row>34</xdr:row>
      <xdr:rowOff>159512</xdr:rowOff>
    </xdr:to>
    <xdr:sp macro="" textlink="">
      <xdr:nvSpPr>
        <xdr:cNvPr id="330" name="楕円 329"/>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137939</xdr:rowOff>
    </xdr:from>
    <xdr:ext cx="762000" cy="259045"/>
    <xdr:sp macro="" textlink="">
      <xdr:nvSpPr>
        <xdr:cNvPr id="331" name="補助費等該当値テキスト"/>
        <xdr:cNvSpPr txBox="1"/>
      </xdr:nvSpPr>
      <xdr:spPr>
        <a:xfrm>
          <a:off x="16598900" y="57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32" name="楕円 331"/>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33" name="テキスト ボックス 332"/>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44196</xdr:rowOff>
    </xdr:from>
    <xdr:to>
      <xdr:col>74</xdr:col>
      <xdr:colOff>31750</xdr:colOff>
      <xdr:row>34</xdr:row>
      <xdr:rowOff>145796</xdr:rowOff>
    </xdr:to>
    <xdr:sp macro="" textlink="">
      <xdr:nvSpPr>
        <xdr:cNvPr id="334" name="楕円 333"/>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155973</xdr:rowOff>
    </xdr:from>
    <xdr:ext cx="762000" cy="259045"/>
    <xdr:sp macro="" textlink="">
      <xdr:nvSpPr>
        <xdr:cNvPr id="335" name="テキスト ボックス 334"/>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6" name="楕円 335"/>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7" name="テキスト ボックス 336"/>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8" name="楕円 337"/>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9" name="テキスト ボックス 338"/>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小中学校耐震工事等大型事業（平成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年度借入）の元金償還開始等により公債費が増加したため，前年度と比較して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ポイント下回っているものの，今後庁舎建設等大型普通建設事業が控えているため，基金の積立てや後年度の償還見通しを立てながら起債の発行を抑制していく。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69850</xdr:rowOff>
    </xdr:to>
    <xdr:cxnSp macro="">
      <xdr:nvCxnSpPr>
        <xdr:cNvPr id="372" name="直線コネクタ 371"/>
        <xdr:cNvCxnSpPr/>
      </xdr:nvCxnSpPr>
      <xdr:spPr>
        <a:xfrm>
          <a:off x="3987800" y="132486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3"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46989</xdr:rowOff>
    </xdr:to>
    <xdr:cxnSp macro="">
      <xdr:nvCxnSpPr>
        <xdr:cNvPr id="375" name="直線コネクタ 374"/>
        <xdr:cNvCxnSpPr/>
      </xdr:nvCxnSpPr>
      <xdr:spPr>
        <a:xfrm>
          <a:off x="3098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7" name="テキスト ボックス 376"/>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142239</xdr:rowOff>
    </xdr:to>
    <xdr:cxnSp macro="">
      <xdr:nvCxnSpPr>
        <xdr:cNvPr id="378" name="直線コネクタ 377"/>
        <xdr:cNvCxnSpPr/>
      </xdr:nvCxnSpPr>
      <xdr:spPr>
        <a:xfrm>
          <a:off x="2209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0" name="テキスト ボックス 379"/>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104139</xdr:rowOff>
    </xdr:to>
    <xdr:cxnSp macro="">
      <xdr:nvCxnSpPr>
        <xdr:cNvPr id="381" name="直線コネクタ 380"/>
        <xdr:cNvCxnSpPr/>
      </xdr:nvCxnSpPr>
      <xdr:spPr>
        <a:xfrm>
          <a:off x="1320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3" name="テキスト ボックス 382"/>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5" name="テキスト ボックス 384"/>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1" name="楕円 390"/>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92"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3" name="楕円 392"/>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4" name="テキスト ボックス 393"/>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5" name="楕円 394"/>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96" name="テキスト ボックス 395"/>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7" name="楕円 396"/>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8" name="テキスト ボックス 397"/>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9" name="楕円 398"/>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400" name="テキスト ボックス 399"/>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ポイント上回っている。扶助費と繰出金ではやや減少したものの，人件費，物件費，維持補修費等で経常経費充当一般財源が増加したためである。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今後も類似団体平均を上回っている人件費を重点に，物件費，扶助費等についても必要なサービスを確保しつつ抑制に努め，経常収支比率の改善を図っていく。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14987</xdr:rowOff>
    </xdr:to>
    <xdr:cxnSp macro="">
      <xdr:nvCxnSpPr>
        <xdr:cNvPr id="431" name="直線コネクタ 430"/>
        <xdr:cNvCxnSpPr/>
      </xdr:nvCxnSpPr>
      <xdr:spPr>
        <a:xfrm>
          <a:off x="15671800" y="131754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42435</xdr:rowOff>
    </xdr:from>
    <xdr:ext cx="762000" cy="259045"/>
    <xdr:sp macro="" textlink="">
      <xdr:nvSpPr>
        <xdr:cNvPr id="432" name="公債費以外平均値テキスト"/>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76</xdr:row>
      <xdr:rowOff>145287</xdr:rowOff>
    </xdr:to>
    <xdr:cxnSp macro="">
      <xdr:nvCxnSpPr>
        <xdr:cNvPr id="434" name="直線コネクタ 433"/>
        <xdr:cNvCxnSpPr/>
      </xdr:nvCxnSpPr>
      <xdr:spPr>
        <a:xfrm>
          <a:off x="14782800" y="131434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6" name="テキスト ボックス 435"/>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113285</xdr:rowOff>
    </xdr:to>
    <xdr:cxnSp macro="">
      <xdr:nvCxnSpPr>
        <xdr:cNvPr id="437" name="直線コネクタ 436"/>
        <xdr:cNvCxnSpPr/>
      </xdr:nvCxnSpPr>
      <xdr:spPr>
        <a:xfrm>
          <a:off x="13893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9" name="テキスト ボックス 438"/>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90424</xdr:rowOff>
    </xdr:to>
    <xdr:cxnSp macro="">
      <xdr:nvCxnSpPr>
        <xdr:cNvPr id="440" name="直線コネクタ 439"/>
        <xdr:cNvCxnSpPr/>
      </xdr:nvCxnSpPr>
      <xdr:spPr>
        <a:xfrm>
          <a:off x="13004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42" name="テキスト ボックス 441"/>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4" name="テキスト ボックス 443"/>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50" name="楕円 449"/>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51" name="公債費以外該当値テキスト"/>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2" name="楕円 451"/>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9414</xdr:rowOff>
    </xdr:from>
    <xdr:ext cx="736600" cy="259045"/>
    <xdr:sp macro="" textlink="">
      <xdr:nvSpPr>
        <xdr:cNvPr id="453" name="テキスト ボックス 452"/>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54" name="楕円 453"/>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55" name="テキスト ボックス 45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6" name="楕円 455"/>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126001</xdr:rowOff>
    </xdr:from>
    <xdr:ext cx="762000" cy="259045"/>
    <xdr:sp macro="" textlink="">
      <xdr:nvSpPr>
        <xdr:cNvPr id="457" name="テキスト ボックス 456"/>
        <xdr:cNvSpPr txBox="1"/>
      </xdr:nvSpPr>
      <xdr:spPr>
        <a:xfrm>
          <a:off x="13512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8" name="楕円 457"/>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59" name="テキスト ボックス 458"/>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128648</xdr:rowOff>
    </xdr:from>
    <xdr:to>
      <xdr:col>29</xdr:col>
      <xdr:colOff>127000</xdr:colOff>
      <xdr:row>16</xdr:row>
      <xdr:rowOff>31636</xdr:rowOff>
    </xdr:to>
    <xdr:cxnSp macro="">
      <xdr:nvCxnSpPr>
        <xdr:cNvPr id="54" name="直線コネクタ 53"/>
        <xdr:cNvCxnSpPr/>
      </xdr:nvCxnSpPr>
      <xdr:spPr bwMode="auto">
        <a:xfrm flipV="1">
          <a:off x="5003800" y="2748023"/>
          <a:ext cx="647700" cy="74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166954</xdr:rowOff>
    </xdr:from>
    <xdr:ext cx="762000" cy="259045"/>
    <xdr:sp macro="" textlink="">
      <xdr:nvSpPr>
        <xdr:cNvPr id="55" name="人口1人当たり決算額の推移平均値テキスト130"/>
        <xdr:cNvSpPr txBox="1"/>
      </xdr:nvSpPr>
      <xdr:spPr>
        <a:xfrm>
          <a:off x="5740400" y="2957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31636</xdr:rowOff>
    </xdr:from>
    <xdr:to>
      <xdr:col>26</xdr:col>
      <xdr:colOff>50800</xdr:colOff>
      <xdr:row>16</xdr:row>
      <xdr:rowOff>69869</xdr:rowOff>
    </xdr:to>
    <xdr:cxnSp macro="">
      <xdr:nvCxnSpPr>
        <xdr:cNvPr id="57" name="直線コネクタ 56"/>
        <xdr:cNvCxnSpPr/>
      </xdr:nvCxnSpPr>
      <xdr:spPr bwMode="auto">
        <a:xfrm flipV="1">
          <a:off x="4305300" y="2822461"/>
          <a:ext cx="698500" cy="3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117433</xdr:rowOff>
    </xdr:from>
    <xdr:ext cx="736600" cy="259045"/>
    <xdr:sp macro="" textlink="">
      <xdr:nvSpPr>
        <xdr:cNvPr id="59" name="テキスト ボックス 58"/>
        <xdr:cNvSpPr txBox="1"/>
      </xdr:nvSpPr>
      <xdr:spPr>
        <a:xfrm>
          <a:off x="4622800" y="307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69869</xdr:rowOff>
    </xdr:from>
    <xdr:to>
      <xdr:col>22</xdr:col>
      <xdr:colOff>114300</xdr:colOff>
      <xdr:row>16</xdr:row>
      <xdr:rowOff>123733</xdr:rowOff>
    </xdr:to>
    <xdr:cxnSp macro="">
      <xdr:nvCxnSpPr>
        <xdr:cNvPr id="60" name="直線コネクタ 59"/>
        <xdr:cNvCxnSpPr/>
      </xdr:nvCxnSpPr>
      <xdr:spPr bwMode="auto">
        <a:xfrm flipV="1">
          <a:off x="3606800" y="2860694"/>
          <a:ext cx="698500" cy="53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113176</xdr:rowOff>
    </xdr:from>
    <xdr:ext cx="762000" cy="259045"/>
    <xdr:sp macro="" textlink="">
      <xdr:nvSpPr>
        <xdr:cNvPr id="62" name="テキスト ボックス 61"/>
        <xdr:cNvSpPr txBox="1"/>
      </xdr:nvSpPr>
      <xdr:spPr>
        <a:xfrm>
          <a:off x="3924300" y="307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123733</xdr:rowOff>
    </xdr:from>
    <xdr:to>
      <xdr:col>18</xdr:col>
      <xdr:colOff>177800</xdr:colOff>
      <xdr:row>16</xdr:row>
      <xdr:rowOff>129705</xdr:rowOff>
    </xdr:to>
    <xdr:cxnSp macro="">
      <xdr:nvCxnSpPr>
        <xdr:cNvPr id="63" name="直線コネクタ 62"/>
        <xdr:cNvCxnSpPr/>
      </xdr:nvCxnSpPr>
      <xdr:spPr bwMode="auto">
        <a:xfrm flipV="1">
          <a:off x="2908300" y="2914558"/>
          <a:ext cx="698500" cy="5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10091</xdr:rowOff>
    </xdr:from>
    <xdr:ext cx="762000" cy="259045"/>
    <xdr:sp macro="" textlink="">
      <xdr:nvSpPr>
        <xdr:cNvPr id="65" name="テキスト ボックス 64"/>
        <xdr:cNvSpPr txBox="1"/>
      </xdr:nvSpPr>
      <xdr:spPr>
        <a:xfrm>
          <a:off x="3225800" y="314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48467</xdr:rowOff>
    </xdr:from>
    <xdr:ext cx="762000" cy="259045"/>
    <xdr:sp macro="" textlink="">
      <xdr:nvSpPr>
        <xdr:cNvPr id="67" name="テキスト ボックス 66"/>
        <xdr:cNvSpPr txBox="1"/>
      </xdr:nvSpPr>
      <xdr:spPr>
        <a:xfrm>
          <a:off x="2527300" y="318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77848</xdr:rowOff>
    </xdr:from>
    <xdr:to>
      <xdr:col>29</xdr:col>
      <xdr:colOff>177800</xdr:colOff>
      <xdr:row>16</xdr:row>
      <xdr:rowOff>7998</xdr:rowOff>
    </xdr:to>
    <xdr:sp macro="" textlink="">
      <xdr:nvSpPr>
        <xdr:cNvPr id="73" name="楕円 72"/>
        <xdr:cNvSpPr/>
      </xdr:nvSpPr>
      <xdr:spPr bwMode="auto">
        <a:xfrm>
          <a:off x="5600700" y="2697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94375</xdr:rowOff>
    </xdr:from>
    <xdr:ext cx="762000" cy="259045"/>
    <xdr:sp macro="" textlink="">
      <xdr:nvSpPr>
        <xdr:cNvPr id="74" name="人口1人当たり決算額の推移該当値テキスト130"/>
        <xdr:cNvSpPr txBox="1"/>
      </xdr:nvSpPr>
      <xdr:spPr>
        <a:xfrm>
          <a:off x="5740400" y="254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152286</xdr:rowOff>
    </xdr:from>
    <xdr:to>
      <xdr:col>26</xdr:col>
      <xdr:colOff>101600</xdr:colOff>
      <xdr:row>16</xdr:row>
      <xdr:rowOff>82436</xdr:rowOff>
    </xdr:to>
    <xdr:sp macro="" textlink="">
      <xdr:nvSpPr>
        <xdr:cNvPr id="75" name="楕円 74"/>
        <xdr:cNvSpPr/>
      </xdr:nvSpPr>
      <xdr:spPr bwMode="auto">
        <a:xfrm>
          <a:off x="4953000" y="2771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92613</xdr:rowOff>
    </xdr:from>
    <xdr:ext cx="736600" cy="259045"/>
    <xdr:sp macro="" textlink="">
      <xdr:nvSpPr>
        <xdr:cNvPr id="76" name="テキスト ボックス 75"/>
        <xdr:cNvSpPr txBox="1"/>
      </xdr:nvSpPr>
      <xdr:spPr>
        <a:xfrm>
          <a:off x="4622800" y="254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19069</xdr:rowOff>
    </xdr:from>
    <xdr:to>
      <xdr:col>22</xdr:col>
      <xdr:colOff>165100</xdr:colOff>
      <xdr:row>16</xdr:row>
      <xdr:rowOff>120669</xdr:rowOff>
    </xdr:to>
    <xdr:sp macro="" textlink="">
      <xdr:nvSpPr>
        <xdr:cNvPr id="77" name="楕円 76"/>
        <xdr:cNvSpPr/>
      </xdr:nvSpPr>
      <xdr:spPr bwMode="auto">
        <a:xfrm>
          <a:off x="4254500" y="280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130846</xdr:rowOff>
    </xdr:from>
    <xdr:ext cx="762000" cy="259045"/>
    <xdr:sp macro="" textlink="">
      <xdr:nvSpPr>
        <xdr:cNvPr id="78" name="テキスト ボックス 77"/>
        <xdr:cNvSpPr txBox="1"/>
      </xdr:nvSpPr>
      <xdr:spPr>
        <a:xfrm>
          <a:off x="3924300" y="25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72933</xdr:rowOff>
    </xdr:from>
    <xdr:to>
      <xdr:col>19</xdr:col>
      <xdr:colOff>38100</xdr:colOff>
      <xdr:row>17</xdr:row>
      <xdr:rowOff>3083</xdr:rowOff>
    </xdr:to>
    <xdr:sp macro="" textlink="">
      <xdr:nvSpPr>
        <xdr:cNvPr id="79" name="楕円 78"/>
        <xdr:cNvSpPr/>
      </xdr:nvSpPr>
      <xdr:spPr bwMode="auto">
        <a:xfrm>
          <a:off x="3556000" y="286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13260</xdr:rowOff>
    </xdr:from>
    <xdr:ext cx="762000" cy="259045"/>
    <xdr:sp macro="" textlink="">
      <xdr:nvSpPr>
        <xdr:cNvPr id="80" name="テキスト ボックス 79"/>
        <xdr:cNvSpPr txBox="1"/>
      </xdr:nvSpPr>
      <xdr:spPr>
        <a:xfrm>
          <a:off x="3225800" y="263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78905</xdr:rowOff>
    </xdr:from>
    <xdr:to>
      <xdr:col>15</xdr:col>
      <xdr:colOff>101600</xdr:colOff>
      <xdr:row>17</xdr:row>
      <xdr:rowOff>9055</xdr:rowOff>
    </xdr:to>
    <xdr:sp macro="" textlink="">
      <xdr:nvSpPr>
        <xdr:cNvPr id="81" name="楕円 80"/>
        <xdr:cNvSpPr/>
      </xdr:nvSpPr>
      <xdr:spPr bwMode="auto">
        <a:xfrm>
          <a:off x="2857500" y="286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19232</xdr:rowOff>
    </xdr:from>
    <xdr:ext cx="762000" cy="259045"/>
    <xdr:sp macro="" textlink="">
      <xdr:nvSpPr>
        <xdr:cNvPr id="82" name="テキスト ボックス 81"/>
        <xdr:cNvSpPr txBox="1"/>
      </xdr:nvSpPr>
      <xdr:spPr>
        <a:xfrm>
          <a:off x="2527300" y="263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107386</xdr:rowOff>
    </xdr:from>
    <xdr:to>
      <xdr:col>29</xdr:col>
      <xdr:colOff>127000</xdr:colOff>
      <xdr:row>37</xdr:row>
      <xdr:rowOff>119319</xdr:rowOff>
    </xdr:to>
    <xdr:cxnSp macro="">
      <xdr:nvCxnSpPr>
        <xdr:cNvPr id="114" name="直線コネクタ 113"/>
        <xdr:cNvCxnSpPr/>
      </xdr:nvCxnSpPr>
      <xdr:spPr bwMode="auto">
        <a:xfrm>
          <a:off x="5003800" y="7232086"/>
          <a:ext cx="647700" cy="11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141647</xdr:rowOff>
    </xdr:from>
    <xdr:ext cx="762000" cy="259045"/>
    <xdr:sp macro="" textlink="">
      <xdr:nvSpPr>
        <xdr:cNvPr id="115" name="人口1人当たり決算額の推移平均値テキスト445"/>
        <xdr:cNvSpPr txBox="1"/>
      </xdr:nvSpPr>
      <xdr:spPr>
        <a:xfrm>
          <a:off x="5740400" y="675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107386</xdr:rowOff>
    </xdr:from>
    <xdr:to>
      <xdr:col>26</xdr:col>
      <xdr:colOff>50800</xdr:colOff>
      <xdr:row>37</xdr:row>
      <xdr:rowOff>134681</xdr:rowOff>
    </xdr:to>
    <xdr:cxnSp macro="">
      <xdr:nvCxnSpPr>
        <xdr:cNvPr id="117" name="直線コネクタ 116"/>
        <xdr:cNvCxnSpPr/>
      </xdr:nvCxnSpPr>
      <xdr:spPr bwMode="auto">
        <a:xfrm flipV="1">
          <a:off x="4305300" y="7232086"/>
          <a:ext cx="698500" cy="2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37421</xdr:rowOff>
    </xdr:from>
    <xdr:ext cx="736600" cy="259045"/>
    <xdr:sp macro="" textlink="">
      <xdr:nvSpPr>
        <xdr:cNvPr id="119" name="テキスト ボックス 118"/>
        <xdr:cNvSpPr txBox="1"/>
      </xdr:nvSpPr>
      <xdr:spPr>
        <a:xfrm>
          <a:off x="4622800" y="664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134681</xdr:rowOff>
    </xdr:from>
    <xdr:to>
      <xdr:col>22</xdr:col>
      <xdr:colOff>114300</xdr:colOff>
      <xdr:row>37</xdr:row>
      <xdr:rowOff>143299</xdr:rowOff>
    </xdr:to>
    <xdr:cxnSp macro="">
      <xdr:nvCxnSpPr>
        <xdr:cNvPr id="120" name="直線コネクタ 119"/>
        <xdr:cNvCxnSpPr/>
      </xdr:nvCxnSpPr>
      <xdr:spPr bwMode="auto">
        <a:xfrm flipV="1">
          <a:off x="3606800" y="7259381"/>
          <a:ext cx="698500" cy="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34815</xdr:rowOff>
    </xdr:from>
    <xdr:ext cx="762000" cy="259045"/>
    <xdr:sp macro="" textlink="">
      <xdr:nvSpPr>
        <xdr:cNvPr id="122" name="テキスト ボックス 121"/>
        <xdr:cNvSpPr txBox="1"/>
      </xdr:nvSpPr>
      <xdr:spPr>
        <a:xfrm>
          <a:off x="39243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111592</xdr:rowOff>
    </xdr:from>
    <xdr:to>
      <xdr:col>18</xdr:col>
      <xdr:colOff>177800</xdr:colOff>
      <xdr:row>37</xdr:row>
      <xdr:rowOff>143299</xdr:rowOff>
    </xdr:to>
    <xdr:cxnSp macro="">
      <xdr:nvCxnSpPr>
        <xdr:cNvPr id="123" name="直線コネクタ 122"/>
        <xdr:cNvCxnSpPr/>
      </xdr:nvCxnSpPr>
      <xdr:spPr bwMode="auto">
        <a:xfrm>
          <a:off x="2908300" y="7236292"/>
          <a:ext cx="698500" cy="31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42999</xdr:rowOff>
    </xdr:from>
    <xdr:ext cx="762000" cy="259045"/>
    <xdr:sp macro="" textlink="">
      <xdr:nvSpPr>
        <xdr:cNvPr id="125" name="テキスト ボックス 124"/>
        <xdr:cNvSpPr txBox="1"/>
      </xdr:nvSpPr>
      <xdr:spPr>
        <a:xfrm>
          <a:off x="32258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122231</xdr:rowOff>
    </xdr:from>
    <xdr:ext cx="762000" cy="259045"/>
    <xdr:sp macro="" textlink="">
      <xdr:nvSpPr>
        <xdr:cNvPr id="127" name="テキスト ボックス 126"/>
        <xdr:cNvSpPr txBox="1"/>
      </xdr:nvSpPr>
      <xdr:spPr>
        <a:xfrm>
          <a:off x="2527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68519</xdr:rowOff>
    </xdr:from>
    <xdr:to>
      <xdr:col>29</xdr:col>
      <xdr:colOff>177800</xdr:colOff>
      <xdr:row>37</xdr:row>
      <xdr:rowOff>170119</xdr:rowOff>
    </xdr:to>
    <xdr:sp macro="" textlink="">
      <xdr:nvSpPr>
        <xdr:cNvPr id="133" name="楕円 132"/>
        <xdr:cNvSpPr/>
      </xdr:nvSpPr>
      <xdr:spPr bwMode="auto">
        <a:xfrm>
          <a:off x="5600700" y="7193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40596</xdr:rowOff>
    </xdr:from>
    <xdr:ext cx="762000" cy="259045"/>
    <xdr:sp macro="" textlink="">
      <xdr:nvSpPr>
        <xdr:cNvPr id="134" name="人口1人当たり決算額の推移該当値テキスト445"/>
        <xdr:cNvSpPr txBox="1"/>
      </xdr:nvSpPr>
      <xdr:spPr>
        <a:xfrm>
          <a:off x="5740400" y="716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56586</xdr:rowOff>
    </xdr:from>
    <xdr:to>
      <xdr:col>26</xdr:col>
      <xdr:colOff>101600</xdr:colOff>
      <xdr:row>37</xdr:row>
      <xdr:rowOff>158186</xdr:rowOff>
    </xdr:to>
    <xdr:sp macro="" textlink="">
      <xdr:nvSpPr>
        <xdr:cNvPr id="135" name="楕円 134"/>
        <xdr:cNvSpPr/>
      </xdr:nvSpPr>
      <xdr:spPr bwMode="auto">
        <a:xfrm>
          <a:off x="4953000" y="718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142963</xdr:rowOff>
    </xdr:from>
    <xdr:ext cx="736600" cy="259045"/>
    <xdr:sp macro="" textlink="">
      <xdr:nvSpPr>
        <xdr:cNvPr id="136" name="テキスト ボックス 135"/>
        <xdr:cNvSpPr txBox="1"/>
      </xdr:nvSpPr>
      <xdr:spPr>
        <a:xfrm>
          <a:off x="4622800" y="726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83881</xdr:rowOff>
    </xdr:from>
    <xdr:to>
      <xdr:col>22</xdr:col>
      <xdr:colOff>165100</xdr:colOff>
      <xdr:row>37</xdr:row>
      <xdr:rowOff>185481</xdr:rowOff>
    </xdr:to>
    <xdr:sp macro="" textlink="">
      <xdr:nvSpPr>
        <xdr:cNvPr id="137" name="楕円 136"/>
        <xdr:cNvSpPr/>
      </xdr:nvSpPr>
      <xdr:spPr bwMode="auto">
        <a:xfrm>
          <a:off x="4254500" y="7208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170258</xdr:rowOff>
    </xdr:from>
    <xdr:ext cx="762000" cy="259045"/>
    <xdr:sp macro="" textlink="">
      <xdr:nvSpPr>
        <xdr:cNvPr id="138" name="テキスト ボックス 137"/>
        <xdr:cNvSpPr txBox="1"/>
      </xdr:nvSpPr>
      <xdr:spPr>
        <a:xfrm>
          <a:off x="3924300" y="729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92499</xdr:rowOff>
    </xdr:from>
    <xdr:to>
      <xdr:col>19</xdr:col>
      <xdr:colOff>38100</xdr:colOff>
      <xdr:row>37</xdr:row>
      <xdr:rowOff>194099</xdr:rowOff>
    </xdr:to>
    <xdr:sp macro="" textlink="">
      <xdr:nvSpPr>
        <xdr:cNvPr id="139" name="楕円 138"/>
        <xdr:cNvSpPr/>
      </xdr:nvSpPr>
      <xdr:spPr bwMode="auto">
        <a:xfrm>
          <a:off x="3556000" y="721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178876</xdr:rowOff>
    </xdr:from>
    <xdr:ext cx="762000" cy="259045"/>
    <xdr:sp macro="" textlink="">
      <xdr:nvSpPr>
        <xdr:cNvPr id="140" name="テキスト ボックス 139"/>
        <xdr:cNvSpPr txBox="1"/>
      </xdr:nvSpPr>
      <xdr:spPr>
        <a:xfrm>
          <a:off x="3225800" y="730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60792</xdr:rowOff>
    </xdr:from>
    <xdr:to>
      <xdr:col>15</xdr:col>
      <xdr:colOff>101600</xdr:colOff>
      <xdr:row>37</xdr:row>
      <xdr:rowOff>162392</xdr:rowOff>
    </xdr:to>
    <xdr:sp macro="" textlink="">
      <xdr:nvSpPr>
        <xdr:cNvPr id="141" name="楕円 140"/>
        <xdr:cNvSpPr/>
      </xdr:nvSpPr>
      <xdr:spPr bwMode="auto">
        <a:xfrm>
          <a:off x="2857500" y="7185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147169</xdr:rowOff>
    </xdr:from>
    <xdr:ext cx="762000" cy="259045"/>
    <xdr:sp macro="" textlink="">
      <xdr:nvSpPr>
        <xdr:cNvPr id="142" name="テキスト ボックス 141"/>
        <xdr:cNvSpPr txBox="1"/>
      </xdr:nvSpPr>
      <xdr:spPr>
        <a:xfrm>
          <a:off x="2527300" y="72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16,584
325.76
10,401,187
9,614,474
546,025
5,975,871
9,695,636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165319</xdr:rowOff>
    </xdr:from>
    <xdr:to>
      <xdr:col>24</xdr:col>
      <xdr:colOff>63500</xdr:colOff>
      <xdr:row>32</xdr:row>
      <xdr:rowOff>90780</xdr:rowOff>
    </xdr:to>
    <xdr:cxnSp macro="">
      <xdr:nvCxnSpPr>
        <xdr:cNvPr id="63" name="直線コネクタ 62"/>
        <xdr:cNvCxnSpPr/>
      </xdr:nvCxnSpPr>
      <xdr:spPr>
        <a:xfrm flipV="1">
          <a:off x="3797300" y="5480269"/>
          <a:ext cx="838200" cy="9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10618</xdr:rowOff>
    </xdr:from>
    <xdr:ext cx="534377" cy="259045"/>
    <xdr:sp macro="" textlink="">
      <xdr:nvSpPr>
        <xdr:cNvPr id="64" name="人件費平均値テキスト"/>
        <xdr:cNvSpPr txBox="1"/>
      </xdr:nvSpPr>
      <xdr:spPr>
        <a:xfrm>
          <a:off x="4686300" y="6011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90780</xdr:rowOff>
    </xdr:from>
    <xdr:to>
      <xdr:col>19</xdr:col>
      <xdr:colOff>177800</xdr:colOff>
      <xdr:row>32</xdr:row>
      <xdr:rowOff>160372</xdr:rowOff>
    </xdr:to>
    <xdr:cxnSp macro="">
      <xdr:nvCxnSpPr>
        <xdr:cNvPr id="66" name="直線コネクタ 65"/>
        <xdr:cNvCxnSpPr/>
      </xdr:nvCxnSpPr>
      <xdr:spPr>
        <a:xfrm flipV="1">
          <a:off x="2908300" y="5577180"/>
          <a:ext cx="889000" cy="6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142994</xdr:rowOff>
    </xdr:from>
    <xdr:ext cx="534377" cy="259045"/>
    <xdr:sp macro="" textlink="">
      <xdr:nvSpPr>
        <xdr:cNvPr id="68" name="テキスト ボックス 67"/>
        <xdr:cNvSpPr txBox="1"/>
      </xdr:nvSpPr>
      <xdr:spPr>
        <a:xfrm>
          <a:off x="3530111" y="61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160372</xdr:rowOff>
    </xdr:from>
    <xdr:to>
      <xdr:col>15</xdr:col>
      <xdr:colOff>50800</xdr:colOff>
      <xdr:row>33</xdr:row>
      <xdr:rowOff>12941</xdr:rowOff>
    </xdr:to>
    <xdr:cxnSp macro="">
      <xdr:nvCxnSpPr>
        <xdr:cNvPr id="69" name="直線コネクタ 68"/>
        <xdr:cNvCxnSpPr/>
      </xdr:nvCxnSpPr>
      <xdr:spPr>
        <a:xfrm flipV="1">
          <a:off x="2019300" y="5646772"/>
          <a:ext cx="889000" cy="2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153134</xdr:rowOff>
    </xdr:from>
    <xdr:ext cx="534377" cy="259045"/>
    <xdr:sp macro="" textlink="">
      <xdr:nvSpPr>
        <xdr:cNvPr id="71" name="テキスト ボックス 70"/>
        <xdr:cNvSpPr txBox="1"/>
      </xdr:nvSpPr>
      <xdr:spPr>
        <a:xfrm>
          <a:off x="2641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12941</xdr:rowOff>
    </xdr:from>
    <xdr:to>
      <xdr:col>10</xdr:col>
      <xdr:colOff>114300</xdr:colOff>
      <xdr:row>33</xdr:row>
      <xdr:rowOff>25759</xdr:rowOff>
    </xdr:to>
    <xdr:cxnSp macro="">
      <xdr:nvCxnSpPr>
        <xdr:cNvPr id="72" name="直線コネクタ 71"/>
        <xdr:cNvCxnSpPr/>
      </xdr:nvCxnSpPr>
      <xdr:spPr>
        <a:xfrm flipV="1">
          <a:off x="1130300" y="5670791"/>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4805</xdr:rowOff>
    </xdr:from>
    <xdr:ext cx="534377" cy="259045"/>
    <xdr:sp macro="" textlink="">
      <xdr:nvSpPr>
        <xdr:cNvPr id="74" name="テキスト ボックス 73"/>
        <xdr:cNvSpPr txBox="1"/>
      </xdr:nvSpPr>
      <xdr:spPr>
        <a:xfrm>
          <a:off x="1752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46802</xdr:rowOff>
    </xdr:from>
    <xdr:ext cx="534377" cy="259045"/>
    <xdr:sp macro="" textlink="">
      <xdr:nvSpPr>
        <xdr:cNvPr id="76" name="テキスト ボックス 75"/>
        <xdr:cNvSpPr txBox="1"/>
      </xdr:nvSpPr>
      <xdr:spPr>
        <a:xfrm>
          <a:off x="863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114519</xdr:rowOff>
    </xdr:from>
    <xdr:to>
      <xdr:col>24</xdr:col>
      <xdr:colOff>114300</xdr:colOff>
      <xdr:row>32</xdr:row>
      <xdr:rowOff>44669</xdr:rowOff>
    </xdr:to>
    <xdr:sp macro="" textlink="">
      <xdr:nvSpPr>
        <xdr:cNvPr id="82" name="楕円 81"/>
        <xdr:cNvSpPr/>
      </xdr:nvSpPr>
      <xdr:spPr>
        <a:xfrm>
          <a:off x="4584700" y="54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137396</xdr:rowOff>
    </xdr:from>
    <xdr:ext cx="599010" cy="259045"/>
    <xdr:sp macro="" textlink="">
      <xdr:nvSpPr>
        <xdr:cNvPr id="83" name="人件費該当値テキスト"/>
        <xdr:cNvSpPr txBox="1"/>
      </xdr:nvSpPr>
      <xdr:spPr>
        <a:xfrm>
          <a:off x="4686300" y="528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39980</xdr:rowOff>
    </xdr:from>
    <xdr:to>
      <xdr:col>20</xdr:col>
      <xdr:colOff>38100</xdr:colOff>
      <xdr:row>32</xdr:row>
      <xdr:rowOff>141580</xdr:rowOff>
    </xdr:to>
    <xdr:sp macro="" textlink="">
      <xdr:nvSpPr>
        <xdr:cNvPr id="84" name="楕円 83"/>
        <xdr:cNvSpPr/>
      </xdr:nvSpPr>
      <xdr:spPr>
        <a:xfrm>
          <a:off x="3746500" y="55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158107</xdr:rowOff>
    </xdr:from>
    <xdr:ext cx="599010" cy="259045"/>
    <xdr:sp macro="" textlink="">
      <xdr:nvSpPr>
        <xdr:cNvPr id="85" name="テキスト ボックス 84"/>
        <xdr:cNvSpPr txBox="1"/>
      </xdr:nvSpPr>
      <xdr:spPr>
        <a:xfrm>
          <a:off x="3497795" y="5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109572</xdr:rowOff>
    </xdr:from>
    <xdr:to>
      <xdr:col>15</xdr:col>
      <xdr:colOff>101600</xdr:colOff>
      <xdr:row>33</xdr:row>
      <xdr:rowOff>39722</xdr:rowOff>
    </xdr:to>
    <xdr:sp macro="" textlink="">
      <xdr:nvSpPr>
        <xdr:cNvPr id="86" name="楕円 85"/>
        <xdr:cNvSpPr/>
      </xdr:nvSpPr>
      <xdr:spPr>
        <a:xfrm>
          <a:off x="2857500" y="559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56249</xdr:rowOff>
    </xdr:from>
    <xdr:ext cx="599010" cy="259045"/>
    <xdr:sp macro="" textlink="">
      <xdr:nvSpPr>
        <xdr:cNvPr id="87" name="テキスト ボックス 86"/>
        <xdr:cNvSpPr txBox="1"/>
      </xdr:nvSpPr>
      <xdr:spPr>
        <a:xfrm>
          <a:off x="2608795" y="537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133591</xdr:rowOff>
    </xdr:from>
    <xdr:to>
      <xdr:col>10</xdr:col>
      <xdr:colOff>165100</xdr:colOff>
      <xdr:row>33</xdr:row>
      <xdr:rowOff>63741</xdr:rowOff>
    </xdr:to>
    <xdr:sp macro="" textlink="">
      <xdr:nvSpPr>
        <xdr:cNvPr id="88" name="楕円 87"/>
        <xdr:cNvSpPr/>
      </xdr:nvSpPr>
      <xdr:spPr>
        <a:xfrm>
          <a:off x="1968500" y="56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80268</xdr:rowOff>
    </xdr:from>
    <xdr:ext cx="599010" cy="259045"/>
    <xdr:sp macro="" textlink="">
      <xdr:nvSpPr>
        <xdr:cNvPr id="89" name="テキスト ボックス 88"/>
        <xdr:cNvSpPr txBox="1"/>
      </xdr:nvSpPr>
      <xdr:spPr>
        <a:xfrm>
          <a:off x="1719795" y="539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146409</xdr:rowOff>
    </xdr:from>
    <xdr:to>
      <xdr:col>6</xdr:col>
      <xdr:colOff>38100</xdr:colOff>
      <xdr:row>33</xdr:row>
      <xdr:rowOff>76559</xdr:rowOff>
    </xdr:to>
    <xdr:sp macro="" textlink="">
      <xdr:nvSpPr>
        <xdr:cNvPr id="90" name="楕円 89"/>
        <xdr:cNvSpPr/>
      </xdr:nvSpPr>
      <xdr:spPr>
        <a:xfrm>
          <a:off x="1079500" y="56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93086</xdr:rowOff>
    </xdr:from>
    <xdr:ext cx="599010" cy="259045"/>
    <xdr:sp macro="" textlink="">
      <xdr:nvSpPr>
        <xdr:cNvPr id="91" name="テキスト ボックス 90"/>
        <xdr:cNvSpPr txBox="1"/>
      </xdr:nvSpPr>
      <xdr:spPr>
        <a:xfrm>
          <a:off x="830795" y="540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4663</xdr:rowOff>
    </xdr:from>
    <xdr:to>
      <xdr:col>24</xdr:col>
      <xdr:colOff>63500</xdr:colOff>
      <xdr:row>55</xdr:row>
      <xdr:rowOff>144468</xdr:rowOff>
    </xdr:to>
    <xdr:cxnSp macro="">
      <xdr:nvCxnSpPr>
        <xdr:cNvPr id="123" name="直線コネクタ 122"/>
        <xdr:cNvCxnSpPr/>
      </xdr:nvCxnSpPr>
      <xdr:spPr>
        <a:xfrm flipV="1">
          <a:off x="3797300" y="8920063"/>
          <a:ext cx="838200" cy="65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103005</xdr:rowOff>
    </xdr:from>
    <xdr:ext cx="534377" cy="259045"/>
    <xdr:sp macro="" textlink="">
      <xdr:nvSpPr>
        <xdr:cNvPr id="124" name="物件費平均値テキスト"/>
        <xdr:cNvSpPr txBox="1"/>
      </xdr:nvSpPr>
      <xdr:spPr>
        <a:xfrm>
          <a:off x="4686300" y="970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22347</xdr:rowOff>
    </xdr:from>
    <xdr:to>
      <xdr:col>19</xdr:col>
      <xdr:colOff>177800</xdr:colOff>
      <xdr:row>55</xdr:row>
      <xdr:rowOff>144468</xdr:rowOff>
    </xdr:to>
    <xdr:cxnSp macro="">
      <xdr:nvCxnSpPr>
        <xdr:cNvPr id="126" name="直線コネクタ 125"/>
        <xdr:cNvCxnSpPr/>
      </xdr:nvCxnSpPr>
      <xdr:spPr>
        <a:xfrm>
          <a:off x="2908300" y="9452097"/>
          <a:ext cx="889000" cy="12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133066</xdr:rowOff>
    </xdr:from>
    <xdr:ext cx="534377" cy="259045"/>
    <xdr:sp macro="" textlink="">
      <xdr:nvSpPr>
        <xdr:cNvPr id="128" name="テキスト ボックス 127"/>
        <xdr:cNvSpPr txBox="1"/>
      </xdr:nvSpPr>
      <xdr:spPr>
        <a:xfrm>
          <a:off x="3530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22347</xdr:rowOff>
    </xdr:from>
    <xdr:to>
      <xdr:col>15</xdr:col>
      <xdr:colOff>50800</xdr:colOff>
      <xdr:row>55</xdr:row>
      <xdr:rowOff>143423</xdr:rowOff>
    </xdr:to>
    <xdr:cxnSp macro="">
      <xdr:nvCxnSpPr>
        <xdr:cNvPr id="129" name="直線コネクタ 128"/>
        <xdr:cNvCxnSpPr/>
      </xdr:nvCxnSpPr>
      <xdr:spPr>
        <a:xfrm flipV="1">
          <a:off x="2019300" y="9452097"/>
          <a:ext cx="889000" cy="1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11369</xdr:rowOff>
    </xdr:from>
    <xdr:ext cx="534377" cy="259045"/>
    <xdr:sp macro="" textlink="">
      <xdr:nvSpPr>
        <xdr:cNvPr id="131" name="テキスト ボックス 130"/>
        <xdr:cNvSpPr txBox="1"/>
      </xdr:nvSpPr>
      <xdr:spPr>
        <a:xfrm>
          <a:off x="2641111" y="99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143423</xdr:rowOff>
    </xdr:from>
    <xdr:to>
      <xdr:col>10</xdr:col>
      <xdr:colOff>114300</xdr:colOff>
      <xdr:row>56</xdr:row>
      <xdr:rowOff>46709</xdr:rowOff>
    </xdr:to>
    <xdr:cxnSp macro="">
      <xdr:nvCxnSpPr>
        <xdr:cNvPr id="132" name="直線コネクタ 131"/>
        <xdr:cNvCxnSpPr/>
      </xdr:nvCxnSpPr>
      <xdr:spPr>
        <a:xfrm flipV="1">
          <a:off x="1130300" y="9573173"/>
          <a:ext cx="889000" cy="7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149100</xdr:rowOff>
    </xdr:from>
    <xdr:ext cx="534377" cy="259045"/>
    <xdr:sp macro="" textlink="">
      <xdr:nvSpPr>
        <xdr:cNvPr id="134" name="テキスト ボックス 133"/>
        <xdr:cNvSpPr txBox="1"/>
      </xdr:nvSpPr>
      <xdr:spPr>
        <a:xfrm>
          <a:off x="1752111" y="99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62412</xdr:rowOff>
    </xdr:from>
    <xdr:ext cx="534377" cy="259045"/>
    <xdr:sp macro="" textlink="">
      <xdr:nvSpPr>
        <xdr:cNvPr id="136" name="テキスト ボックス 135"/>
        <xdr:cNvSpPr txBox="1"/>
      </xdr:nvSpPr>
      <xdr:spPr>
        <a:xfrm>
          <a:off x="863111" y="10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125313</xdr:rowOff>
    </xdr:from>
    <xdr:to>
      <xdr:col>24</xdr:col>
      <xdr:colOff>114300</xdr:colOff>
      <xdr:row>52</xdr:row>
      <xdr:rowOff>55463</xdr:rowOff>
    </xdr:to>
    <xdr:sp macro="" textlink="">
      <xdr:nvSpPr>
        <xdr:cNvPr id="142" name="楕円 141"/>
        <xdr:cNvSpPr/>
      </xdr:nvSpPr>
      <xdr:spPr>
        <a:xfrm>
          <a:off x="4584700" y="8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148190</xdr:rowOff>
    </xdr:from>
    <xdr:ext cx="599010" cy="259045"/>
    <xdr:sp macro="" textlink="">
      <xdr:nvSpPr>
        <xdr:cNvPr id="143" name="物件費該当値テキスト"/>
        <xdr:cNvSpPr txBox="1"/>
      </xdr:nvSpPr>
      <xdr:spPr>
        <a:xfrm>
          <a:off x="4686300" y="872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93668</xdr:rowOff>
    </xdr:from>
    <xdr:to>
      <xdr:col>20</xdr:col>
      <xdr:colOff>38100</xdr:colOff>
      <xdr:row>56</xdr:row>
      <xdr:rowOff>23818</xdr:rowOff>
    </xdr:to>
    <xdr:sp macro="" textlink="">
      <xdr:nvSpPr>
        <xdr:cNvPr id="144" name="楕円 143"/>
        <xdr:cNvSpPr/>
      </xdr:nvSpPr>
      <xdr:spPr>
        <a:xfrm>
          <a:off x="3746500" y="95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40345</xdr:rowOff>
    </xdr:from>
    <xdr:ext cx="534377" cy="259045"/>
    <xdr:sp macro="" textlink="">
      <xdr:nvSpPr>
        <xdr:cNvPr id="145" name="テキスト ボックス 144"/>
        <xdr:cNvSpPr txBox="1"/>
      </xdr:nvSpPr>
      <xdr:spPr>
        <a:xfrm>
          <a:off x="3530111" y="92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142997</xdr:rowOff>
    </xdr:from>
    <xdr:to>
      <xdr:col>15</xdr:col>
      <xdr:colOff>101600</xdr:colOff>
      <xdr:row>55</xdr:row>
      <xdr:rowOff>73147</xdr:rowOff>
    </xdr:to>
    <xdr:sp macro="" textlink="">
      <xdr:nvSpPr>
        <xdr:cNvPr id="146" name="楕円 145"/>
        <xdr:cNvSpPr/>
      </xdr:nvSpPr>
      <xdr:spPr>
        <a:xfrm>
          <a:off x="2857500" y="94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89674</xdr:rowOff>
    </xdr:from>
    <xdr:ext cx="599010" cy="259045"/>
    <xdr:sp macro="" textlink="">
      <xdr:nvSpPr>
        <xdr:cNvPr id="147" name="テキスト ボックス 146"/>
        <xdr:cNvSpPr txBox="1"/>
      </xdr:nvSpPr>
      <xdr:spPr>
        <a:xfrm>
          <a:off x="2608795" y="917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92623</xdr:rowOff>
    </xdr:from>
    <xdr:to>
      <xdr:col>10</xdr:col>
      <xdr:colOff>165100</xdr:colOff>
      <xdr:row>56</xdr:row>
      <xdr:rowOff>22773</xdr:rowOff>
    </xdr:to>
    <xdr:sp macro="" textlink="">
      <xdr:nvSpPr>
        <xdr:cNvPr id="148" name="楕円 147"/>
        <xdr:cNvSpPr/>
      </xdr:nvSpPr>
      <xdr:spPr>
        <a:xfrm>
          <a:off x="1968500" y="952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39300</xdr:rowOff>
    </xdr:from>
    <xdr:ext cx="534377" cy="259045"/>
    <xdr:sp macro="" textlink="">
      <xdr:nvSpPr>
        <xdr:cNvPr id="149" name="テキスト ボックス 148"/>
        <xdr:cNvSpPr txBox="1"/>
      </xdr:nvSpPr>
      <xdr:spPr>
        <a:xfrm>
          <a:off x="1752111" y="929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167359</xdr:rowOff>
    </xdr:from>
    <xdr:to>
      <xdr:col>6</xdr:col>
      <xdr:colOff>38100</xdr:colOff>
      <xdr:row>56</xdr:row>
      <xdr:rowOff>97509</xdr:rowOff>
    </xdr:to>
    <xdr:sp macro="" textlink="">
      <xdr:nvSpPr>
        <xdr:cNvPr id="150" name="楕円 149"/>
        <xdr:cNvSpPr/>
      </xdr:nvSpPr>
      <xdr:spPr>
        <a:xfrm>
          <a:off x="1079500" y="95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114036</xdr:rowOff>
    </xdr:from>
    <xdr:ext cx="534377" cy="259045"/>
    <xdr:sp macro="" textlink="">
      <xdr:nvSpPr>
        <xdr:cNvPr id="151" name="テキスト ボックス 150"/>
        <xdr:cNvSpPr txBox="1"/>
      </xdr:nvSpPr>
      <xdr:spPr>
        <a:xfrm>
          <a:off x="863111" y="937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105010</xdr:rowOff>
    </xdr:from>
    <xdr:to>
      <xdr:col>24</xdr:col>
      <xdr:colOff>63500</xdr:colOff>
      <xdr:row>76</xdr:row>
      <xdr:rowOff>14370</xdr:rowOff>
    </xdr:to>
    <xdr:cxnSp macro="">
      <xdr:nvCxnSpPr>
        <xdr:cNvPr id="176" name="直線コネクタ 175"/>
        <xdr:cNvCxnSpPr/>
      </xdr:nvCxnSpPr>
      <xdr:spPr>
        <a:xfrm flipV="1">
          <a:off x="3797300" y="12963760"/>
          <a:ext cx="8382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108532</xdr:rowOff>
    </xdr:from>
    <xdr:ext cx="469744" cy="259045"/>
    <xdr:sp macro="" textlink="">
      <xdr:nvSpPr>
        <xdr:cNvPr id="177" name="維持補修費平均値テキスト"/>
        <xdr:cNvSpPr txBox="1"/>
      </xdr:nvSpPr>
      <xdr:spPr>
        <a:xfrm>
          <a:off x="4686300" y="12967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14370</xdr:rowOff>
    </xdr:from>
    <xdr:to>
      <xdr:col>19</xdr:col>
      <xdr:colOff>177800</xdr:colOff>
      <xdr:row>76</xdr:row>
      <xdr:rowOff>114725</xdr:rowOff>
    </xdr:to>
    <xdr:cxnSp macro="">
      <xdr:nvCxnSpPr>
        <xdr:cNvPr id="179" name="直線コネクタ 178"/>
        <xdr:cNvCxnSpPr/>
      </xdr:nvCxnSpPr>
      <xdr:spPr>
        <a:xfrm flipV="1">
          <a:off x="2908300" y="13044570"/>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44092</xdr:rowOff>
    </xdr:from>
    <xdr:ext cx="469744" cy="259045"/>
    <xdr:sp macro="" textlink="">
      <xdr:nvSpPr>
        <xdr:cNvPr id="181" name="テキスト ボックス 180"/>
        <xdr:cNvSpPr txBox="1"/>
      </xdr:nvSpPr>
      <xdr:spPr>
        <a:xfrm>
          <a:off x="3562428" y="12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73806</xdr:rowOff>
    </xdr:from>
    <xdr:to>
      <xdr:col>15</xdr:col>
      <xdr:colOff>50800</xdr:colOff>
      <xdr:row>76</xdr:row>
      <xdr:rowOff>114725</xdr:rowOff>
    </xdr:to>
    <xdr:cxnSp macro="">
      <xdr:nvCxnSpPr>
        <xdr:cNvPr id="182" name="直線コネクタ 181"/>
        <xdr:cNvCxnSpPr/>
      </xdr:nvCxnSpPr>
      <xdr:spPr>
        <a:xfrm>
          <a:off x="2019300" y="13104006"/>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121817</xdr:rowOff>
    </xdr:from>
    <xdr:ext cx="469744" cy="259045"/>
    <xdr:sp macro="" textlink="">
      <xdr:nvSpPr>
        <xdr:cNvPr id="184" name="テキスト ボックス 183"/>
        <xdr:cNvSpPr txBox="1"/>
      </xdr:nvSpPr>
      <xdr:spPr>
        <a:xfrm>
          <a:off x="2673428" y="126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73806</xdr:rowOff>
    </xdr:from>
    <xdr:to>
      <xdr:col>10</xdr:col>
      <xdr:colOff>114300</xdr:colOff>
      <xdr:row>76</xdr:row>
      <xdr:rowOff>118841</xdr:rowOff>
    </xdr:to>
    <xdr:cxnSp macro="">
      <xdr:nvCxnSpPr>
        <xdr:cNvPr id="185" name="直線コネクタ 184"/>
        <xdr:cNvCxnSpPr/>
      </xdr:nvCxnSpPr>
      <xdr:spPr>
        <a:xfrm flipV="1">
          <a:off x="1130300" y="13104006"/>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7" name="テキスト ボックス 186"/>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8" name="フローチャート: 判断 187"/>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169822</xdr:rowOff>
    </xdr:from>
    <xdr:ext cx="469744" cy="259045"/>
    <xdr:sp macro="" textlink="">
      <xdr:nvSpPr>
        <xdr:cNvPr id="189" name="テキスト ボックス 188"/>
        <xdr:cNvSpPr txBox="1"/>
      </xdr:nvSpPr>
      <xdr:spPr>
        <a:xfrm>
          <a:off x="895428" y="12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54210</xdr:rowOff>
    </xdr:from>
    <xdr:to>
      <xdr:col>24</xdr:col>
      <xdr:colOff>114300</xdr:colOff>
      <xdr:row>75</xdr:row>
      <xdr:rowOff>155811</xdr:rowOff>
    </xdr:to>
    <xdr:sp macro="" textlink="">
      <xdr:nvSpPr>
        <xdr:cNvPr id="195" name="楕円 194"/>
        <xdr:cNvSpPr/>
      </xdr:nvSpPr>
      <xdr:spPr>
        <a:xfrm>
          <a:off x="4584700" y="12912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77087</xdr:rowOff>
    </xdr:from>
    <xdr:ext cx="469744" cy="259045"/>
    <xdr:sp macro="" textlink="">
      <xdr:nvSpPr>
        <xdr:cNvPr id="196" name="維持補修費該当値テキスト"/>
        <xdr:cNvSpPr txBox="1"/>
      </xdr:nvSpPr>
      <xdr:spPr>
        <a:xfrm>
          <a:off x="4686300" y="1276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135020</xdr:rowOff>
    </xdr:from>
    <xdr:to>
      <xdr:col>20</xdr:col>
      <xdr:colOff>38100</xdr:colOff>
      <xdr:row>76</xdr:row>
      <xdr:rowOff>65170</xdr:rowOff>
    </xdr:to>
    <xdr:sp macro="" textlink="">
      <xdr:nvSpPr>
        <xdr:cNvPr id="197" name="楕円 196"/>
        <xdr:cNvSpPr/>
      </xdr:nvSpPr>
      <xdr:spPr>
        <a:xfrm>
          <a:off x="3746500" y="129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56297</xdr:rowOff>
    </xdr:from>
    <xdr:ext cx="469744" cy="259045"/>
    <xdr:sp macro="" textlink="">
      <xdr:nvSpPr>
        <xdr:cNvPr id="198" name="テキスト ボックス 197"/>
        <xdr:cNvSpPr txBox="1"/>
      </xdr:nvSpPr>
      <xdr:spPr>
        <a:xfrm>
          <a:off x="3562428" y="1308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63925</xdr:rowOff>
    </xdr:from>
    <xdr:to>
      <xdr:col>15</xdr:col>
      <xdr:colOff>101600</xdr:colOff>
      <xdr:row>76</xdr:row>
      <xdr:rowOff>165525</xdr:rowOff>
    </xdr:to>
    <xdr:sp macro="" textlink="">
      <xdr:nvSpPr>
        <xdr:cNvPr id="199" name="楕円 198"/>
        <xdr:cNvSpPr/>
      </xdr:nvSpPr>
      <xdr:spPr>
        <a:xfrm>
          <a:off x="2857500" y="130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156652</xdr:rowOff>
    </xdr:from>
    <xdr:ext cx="469744" cy="259045"/>
    <xdr:sp macro="" textlink="">
      <xdr:nvSpPr>
        <xdr:cNvPr id="200" name="テキスト ボックス 199"/>
        <xdr:cNvSpPr txBox="1"/>
      </xdr:nvSpPr>
      <xdr:spPr>
        <a:xfrm>
          <a:off x="2673428" y="1318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23006</xdr:rowOff>
    </xdr:from>
    <xdr:to>
      <xdr:col>10</xdr:col>
      <xdr:colOff>165100</xdr:colOff>
      <xdr:row>76</xdr:row>
      <xdr:rowOff>124606</xdr:rowOff>
    </xdr:to>
    <xdr:sp macro="" textlink="">
      <xdr:nvSpPr>
        <xdr:cNvPr id="201" name="楕円 200"/>
        <xdr:cNvSpPr/>
      </xdr:nvSpPr>
      <xdr:spPr>
        <a:xfrm>
          <a:off x="1968500" y="130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115733</xdr:rowOff>
    </xdr:from>
    <xdr:ext cx="469744" cy="259045"/>
    <xdr:sp macro="" textlink="">
      <xdr:nvSpPr>
        <xdr:cNvPr id="202" name="テキスト ボックス 201"/>
        <xdr:cNvSpPr txBox="1"/>
      </xdr:nvSpPr>
      <xdr:spPr>
        <a:xfrm>
          <a:off x="1784428" y="1314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68041</xdr:rowOff>
    </xdr:from>
    <xdr:to>
      <xdr:col>6</xdr:col>
      <xdr:colOff>38100</xdr:colOff>
      <xdr:row>76</xdr:row>
      <xdr:rowOff>169641</xdr:rowOff>
    </xdr:to>
    <xdr:sp macro="" textlink="">
      <xdr:nvSpPr>
        <xdr:cNvPr id="203" name="楕円 202"/>
        <xdr:cNvSpPr/>
      </xdr:nvSpPr>
      <xdr:spPr>
        <a:xfrm>
          <a:off x="1079500" y="130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160768</xdr:rowOff>
    </xdr:from>
    <xdr:ext cx="469744" cy="259045"/>
    <xdr:sp macro="" textlink="">
      <xdr:nvSpPr>
        <xdr:cNvPr id="204" name="テキスト ボックス 203"/>
        <xdr:cNvSpPr txBox="1"/>
      </xdr:nvSpPr>
      <xdr:spPr>
        <a:xfrm>
          <a:off x="895428" y="1319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90460</xdr:rowOff>
    </xdr:from>
    <xdr:to>
      <xdr:col>24</xdr:col>
      <xdr:colOff>63500</xdr:colOff>
      <xdr:row>95</xdr:row>
      <xdr:rowOff>33333</xdr:rowOff>
    </xdr:to>
    <xdr:cxnSp macro="">
      <xdr:nvCxnSpPr>
        <xdr:cNvPr id="232" name="直線コネクタ 231"/>
        <xdr:cNvCxnSpPr/>
      </xdr:nvCxnSpPr>
      <xdr:spPr>
        <a:xfrm flipV="1">
          <a:off x="3797300" y="16206760"/>
          <a:ext cx="838200" cy="11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89318</xdr:rowOff>
    </xdr:from>
    <xdr:ext cx="534377" cy="259045"/>
    <xdr:sp macro="" textlink="">
      <xdr:nvSpPr>
        <xdr:cNvPr id="233" name="扶助費平均値テキスト"/>
        <xdr:cNvSpPr txBox="1"/>
      </xdr:nvSpPr>
      <xdr:spPr>
        <a:xfrm>
          <a:off x="4686300" y="1637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149690</xdr:rowOff>
    </xdr:from>
    <xdr:to>
      <xdr:col>19</xdr:col>
      <xdr:colOff>177800</xdr:colOff>
      <xdr:row>95</xdr:row>
      <xdr:rowOff>33333</xdr:rowOff>
    </xdr:to>
    <xdr:cxnSp macro="">
      <xdr:nvCxnSpPr>
        <xdr:cNvPr id="235" name="直線コネクタ 234"/>
        <xdr:cNvCxnSpPr/>
      </xdr:nvCxnSpPr>
      <xdr:spPr>
        <a:xfrm>
          <a:off x="2908300" y="16265990"/>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92107</xdr:rowOff>
    </xdr:from>
    <xdr:ext cx="534377" cy="259045"/>
    <xdr:sp macro="" textlink="">
      <xdr:nvSpPr>
        <xdr:cNvPr id="237" name="テキスト ボックス 236"/>
        <xdr:cNvSpPr txBox="1"/>
      </xdr:nvSpPr>
      <xdr:spPr>
        <a:xfrm>
          <a:off x="3530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149690</xdr:rowOff>
    </xdr:from>
    <xdr:to>
      <xdr:col>15</xdr:col>
      <xdr:colOff>50800</xdr:colOff>
      <xdr:row>95</xdr:row>
      <xdr:rowOff>21034</xdr:rowOff>
    </xdr:to>
    <xdr:cxnSp macro="">
      <xdr:nvCxnSpPr>
        <xdr:cNvPr id="238" name="直線コネクタ 237"/>
        <xdr:cNvCxnSpPr/>
      </xdr:nvCxnSpPr>
      <xdr:spPr>
        <a:xfrm flipV="1">
          <a:off x="2019300" y="16265990"/>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81546</xdr:rowOff>
    </xdr:from>
    <xdr:ext cx="534377" cy="259045"/>
    <xdr:sp macro="" textlink="">
      <xdr:nvSpPr>
        <xdr:cNvPr id="240" name="テキスト ボックス 239"/>
        <xdr:cNvSpPr txBox="1"/>
      </xdr:nvSpPr>
      <xdr:spPr>
        <a:xfrm>
          <a:off x="2641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21034</xdr:rowOff>
    </xdr:from>
    <xdr:to>
      <xdr:col>10</xdr:col>
      <xdr:colOff>114300</xdr:colOff>
      <xdr:row>95</xdr:row>
      <xdr:rowOff>145597</xdr:rowOff>
    </xdr:to>
    <xdr:cxnSp macro="">
      <xdr:nvCxnSpPr>
        <xdr:cNvPr id="241" name="直線コネクタ 240"/>
        <xdr:cNvCxnSpPr/>
      </xdr:nvCxnSpPr>
      <xdr:spPr>
        <a:xfrm flipV="1">
          <a:off x="1130300" y="16308784"/>
          <a:ext cx="889000" cy="12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74871</xdr:rowOff>
    </xdr:from>
    <xdr:ext cx="534377" cy="259045"/>
    <xdr:sp macro="" textlink="">
      <xdr:nvSpPr>
        <xdr:cNvPr id="243" name="テキスト ボックス 242"/>
        <xdr:cNvSpPr txBox="1"/>
      </xdr:nvSpPr>
      <xdr:spPr>
        <a:xfrm>
          <a:off x="1752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4" name="フローチャート: 判断 243"/>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155315</xdr:rowOff>
    </xdr:from>
    <xdr:ext cx="534377" cy="259045"/>
    <xdr:sp macro="" textlink="">
      <xdr:nvSpPr>
        <xdr:cNvPr id="245" name="テキスト ボックス 244"/>
        <xdr:cNvSpPr txBox="1"/>
      </xdr:nvSpPr>
      <xdr:spPr>
        <a:xfrm>
          <a:off x="863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39660</xdr:rowOff>
    </xdr:from>
    <xdr:to>
      <xdr:col>24</xdr:col>
      <xdr:colOff>114300</xdr:colOff>
      <xdr:row>94</xdr:row>
      <xdr:rowOff>141260</xdr:rowOff>
    </xdr:to>
    <xdr:sp macro="" textlink="">
      <xdr:nvSpPr>
        <xdr:cNvPr id="251" name="楕円 250"/>
        <xdr:cNvSpPr/>
      </xdr:nvSpPr>
      <xdr:spPr>
        <a:xfrm>
          <a:off x="4584700" y="161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62537</xdr:rowOff>
    </xdr:from>
    <xdr:ext cx="534377" cy="259045"/>
    <xdr:sp macro="" textlink="">
      <xdr:nvSpPr>
        <xdr:cNvPr id="252" name="扶助費該当値テキスト"/>
        <xdr:cNvSpPr txBox="1"/>
      </xdr:nvSpPr>
      <xdr:spPr>
        <a:xfrm>
          <a:off x="4686300" y="16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153983</xdr:rowOff>
    </xdr:from>
    <xdr:to>
      <xdr:col>20</xdr:col>
      <xdr:colOff>38100</xdr:colOff>
      <xdr:row>95</xdr:row>
      <xdr:rowOff>84133</xdr:rowOff>
    </xdr:to>
    <xdr:sp macro="" textlink="">
      <xdr:nvSpPr>
        <xdr:cNvPr id="253" name="楕円 252"/>
        <xdr:cNvSpPr/>
      </xdr:nvSpPr>
      <xdr:spPr>
        <a:xfrm>
          <a:off x="3746500" y="1627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100660</xdr:rowOff>
    </xdr:from>
    <xdr:ext cx="534377" cy="259045"/>
    <xdr:sp macro="" textlink="">
      <xdr:nvSpPr>
        <xdr:cNvPr id="254" name="テキスト ボックス 253"/>
        <xdr:cNvSpPr txBox="1"/>
      </xdr:nvSpPr>
      <xdr:spPr>
        <a:xfrm>
          <a:off x="3530111" y="1604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98890</xdr:rowOff>
    </xdr:from>
    <xdr:to>
      <xdr:col>15</xdr:col>
      <xdr:colOff>101600</xdr:colOff>
      <xdr:row>95</xdr:row>
      <xdr:rowOff>29040</xdr:rowOff>
    </xdr:to>
    <xdr:sp macro="" textlink="">
      <xdr:nvSpPr>
        <xdr:cNvPr id="255" name="楕円 254"/>
        <xdr:cNvSpPr/>
      </xdr:nvSpPr>
      <xdr:spPr>
        <a:xfrm>
          <a:off x="2857500" y="162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45567</xdr:rowOff>
    </xdr:from>
    <xdr:ext cx="534377" cy="259045"/>
    <xdr:sp macro="" textlink="">
      <xdr:nvSpPr>
        <xdr:cNvPr id="256" name="テキスト ボックス 255"/>
        <xdr:cNvSpPr txBox="1"/>
      </xdr:nvSpPr>
      <xdr:spPr>
        <a:xfrm>
          <a:off x="2641111" y="1599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141684</xdr:rowOff>
    </xdr:from>
    <xdr:to>
      <xdr:col>10</xdr:col>
      <xdr:colOff>165100</xdr:colOff>
      <xdr:row>95</xdr:row>
      <xdr:rowOff>71834</xdr:rowOff>
    </xdr:to>
    <xdr:sp macro="" textlink="">
      <xdr:nvSpPr>
        <xdr:cNvPr id="257" name="楕円 256"/>
        <xdr:cNvSpPr/>
      </xdr:nvSpPr>
      <xdr:spPr>
        <a:xfrm>
          <a:off x="1968500" y="162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88361</xdr:rowOff>
    </xdr:from>
    <xdr:ext cx="534377" cy="259045"/>
    <xdr:sp macro="" textlink="">
      <xdr:nvSpPr>
        <xdr:cNvPr id="258" name="テキスト ボックス 257"/>
        <xdr:cNvSpPr txBox="1"/>
      </xdr:nvSpPr>
      <xdr:spPr>
        <a:xfrm>
          <a:off x="1752111" y="1603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94797</xdr:rowOff>
    </xdr:from>
    <xdr:to>
      <xdr:col>6</xdr:col>
      <xdr:colOff>38100</xdr:colOff>
      <xdr:row>96</xdr:row>
      <xdr:rowOff>24947</xdr:rowOff>
    </xdr:to>
    <xdr:sp macro="" textlink="">
      <xdr:nvSpPr>
        <xdr:cNvPr id="259" name="楕円 258"/>
        <xdr:cNvSpPr/>
      </xdr:nvSpPr>
      <xdr:spPr>
        <a:xfrm>
          <a:off x="1079500" y="163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41474</xdr:rowOff>
    </xdr:from>
    <xdr:ext cx="534377" cy="259045"/>
    <xdr:sp macro="" textlink="">
      <xdr:nvSpPr>
        <xdr:cNvPr id="260" name="テキスト ボックス 259"/>
        <xdr:cNvSpPr txBox="1"/>
      </xdr:nvSpPr>
      <xdr:spPr>
        <a:xfrm>
          <a:off x="863111" y="1615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119880</xdr:rowOff>
    </xdr:from>
    <xdr:to>
      <xdr:col>55</xdr:col>
      <xdr:colOff>0</xdr:colOff>
      <xdr:row>37</xdr:row>
      <xdr:rowOff>147674</xdr:rowOff>
    </xdr:to>
    <xdr:cxnSp macro="">
      <xdr:nvCxnSpPr>
        <xdr:cNvPr id="287" name="直線コネクタ 286"/>
        <xdr:cNvCxnSpPr/>
      </xdr:nvCxnSpPr>
      <xdr:spPr>
        <a:xfrm flipV="1">
          <a:off x="9639300" y="6463530"/>
          <a:ext cx="8382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46928</xdr:rowOff>
    </xdr:from>
    <xdr:ext cx="534377" cy="259045"/>
    <xdr:sp macro="" textlink="">
      <xdr:nvSpPr>
        <xdr:cNvPr id="288" name="補助費等平均値テキスト"/>
        <xdr:cNvSpPr txBox="1"/>
      </xdr:nvSpPr>
      <xdr:spPr>
        <a:xfrm>
          <a:off x="10528300" y="6047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147674</xdr:rowOff>
    </xdr:from>
    <xdr:to>
      <xdr:col>50</xdr:col>
      <xdr:colOff>114300</xdr:colOff>
      <xdr:row>37</xdr:row>
      <xdr:rowOff>159364</xdr:rowOff>
    </xdr:to>
    <xdr:cxnSp macro="">
      <xdr:nvCxnSpPr>
        <xdr:cNvPr id="290" name="直線コネクタ 289"/>
        <xdr:cNvCxnSpPr/>
      </xdr:nvCxnSpPr>
      <xdr:spPr>
        <a:xfrm flipV="1">
          <a:off x="8750300" y="6491324"/>
          <a:ext cx="889000" cy="1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159364</xdr:rowOff>
    </xdr:from>
    <xdr:to>
      <xdr:col>45</xdr:col>
      <xdr:colOff>177800</xdr:colOff>
      <xdr:row>38</xdr:row>
      <xdr:rowOff>5169</xdr:rowOff>
    </xdr:to>
    <xdr:cxnSp macro="">
      <xdr:nvCxnSpPr>
        <xdr:cNvPr id="293" name="直線コネクタ 292"/>
        <xdr:cNvCxnSpPr/>
      </xdr:nvCxnSpPr>
      <xdr:spPr>
        <a:xfrm flipV="1">
          <a:off x="7861300" y="6503014"/>
          <a:ext cx="889000" cy="1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14560</xdr:rowOff>
    </xdr:from>
    <xdr:ext cx="534377" cy="259045"/>
    <xdr:sp macro="" textlink="">
      <xdr:nvSpPr>
        <xdr:cNvPr id="295" name="テキスト ボックス 294"/>
        <xdr:cNvSpPr txBox="1"/>
      </xdr:nvSpPr>
      <xdr:spPr>
        <a:xfrm>
          <a:off x="8483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169281</xdr:rowOff>
    </xdr:from>
    <xdr:to>
      <xdr:col>41</xdr:col>
      <xdr:colOff>50800</xdr:colOff>
      <xdr:row>38</xdr:row>
      <xdr:rowOff>5169</xdr:rowOff>
    </xdr:to>
    <xdr:cxnSp macro="">
      <xdr:nvCxnSpPr>
        <xdr:cNvPr id="296" name="直線コネクタ 295"/>
        <xdr:cNvCxnSpPr/>
      </xdr:nvCxnSpPr>
      <xdr:spPr>
        <a:xfrm>
          <a:off x="6972300" y="6512931"/>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26337</xdr:rowOff>
    </xdr:from>
    <xdr:ext cx="534377" cy="259045"/>
    <xdr:sp macro="" textlink="">
      <xdr:nvSpPr>
        <xdr:cNvPr id="298" name="テキスト ボックス 297"/>
        <xdr:cNvSpPr txBox="1"/>
      </xdr:nvSpPr>
      <xdr:spPr>
        <a:xfrm>
          <a:off x="7594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9" name="フローチャート: 判断 298"/>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47524</xdr:rowOff>
    </xdr:from>
    <xdr:ext cx="534377" cy="259045"/>
    <xdr:sp macro="" textlink="">
      <xdr:nvSpPr>
        <xdr:cNvPr id="300" name="テキスト ボックス 299"/>
        <xdr:cNvSpPr txBox="1"/>
      </xdr:nvSpPr>
      <xdr:spPr>
        <a:xfrm>
          <a:off x="6705111" y="60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69080</xdr:rowOff>
    </xdr:from>
    <xdr:to>
      <xdr:col>55</xdr:col>
      <xdr:colOff>50800</xdr:colOff>
      <xdr:row>37</xdr:row>
      <xdr:rowOff>170680</xdr:rowOff>
    </xdr:to>
    <xdr:sp macro="" textlink="">
      <xdr:nvSpPr>
        <xdr:cNvPr id="306" name="楕円 305"/>
        <xdr:cNvSpPr/>
      </xdr:nvSpPr>
      <xdr:spPr>
        <a:xfrm>
          <a:off x="10426700" y="6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155457</xdr:rowOff>
    </xdr:from>
    <xdr:ext cx="534377" cy="259045"/>
    <xdr:sp macro="" textlink="">
      <xdr:nvSpPr>
        <xdr:cNvPr id="307" name="補助費等該当値テキスト"/>
        <xdr:cNvSpPr txBox="1"/>
      </xdr:nvSpPr>
      <xdr:spPr>
        <a:xfrm>
          <a:off x="10528300" y="632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96874</xdr:rowOff>
    </xdr:from>
    <xdr:to>
      <xdr:col>50</xdr:col>
      <xdr:colOff>165100</xdr:colOff>
      <xdr:row>38</xdr:row>
      <xdr:rowOff>27023</xdr:rowOff>
    </xdr:to>
    <xdr:sp macro="" textlink="">
      <xdr:nvSpPr>
        <xdr:cNvPr id="308" name="楕円 307"/>
        <xdr:cNvSpPr/>
      </xdr:nvSpPr>
      <xdr:spPr>
        <a:xfrm>
          <a:off x="9588500" y="64405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18151</xdr:rowOff>
    </xdr:from>
    <xdr:ext cx="534377" cy="259045"/>
    <xdr:sp macro="" textlink="">
      <xdr:nvSpPr>
        <xdr:cNvPr id="309" name="テキスト ボックス 308"/>
        <xdr:cNvSpPr txBox="1"/>
      </xdr:nvSpPr>
      <xdr:spPr>
        <a:xfrm>
          <a:off x="9372111" y="65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108564</xdr:rowOff>
    </xdr:from>
    <xdr:to>
      <xdr:col>46</xdr:col>
      <xdr:colOff>38100</xdr:colOff>
      <xdr:row>38</xdr:row>
      <xdr:rowOff>38714</xdr:rowOff>
    </xdr:to>
    <xdr:sp macro="" textlink="">
      <xdr:nvSpPr>
        <xdr:cNvPr id="310" name="楕円 309"/>
        <xdr:cNvSpPr/>
      </xdr:nvSpPr>
      <xdr:spPr>
        <a:xfrm>
          <a:off x="8699500" y="64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29841</xdr:rowOff>
    </xdr:from>
    <xdr:ext cx="534377" cy="259045"/>
    <xdr:sp macro="" textlink="">
      <xdr:nvSpPr>
        <xdr:cNvPr id="311" name="テキスト ボックス 310"/>
        <xdr:cNvSpPr txBox="1"/>
      </xdr:nvSpPr>
      <xdr:spPr>
        <a:xfrm>
          <a:off x="8483111" y="65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125819</xdr:rowOff>
    </xdr:from>
    <xdr:to>
      <xdr:col>41</xdr:col>
      <xdr:colOff>101600</xdr:colOff>
      <xdr:row>38</xdr:row>
      <xdr:rowOff>55969</xdr:rowOff>
    </xdr:to>
    <xdr:sp macro="" textlink="">
      <xdr:nvSpPr>
        <xdr:cNvPr id="312" name="楕円 311"/>
        <xdr:cNvSpPr/>
      </xdr:nvSpPr>
      <xdr:spPr>
        <a:xfrm>
          <a:off x="7810500" y="64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47096</xdr:rowOff>
    </xdr:from>
    <xdr:ext cx="534377" cy="259045"/>
    <xdr:sp macro="" textlink="">
      <xdr:nvSpPr>
        <xdr:cNvPr id="313" name="テキスト ボックス 312"/>
        <xdr:cNvSpPr txBox="1"/>
      </xdr:nvSpPr>
      <xdr:spPr>
        <a:xfrm>
          <a:off x="7594111" y="65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118481</xdr:rowOff>
    </xdr:from>
    <xdr:to>
      <xdr:col>36</xdr:col>
      <xdr:colOff>165100</xdr:colOff>
      <xdr:row>38</xdr:row>
      <xdr:rowOff>48631</xdr:rowOff>
    </xdr:to>
    <xdr:sp macro="" textlink="">
      <xdr:nvSpPr>
        <xdr:cNvPr id="314" name="楕円 313"/>
        <xdr:cNvSpPr/>
      </xdr:nvSpPr>
      <xdr:spPr>
        <a:xfrm>
          <a:off x="6921500" y="64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39758</xdr:rowOff>
    </xdr:from>
    <xdr:ext cx="534377" cy="259045"/>
    <xdr:sp macro="" textlink="">
      <xdr:nvSpPr>
        <xdr:cNvPr id="315" name="テキスト ボックス 314"/>
        <xdr:cNvSpPr txBox="1"/>
      </xdr:nvSpPr>
      <xdr:spPr>
        <a:xfrm>
          <a:off x="6705111" y="655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141250</xdr:rowOff>
    </xdr:from>
    <xdr:to>
      <xdr:col>55</xdr:col>
      <xdr:colOff>0</xdr:colOff>
      <xdr:row>58</xdr:row>
      <xdr:rowOff>29077</xdr:rowOff>
    </xdr:to>
    <xdr:cxnSp macro="">
      <xdr:nvCxnSpPr>
        <xdr:cNvPr id="344" name="直線コネクタ 343"/>
        <xdr:cNvCxnSpPr/>
      </xdr:nvCxnSpPr>
      <xdr:spPr>
        <a:xfrm>
          <a:off x="9639300" y="9913900"/>
          <a:ext cx="838200" cy="5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42804</xdr:rowOff>
    </xdr:from>
    <xdr:ext cx="534377" cy="259045"/>
    <xdr:sp macro="" textlink="">
      <xdr:nvSpPr>
        <xdr:cNvPr id="345" name="普通建設事業費平均値テキスト"/>
        <xdr:cNvSpPr txBox="1"/>
      </xdr:nvSpPr>
      <xdr:spPr>
        <a:xfrm>
          <a:off x="10528300" y="9644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86901</xdr:rowOff>
    </xdr:from>
    <xdr:to>
      <xdr:col>50</xdr:col>
      <xdr:colOff>114300</xdr:colOff>
      <xdr:row>57</xdr:row>
      <xdr:rowOff>141250</xdr:rowOff>
    </xdr:to>
    <xdr:cxnSp macro="">
      <xdr:nvCxnSpPr>
        <xdr:cNvPr id="347" name="直線コネクタ 346"/>
        <xdr:cNvCxnSpPr/>
      </xdr:nvCxnSpPr>
      <xdr:spPr>
        <a:xfrm>
          <a:off x="8750300" y="9859551"/>
          <a:ext cx="889000" cy="5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49" name="テキスト ボックス 348"/>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58021</xdr:rowOff>
    </xdr:from>
    <xdr:to>
      <xdr:col>45</xdr:col>
      <xdr:colOff>177800</xdr:colOff>
      <xdr:row>57</xdr:row>
      <xdr:rowOff>86901</xdr:rowOff>
    </xdr:to>
    <xdr:cxnSp macro="">
      <xdr:nvCxnSpPr>
        <xdr:cNvPr id="350" name="直線コネクタ 349"/>
        <xdr:cNvCxnSpPr/>
      </xdr:nvCxnSpPr>
      <xdr:spPr>
        <a:xfrm>
          <a:off x="7861300" y="9830671"/>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156468</xdr:rowOff>
    </xdr:from>
    <xdr:to>
      <xdr:col>41</xdr:col>
      <xdr:colOff>50800</xdr:colOff>
      <xdr:row>57</xdr:row>
      <xdr:rowOff>58021</xdr:rowOff>
    </xdr:to>
    <xdr:cxnSp macro="">
      <xdr:nvCxnSpPr>
        <xdr:cNvPr id="353" name="直線コネクタ 352"/>
        <xdr:cNvCxnSpPr/>
      </xdr:nvCxnSpPr>
      <xdr:spPr>
        <a:xfrm>
          <a:off x="6972300" y="9757668"/>
          <a:ext cx="889000" cy="7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5" name="テキスト ボックス 354"/>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6" name="フローチャート: 判断 355"/>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57" name="テキスト ボックス 356"/>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149727</xdr:rowOff>
    </xdr:from>
    <xdr:to>
      <xdr:col>55</xdr:col>
      <xdr:colOff>50800</xdr:colOff>
      <xdr:row>58</xdr:row>
      <xdr:rowOff>79877</xdr:rowOff>
    </xdr:to>
    <xdr:sp macro="" textlink="">
      <xdr:nvSpPr>
        <xdr:cNvPr id="363" name="楕円 362"/>
        <xdr:cNvSpPr/>
      </xdr:nvSpPr>
      <xdr:spPr>
        <a:xfrm>
          <a:off x="10426700" y="99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64654</xdr:rowOff>
    </xdr:from>
    <xdr:ext cx="534377" cy="259045"/>
    <xdr:sp macro="" textlink="">
      <xdr:nvSpPr>
        <xdr:cNvPr id="364" name="普通建設事業費該当値テキスト"/>
        <xdr:cNvSpPr txBox="1"/>
      </xdr:nvSpPr>
      <xdr:spPr>
        <a:xfrm>
          <a:off x="10528300" y="983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90450</xdr:rowOff>
    </xdr:from>
    <xdr:to>
      <xdr:col>50</xdr:col>
      <xdr:colOff>165100</xdr:colOff>
      <xdr:row>58</xdr:row>
      <xdr:rowOff>20600</xdr:rowOff>
    </xdr:to>
    <xdr:sp macro="" textlink="">
      <xdr:nvSpPr>
        <xdr:cNvPr id="365" name="楕円 364"/>
        <xdr:cNvSpPr/>
      </xdr:nvSpPr>
      <xdr:spPr>
        <a:xfrm>
          <a:off x="9588500" y="98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11727</xdr:rowOff>
    </xdr:from>
    <xdr:ext cx="534377" cy="259045"/>
    <xdr:sp macro="" textlink="">
      <xdr:nvSpPr>
        <xdr:cNvPr id="366" name="テキスト ボックス 365"/>
        <xdr:cNvSpPr txBox="1"/>
      </xdr:nvSpPr>
      <xdr:spPr>
        <a:xfrm>
          <a:off x="9372111" y="99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36101</xdr:rowOff>
    </xdr:from>
    <xdr:to>
      <xdr:col>46</xdr:col>
      <xdr:colOff>38100</xdr:colOff>
      <xdr:row>57</xdr:row>
      <xdr:rowOff>137701</xdr:rowOff>
    </xdr:to>
    <xdr:sp macro="" textlink="">
      <xdr:nvSpPr>
        <xdr:cNvPr id="367" name="楕円 366"/>
        <xdr:cNvSpPr/>
      </xdr:nvSpPr>
      <xdr:spPr>
        <a:xfrm>
          <a:off x="8699500" y="980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128828</xdr:rowOff>
    </xdr:from>
    <xdr:ext cx="534377" cy="259045"/>
    <xdr:sp macro="" textlink="">
      <xdr:nvSpPr>
        <xdr:cNvPr id="368" name="テキスト ボックス 367"/>
        <xdr:cNvSpPr txBox="1"/>
      </xdr:nvSpPr>
      <xdr:spPr>
        <a:xfrm>
          <a:off x="8483111" y="990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7221</xdr:rowOff>
    </xdr:from>
    <xdr:to>
      <xdr:col>41</xdr:col>
      <xdr:colOff>101600</xdr:colOff>
      <xdr:row>57</xdr:row>
      <xdr:rowOff>108821</xdr:rowOff>
    </xdr:to>
    <xdr:sp macro="" textlink="">
      <xdr:nvSpPr>
        <xdr:cNvPr id="369" name="楕円 368"/>
        <xdr:cNvSpPr/>
      </xdr:nvSpPr>
      <xdr:spPr>
        <a:xfrm>
          <a:off x="7810500" y="97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99948</xdr:rowOff>
    </xdr:from>
    <xdr:ext cx="534377" cy="259045"/>
    <xdr:sp macro="" textlink="">
      <xdr:nvSpPr>
        <xdr:cNvPr id="370" name="テキスト ボックス 369"/>
        <xdr:cNvSpPr txBox="1"/>
      </xdr:nvSpPr>
      <xdr:spPr>
        <a:xfrm>
          <a:off x="7594111" y="98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105668</xdr:rowOff>
    </xdr:from>
    <xdr:to>
      <xdr:col>36</xdr:col>
      <xdr:colOff>165100</xdr:colOff>
      <xdr:row>57</xdr:row>
      <xdr:rowOff>35818</xdr:rowOff>
    </xdr:to>
    <xdr:sp macro="" textlink="">
      <xdr:nvSpPr>
        <xdr:cNvPr id="371" name="楕円 370"/>
        <xdr:cNvSpPr/>
      </xdr:nvSpPr>
      <xdr:spPr>
        <a:xfrm>
          <a:off x="6921500" y="970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52345</xdr:rowOff>
    </xdr:from>
    <xdr:ext cx="599010" cy="259045"/>
    <xdr:sp macro="" textlink="">
      <xdr:nvSpPr>
        <xdr:cNvPr id="372" name="テキスト ボックス 371"/>
        <xdr:cNvSpPr txBox="1"/>
      </xdr:nvSpPr>
      <xdr:spPr>
        <a:xfrm>
          <a:off x="6672795" y="948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124197</xdr:rowOff>
    </xdr:from>
    <xdr:to>
      <xdr:col>55</xdr:col>
      <xdr:colOff>0</xdr:colOff>
      <xdr:row>78</xdr:row>
      <xdr:rowOff>163136</xdr:rowOff>
    </xdr:to>
    <xdr:cxnSp macro="">
      <xdr:nvCxnSpPr>
        <xdr:cNvPr id="401" name="直線コネクタ 400"/>
        <xdr:cNvCxnSpPr/>
      </xdr:nvCxnSpPr>
      <xdr:spPr>
        <a:xfrm>
          <a:off x="9639300" y="13497297"/>
          <a:ext cx="8382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31603</xdr:rowOff>
    </xdr:from>
    <xdr:to>
      <xdr:col>50</xdr:col>
      <xdr:colOff>114300</xdr:colOff>
      <xdr:row>78</xdr:row>
      <xdr:rowOff>124197</xdr:rowOff>
    </xdr:to>
    <xdr:cxnSp macro="">
      <xdr:nvCxnSpPr>
        <xdr:cNvPr id="404" name="直線コネクタ 403"/>
        <xdr:cNvCxnSpPr/>
      </xdr:nvCxnSpPr>
      <xdr:spPr>
        <a:xfrm>
          <a:off x="8750300" y="13404703"/>
          <a:ext cx="889000" cy="9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31153</xdr:rowOff>
    </xdr:from>
    <xdr:to>
      <xdr:col>45</xdr:col>
      <xdr:colOff>177800</xdr:colOff>
      <xdr:row>78</xdr:row>
      <xdr:rowOff>31603</xdr:rowOff>
    </xdr:to>
    <xdr:cxnSp macro="">
      <xdr:nvCxnSpPr>
        <xdr:cNvPr id="407" name="直線コネクタ 406"/>
        <xdr:cNvCxnSpPr/>
      </xdr:nvCxnSpPr>
      <xdr:spPr>
        <a:xfrm>
          <a:off x="7861300" y="13404253"/>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126231</xdr:rowOff>
    </xdr:from>
    <xdr:to>
      <xdr:col>41</xdr:col>
      <xdr:colOff>50800</xdr:colOff>
      <xdr:row>78</xdr:row>
      <xdr:rowOff>31153</xdr:rowOff>
    </xdr:to>
    <xdr:cxnSp macro="">
      <xdr:nvCxnSpPr>
        <xdr:cNvPr id="410" name="直線コネクタ 409"/>
        <xdr:cNvCxnSpPr/>
      </xdr:nvCxnSpPr>
      <xdr:spPr>
        <a:xfrm>
          <a:off x="6972300" y="13327881"/>
          <a:ext cx="889000" cy="7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2" name="テキスト ボックス 411"/>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3" name="フローチャート: 判断 412"/>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107073</xdr:rowOff>
    </xdr:from>
    <xdr:ext cx="534377" cy="259045"/>
    <xdr:sp macro="" textlink="">
      <xdr:nvSpPr>
        <xdr:cNvPr id="414" name="テキスト ボックス 413"/>
        <xdr:cNvSpPr txBox="1"/>
      </xdr:nvSpPr>
      <xdr:spPr>
        <a:xfrm>
          <a:off x="6705111" y="134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112336</xdr:rowOff>
    </xdr:from>
    <xdr:to>
      <xdr:col>55</xdr:col>
      <xdr:colOff>50800</xdr:colOff>
      <xdr:row>79</xdr:row>
      <xdr:rowOff>42486</xdr:rowOff>
    </xdr:to>
    <xdr:sp macro="" textlink="">
      <xdr:nvSpPr>
        <xdr:cNvPr id="420" name="楕円 419"/>
        <xdr:cNvSpPr/>
      </xdr:nvSpPr>
      <xdr:spPr>
        <a:xfrm>
          <a:off x="10426700" y="134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27263</xdr:rowOff>
    </xdr:from>
    <xdr:ext cx="534377" cy="259045"/>
    <xdr:sp macro="" textlink="">
      <xdr:nvSpPr>
        <xdr:cNvPr id="421" name="普通建設事業費 （ うち新規整備　）該当値テキスト"/>
        <xdr:cNvSpPr txBox="1"/>
      </xdr:nvSpPr>
      <xdr:spPr>
        <a:xfrm>
          <a:off x="10528300" y="1340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73397</xdr:rowOff>
    </xdr:from>
    <xdr:to>
      <xdr:col>50</xdr:col>
      <xdr:colOff>165100</xdr:colOff>
      <xdr:row>79</xdr:row>
      <xdr:rowOff>3547</xdr:rowOff>
    </xdr:to>
    <xdr:sp macro="" textlink="">
      <xdr:nvSpPr>
        <xdr:cNvPr id="422" name="楕円 421"/>
        <xdr:cNvSpPr/>
      </xdr:nvSpPr>
      <xdr:spPr>
        <a:xfrm>
          <a:off x="9588500" y="134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166124</xdr:rowOff>
    </xdr:from>
    <xdr:ext cx="534377" cy="259045"/>
    <xdr:sp macro="" textlink="">
      <xdr:nvSpPr>
        <xdr:cNvPr id="423" name="テキスト ボックス 422"/>
        <xdr:cNvSpPr txBox="1"/>
      </xdr:nvSpPr>
      <xdr:spPr>
        <a:xfrm>
          <a:off x="9372111" y="1353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152253</xdr:rowOff>
    </xdr:from>
    <xdr:to>
      <xdr:col>46</xdr:col>
      <xdr:colOff>38100</xdr:colOff>
      <xdr:row>78</xdr:row>
      <xdr:rowOff>82403</xdr:rowOff>
    </xdr:to>
    <xdr:sp macro="" textlink="">
      <xdr:nvSpPr>
        <xdr:cNvPr id="424" name="楕円 423"/>
        <xdr:cNvSpPr/>
      </xdr:nvSpPr>
      <xdr:spPr>
        <a:xfrm>
          <a:off x="8699500" y="1335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73530</xdr:rowOff>
    </xdr:from>
    <xdr:ext cx="534377" cy="259045"/>
    <xdr:sp macro="" textlink="">
      <xdr:nvSpPr>
        <xdr:cNvPr id="425" name="テキスト ボックス 424"/>
        <xdr:cNvSpPr txBox="1"/>
      </xdr:nvSpPr>
      <xdr:spPr>
        <a:xfrm>
          <a:off x="8483111" y="1344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151803</xdr:rowOff>
    </xdr:from>
    <xdr:to>
      <xdr:col>41</xdr:col>
      <xdr:colOff>101600</xdr:colOff>
      <xdr:row>78</xdr:row>
      <xdr:rowOff>81953</xdr:rowOff>
    </xdr:to>
    <xdr:sp macro="" textlink="">
      <xdr:nvSpPr>
        <xdr:cNvPr id="426" name="楕円 425"/>
        <xdr:cNvSpPr/>
      </xdr:nvSpPr>
      <xdr:spPr>
        <a:xfrm>
          <a:off x="7810500" y="133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73080</xdr:rowOff>
    </xdr:from>
    <xdr:ext cx="534377" cy="259045"/>
    <xdr:sp macro="" textlink="">
      <xdr:nvSpPr>
        <xdr:cNvPr id="427" name="テキスト ボックス 426"/>
        <xdr:cNvSpPr txBox="1"/>
      </xdr:nvSpPr>
      <xdr:spPr>
        <a:xfrm>
          <a:off x="7594111" y="134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75431</xdr:rowOff>
    </xdr:from>
    <xdr:to>
      <xdr:col>36</xdr:col>
      <xdr:colOff>165100</xdr:colOff>
      <xdr:row>78</xdr:row>
      <xdr:rowOff>5581</xdr:rowOff>
    </xdr:to>
    <xdr:sp macro="" textlink="">
      <xdr:nvSpPr>
        <xdr:cNvPr id="428" name="楕円 427"/>
        <xdr:cNvSpPr/>
      </xdr:nvSpPr>
      <xdr:spPr>
        <a:xfrm>
          <a:off x="6921500" y="132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22108</xdr:rowOff>
    </xdr:from>
    <xdr:ext cx="534377" cy="259045"/>
    <xdr:sp macro="" textlink="">
      <xdr:nvSpPr>
        <xdr:cNvPr id="429" name="テキスト ボックス 428"/>
        <xdr:cNvSpPr txBox="1"/>
      </xdr:nvSpPr>
      <xdr:spPr>
        <a:xfrm>
          <a:off x="6705111" y="130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98273</xdr:rowOff>
    </xdr:from>
    <xdr:to>
      <xdr:col>55</xdr:col>
      <xdr:colOff>0</xdr:colOff>
      <xdr:row>97</xdr:row>
      <xdr:rowOff>37643</xdr:rowOff>
    </xdr:to>
    <xdr:cxnSp macro="">
      <xdr:nvCxnSpPr>
        <xdr:cNvPr id="458" name="直線コネクタ 457"/>
        <xdr:cNvCxnSpPr/>
      </xdr:nvCxnSpPr>
      <xdr:spPr>
        <a:xfrm>
          <a:off x="9639300" y="16557473"/>
          <a:ext cx="838200" cy="1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24159</xdr:rowOff>
    </xdr:from>
    <xdr:ext cx="534377" cy="259045"/>
    <xdr:sp macro="" textlink="">
      <xdr:nvSpPr>
        <xdr:cNvPr id="459" name="普通建設事業費 （ うち更新整備　）平均値テキスト"/>
        <xdr:cNvSpPr txBox="1"/>
      </xdr:nvSpPr>
      <xdr:spPr>
        <a:xfrm>
          <a:off x="10528300" y="1631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98273</xdr:rowOff>
    </xdr:from>
    <xdr:to>
      <xdr:col>50</xdr:col>
      <xdr:colOff>114300</xdr:colOff>
      <xdr:row>97</xdr:row>
      <xdr:rowOff>162216</xdr:rowOff>
    </xdr:to>
    <xdr:cxnSp macro="">
      <xdr:nvCxnSpPr>
        <xdr:cNvPr id="461" name="直線コネクタ 460"/>
        <xdr:cNvCxnSpPr/>
      </xdr:nvCxnSpPr>
      <xdr:spPr>
        <a:xfrm flipV="1">
          <a:off x="8750300" y="16557473"/>
          <a:ext cx="889000" cy="23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145687</xdr:rowOff>
    </xdr:from>
    <xdr:ext cx="534377" cy="259045"/>
    <xdr:sp macro="" textlink="">
      <xdr:nvSpPr>
        <xdr:cNvPr id="463" name="テキスト ボックス 462"/>
        <xdr:cNvSpPr txBox="1"/>
      </xdr:nvSpPr>
      <xdr:spPr>
        <a:xfrm>
          <a:off x="9372111" y="16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86855</xdr:rowOff>
    </xdr:from>
    <xdr:to>
      <xdr:col>45</xdr:col>
      <xdr:colOff>177800</xdr:colOff>
      <xdr:row>97</xdr:row>
      <xdr:rowOff>162216</xdr:rowOff>
    </xdr:to>
    <xdr:cxnSp macro="">
      <xdr:nvCxnSpPr>
        <xdr:cNvPr id="464" name="直線コネクタ 463"/>
        <xdr:cNvCxnSpPr/>
      </xdr:nvCxnSpPr>
      <xdr:spPr>
        <a:xfrm>
          <a:off x="7861300" y="16717505"/>
          <a:ext cx="889000" cy="7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152531</xdr:rowOff>
    </xdr:from>
    <xdr:ext cx="534377" cy="259045"/>
    <xdr:sp macro="" textlink="">
      <xdr:nvSpPr>
        <xdr:cNvPr id="466" name="テキスト ボックス 465"/>
        <xdr:cNvSpPr txBox="1"/>
      </xdr:nvSpPr>
      <xdr:spPr>
        <a:xfrm>
          <a:off x="8483111" y="162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22898</xdr:rowOff>
    </xdr:from>
    <xdr:to>
      <xdr:col>41</xdr:col>
      <xdr:colOff>50800</xdr:colOff>
      <xdr:row>97</xdr:row>
      <xdr:rowOff>86855</xdr:rowOff>
    </xdr:to>
    <xdr:cxnSp macro="">
      <xdr:nvCxnSpPr>
        <xdr:cNvPr id="467" name="直線コネクタ 466"/>
        <xdr:cNvCxnSpPr/>
      </xdr:nvCxnSpPr>
      <xdr:spPr>
        <a:xfrm>
          <a:off x="6972300" y="16653548"/>
          <a:ext cx="889000" cy="6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83850</xdr:rowOff>
    </xdr:from>
    <xdr:ext cx="534377" cy="259045"/>
    <xdr:sp macro="" textlink="">
      <xdr:nvSpPr>
        <xdr:cNvPr id="469" name="テキスト ボックス 468"/>
        <xdr:cNvSpPr txBox="1"/>
      </xdr:nvSpPr>
      <xdr:spPr>
        <a:xfrm>
          <a:off x="7594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0" name="フローチャート: 判断 469"/>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69739</xdr:rowOff>
    </xdr:from>
    <xdr:ext cx="534377" cy="259045"/>
    <xdr:sp macro="" textlink="">
      <xdr:nvSpPr>
        <xdr:cNvPr id="471" name="テキスト ボックス 470"/>
        <xdr:cNvSpPr txBox="1"/>
      </xdr:nvSpPr>
      <xdr:spPr>
        <a:xfrm>
          <a:off x="6705111" y="167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158293</xdr:rowOff>
    </xdr:from>
    <xdr:to>
      <xdr:col>55</xdr:col>
      <xdr:colOff>50800</xdr:colOff>
      <xdr:row>97</xdr:row>
      <xdr:rowOff>88443</xdr:rowOff>
    </xdr:to>
    <xdr:sp macro="" textlink="">
      <xdr:nvSpPr>
        <xdr:cNvPr id="477" name="楕円 476"/>
        <xdr:cNvSpPr/>
      </xdr:nvSpPr>
      <xdr:spPr>
        <a:xfrm>
          <a:off x="10426700" y="166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136720</xdr:rowOff>
    </xdr:from>
    <xdr:ext cx="534377" cy="259045"/>
    <xdr:sp macro="" textlink="">
      <xdr:nvSpPr>
        <xdr:cNvPr id="478" name="普通建設事業費 （ うち更新整備　）該当値テキスト"/>
        <xdr:cNvSpPr txBox="1"/>
      </xdr:nvSpPr>
      <xdr:spPr>
        <a:xfrm>
          <a:off x="10528300"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47473</xdr:rowOff>
    </xdr:from>
    <xdr:to>
      <xdr:col>50</xdr:col>
      <xdr:colOff>165100</xdr:colOff>
      <xdr:row>96</xdr:row>
      <xdr:rowOff>149073</xdr:rowOff>
    </xdr:to>
    <xdr:sp macro="" textlink="">
      <xdr:nvSpPr>
        <xdr:cNvPr id="479" name="楕円 478"/>
        <xdr:cNvSpPr/>
      </xdr:nvSpPr>
      <xdr:spPr>
        <a:xfrm>
          <a:off x="9588500" y="165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165600</xdr:rowOff>
    </xdr:from>
    <xdr:ext cx="534377" cy="259045"/>
    <xdr:sp macro="" textlink="">
      <xdr:nvSpPr>
        <xdr:cNvPr id="480" name="テキスト ボックス 479"/>
        <xdr:cNvSpPr txBox="1"/>
      </xdr:nvSpPr>
      <xdr:spPr>
        <a:xfrm>
          <a:off x="9372111" y="162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111416</xdr:rowOff>
    </xdr:from>
    <xdr:to>
      <xdr:col>46</xdr:col>
      <xdr:colOff>38100</xdr:colOff>
      <xdr:row>98</xdr:row>
      <xdr:rowOff>41566</xdr:rowOff>
    </xdr:to>
    <xdr:sp macro="" textlink="">
      <xdr:nvSpPr>
        <xdr:cNvPr id="481" name="楕円 480"/>
        <xdr:cNvSpPr/>
      </xdr:nvSpPr>
      <xdr:spPr>
        <a:xfrm>
          <a:off x="8699500" y="167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32693</xdr:rowOff>
    </xdr:from>
    <xdr:ext cx="534377" cy="259045"/>
    <xdr:sp macro="" textlink="">
      <xdr:nvSpPr>
        <xdr:cNvPr id="482" name="テキスト ボックス 481"/>
        <xdr:cNvSpPr txBox="1"/>
      </xdr:nvSpPr>
      <xdr:spPr>
        <a:xfrm>
          <a:off x="8483111" y="168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36055</xdr:rowOff>
    </xdr:from>
    <xdr:to>
      <xdr:col>41</xdr:col>
      <xdr:colOff>101600</xdr:colOff>
      <xdr:row>97</xdr:row>
      <xdr:rowOff>137655</xdr:rowOff>
    </xdr:to>
    <xdr:sp macro="" textlink="">
      <xdr:nvSpPr>
        <xdr:cNvPr id="483" name="楕円 482"/>
        <xdr:cNvSpPr/>
      </xdr:nvSpPr>
      <xdr:spPr>
        <a:xfrm>
          <a:off x="7810500" y="166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128782</xdr:rowOff>
    </xdr:from>
    <xdr:ext cx="534377" cy="259045"/>
    <xdr:sp macro="" textlink="">
      <xdr:nvSpPr>
        <xdr:cNvPr id="484" name="テキスト ボックス 483"/>
        <xdr:cNvSpPr txBox="1"/>
      </xdr:nvSpPr>
      <xdr:spPr>
        <a:xfrm>
          <a:off x="7594111" y="1675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143548</xdr:rowOff>
    </xdr:from>
    <xdr:to>
      <xdr:col>36</xdr:col>
      <xdr:colOff>165100</xdr:colOff>
      <xdr:row>97</xdr:row>
      <xdr:rowOff>73698</xdr:rowOff>
    </xdr:to>
    <xdr:sp macro="" textlink="">
      <xdr:nvSpPr>
        <xdr:cNvPr id="485" name="楕円 484"/>
        <xdr:cNvSpPr/>
      </xdr:nvSpPr>
      <xdr:spPr>
        <a:xfrm>
          <a:off x="6921500" y="166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90225</xdr:rowOff>
    </xdr:from>
    <xdr:ext cx="534377" cy="259045"/>
    <xdr:sp macro="" textlink="">
      <xdr:nvSpPr>
        <xdr:cNvPr id="486" name="テキスト ボックス 485"/>
        <xdr:cNvSpPr txBox="1"/>
      </xdr:nvSpPr>
      <xdr:spPr>
        <a:xfrm>
          <a:off x="6705111" y="1637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84074</xdr:rowOff>
    </xdr:from>
    <xdr:to>
      <xdr:col>85</xdr:col>
      <xdr:colOff>127000</xdr:colOff>
      <xdr:row>39</xdr:row>
      <xdr:rowOff>44450</xdr:rowOff>
    </xdr:to>
    <xdr:cxnSp macro="">
      <xdr:nvCxnSpPr>
        <xdr:cNvPr id="515" name="直線コネクタ 514"/>
        <xdr:cNvCxnSpPr/>
      </xdr:nvCxnSpPr>
      <xdr:spPr>
        <a:xfrm flipV="1">
          <a:off x="15481300" y="6427724"/>
          <a:ext cx="8382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144175</xdr:rowOff>
    </xdr:from>
    <xdr:ext cx="469744" cy="259045"/>
    <xdr:sp macro="" textlink="">
      <xdr:nvSpPr>
        <xdr:cNvPr id="516" name="災害復旧事業費平均値テキスト"/>
        <xdr:cNvSpPr txBox="1"/>
      </xdr:nvSpPr>
      <xdr:spPr>
        <a:xfrm>
          <a:off x="16370300" y="6487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35992</xdr:rowOff>
    </xdr:from>
    <xdr:to>
      <xdr:col>81</xdr:col>
      <xdr:colOff>50800</xdr:colOff>
      <xdr:row>39</xdr:row>
      <xdr:rowOff>44450</xdr:rowOff>
    </xdr:to>
    <xdr:cxnSp macro="">
      <xdr:nvCxnSpPr>
        <xdr:cNvPr id="518" name="直線コネクタ 517"/>
        <xdr:cNvCxnSpPr/>
      </xdr:nvCxnSpPr>
      <xdr:spPr>
        <a:xfrm>
          <a:off x="14592300" y="672254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0" name="テキスト ボックス 519"/>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1435</xdr:rowOff>
    </xdr:from>
    <xdr:to>
      <xdr:col>76</xdr:col>
      <xdr:colOff>114300</xdr:colOff>
      <xdr:row>39</xdr:row>
      <xdr:rowOff>35992</xdr:rowOff>
    </xdr:to>
    <xdr:cxnSp macro="">
      <xdr:nvCxnSpPr>
        <xdr:cNvPr id="521" name="直線コネクタ 520"/>
        <xdr:cNvCxnSpPr/>
      </xdr:nvCxnSpPr>
      <xdr:spPr>
        <a:xfrm>
          <a:off x="13703300" y="6687985"/>
          <a:ext cx="8890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161627</xdr:rowOff>
    </xdr:from>
    <xdr:to>
      <xdr:col>71</xdr:col>
      <xdr:colOff>177800</xdr:colOff>
      <xdr:row>39</xdr:row>
      <xdr:rowOff>1435</xdr:rowOff>
    </xdr:to>
    <xdr:cxnSp macro="">
      <xdr:nvCxnSpPr>
        <xdr:cNvPr id="524" name="直線コネクタ 523"/>
        <xdr:cNvCxnSpPr/>
      </xdr:nvCxnSpPr>
      <xdr:spPr>
        <a:xfrm>
          <a:off x="12814300" y="6676727"/>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7" name="フローチャート: 判断 526"/>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50302</xdr:rowOff>
    </xdr:from>
    <xdr:ext cx="469744" cy="259045"/>
    <xdr:sp macro="" textlink="">
      <xdr:nvSpPr>
        <xdr:cNvPr id="528" name="テキスト ボックス 527"/>
        <xdr:cNvSpPr txBox="1"/>
      </xdr:nvSpPr>
      <xdr:spPr>
        <a:xfrm>
          <a:off x="12579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33274</xdr:rowOff>
    </xdr:from>
    <xdr:to>
      <xdr:col>85</xdr:col>
      <xdr:colOff>177800</xdr:colOff>
      <xdr:row>37</xdr:row>
      <xdr:rowOff>134874</xdr:rowOff>
    </xdr:to>
    <xdr:sp macro="" textlink="">
      <xdr:nvSpPr>
        <xdr:cNvPr id="534" name="楕円 533"/>
        <xdr:cNvSpPr/>
      </xdr:nvSpPr>
      <xdr:spPr>
        <a:xfrm>
          <a:off x="16268700" y="63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56151</xdr:rowOff>
    </xdr:from>
    <xdr:ext cx="534377" cy="259045"/>
    <xdr:sp macro="" textlink="">
      <xdr:nvSpPr>
        <xdr:cNvPr id="535" name="災害復旧事業費該当値テキスト"/>
        <xdr:cNvSpPr txBox="1"/>
      </xdr:nvSpPr>
      <xdr:spPr>
        <a:xfrm>
          <a:off x="16370300" y="62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156642</xdr:rowOff>
    </xdr:from>
    <xdr:to>
      <xdr:col>76</xdr:col>
      <xdr:colOff>165100</xdr:colOff>
      <xdr:row>39</xdr:row>
      <xdr:rowOff>86792</xdr:rowOff>
    </xdr:to>
    <xdr:sp macro="" textlink="">
      <xdr:nvSpPr>
        <xdr:cNvPr id="538" name="楕円 537"/>
        <xdr:cNvSpPr/>
      </xdr:nvSpPr>
      <xdr:spPr>
        <a:xfrm>
          <a:off x="14541500" y="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77919</xdr:rowOff>
    </xdr:from>
    <xdr:ext cx="378565" cy="259045"/>
    <xdr:sp macro="" textlink="">
      <xdr:nvSpPr>
        <xdr:cNvPr id="539" name="テキスト ボックス 538"/>
        <xdr:cNvSpPr txBox="1"/>
      </xdr:nvSpPr>
      <xdr:spPr>
        <a:xfrm>
          <a:off x="14403017" y="6764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122085</xdr:rowOff>
    </xdr:from>
    <xdr:to>
      <xdr:col>72</xdr:col>
      <xdr:colOff>38100</xdr:colOff>
      <xdr:row>39</xdr:row>
      <xdr:rowOff>52235</xdr:rowOff>
    </xdr:to>
    <xdr:sp macro="" textlink="">
      <xdr:nvSpPr>
        <xdr:cNvPr id="540" name="楕円 539"/>
        <xdr:cNvSpPr/>
      </xdr:nvSpPr>
      <xdr:spPr>
        <a:xfrm>
          <a:off x="13652500" y="663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43362</xdr:rowOff>
    </xdr:from>
    <xdr:ext cx="469744" cy="259045"/>
    <xdr:sp macro="" textlink="">
      <xdr:nvSpPr>
        <xdr:cNvPr id="541" name="テキスト ボックス 540"/>
        <xdr:cNvSpPr txBox="1"/>
      </xdr:nvSpPr>
      <xdr:spPr>
        <a:xfrm>
          <a:off x="13468428" y="67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110827</xdr:rowOff>
    </xdr:from>
    <xdr:to>
      <xdr:col>67</xdr:col>
      <xdr:colOff>101600</xdr:colOff>
      <xdr:row>39</xdr:row>
      <xdr:rowOff>40977</xdr:rowOff>
    </xdr:to>
    <xdr:sp macro="" textlink="">
      <xdr:nvSpPr>
        <xdr:cNvPr id="542" name="楕円 541"/>
        <xdr:cNvSpPr/>
      </xdr:nvSpPr>
      <xdr:spPr>
        <a:xfrm>
          <a:off x="12763500" y="6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32104</xdr:rowOff>
    </xdr:from>
    <xdr:ext cx="469744" cy="259045"/>
    <xdr:sp macro="" textlink="">
      <xdr:nvSpPr>
        <xdr:cNvPr id="543" name="テキスト ボックス 542"/>
        <xdr:cNvSpPr txBox="1"/>
      </xdr:nvSpPr>
      <xdr:spPr>
        <a:xfrm>
          <a:off x="12579428" y="671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27356</xdr:rowOff>
    </xdr:from>
    <xdr:to>
      <xdr:col>85</xdr:col>
      <xdr:colOff>127000</xdr:colOff>
      <xdr:row>77</xdr:row>
      <xdr:rowOff>65100</xdr:rowOff>
    </xdr:to>
    <xdr:cxnSp macro="">
      <xdr:nvCxnSpPr>
        <xdr:cNvPr id="622" name="直線コネクタ 621"/>
        <xdr:cNvCxnSpPr/>
      </xdr:nvCxnSpPr>
      <xdr:spPr>
        <a:xfrm flipV="1">
          <a:off x="15481300" y="13229006"/>
          <a:ext cx="838200" cy="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164597</xdr:rowOff>
    </xdr:from>
    <xdr:ext cx="534377" cy="259045"/>
    <xdr:sp macro="" textlink="">
      <xdr:nvSpPr>
        <xdr:cNvPr id="623" name="公債費平均値テキスト"/>
        <xdr:cNvSpPr txBox="1"/>
      </xdr:nvSpPr>
      <xdr:spPr>
        <a:xfrm>
          <a:off x="16370300" y="1319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65100</xdr:rowOff>
    </xdr:from>
    <xdr:to>
      <xdr:col>81</xdr:col>
      <xdr:colOff>50800</xdr:colOff>
      <xdr:row>77</xdr:row>
      <xdr:rowOff>126061</xdr:rowOff>
    </xdr:to>
    <xdr:cxnSp macro="">
      <xdr:nvCxnSpPr>
        <xdr:cNvPr id="625" name="直線コネクタ 624"/>
        <xdr:cNvCxnSpPr/>
      </xdr:nvCxnSpPr>
      <xdr:spPr>
        <a:xfrm flipV="1">
          <a:off x="14592300" y="132667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129315</xdr:rowOff>
    </xdr:from>
    <xdr:ext cx="534377" cy="259045"/>
    <xdr:sp macro="" textlink="">
      <xdr:nvSpPr>
        <xdr:cNvPr id="627" name="テキスト ボックス 626"/>
        <xdr:cNvSpPr txBox="1"/>
      </xdr:nvSpPr>
      <xdr:spPr>
        <a:xfrm>
          <a:off x="15214111" y="129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126061</xdr:rowOff>
    </xdr:from>
    <xdr:to>
      <xdr:col>76</xdr:col>
      <xdr:colOff>114300</xdr:colOff>
      <xdr:row>77</xdr:row>
      <xdr:rowOff>151764</xdr:rowOff>
    </xdr:to>
    <xdr:cxnSp macro="">
      <xdr:nvCxnSpPr>
        <xdr:cNvPr id="628" name="直線コネクタ 627"/>
        <xdr:cNvCxnSpPr/>
      </xdr:nvCxnSpPr>
      <xdr:spPr>
        <a:xfrm flipV="1">
          <a:off x="13703300" y="13327711"/>
          <a:ext cx="889000" cy="2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141177</xdr:rowOff>
    </xdr:from>
    <xdr:ext cx="534377" cy="259045"/>
    <xdr:sp macro="" textlink="">
      <xdr:nvSpPr>
        <xdr:cNvPr id="630" name="テキスト ボックス 629"/>
        <xdr:cNvSpPr txBox="1"/>
      </xdr:nvSpPr>
      <xdr:spPr>
        <a:xfrm>
          <a:off x="14325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144627</xdr:rowOff>
    </xdr:from>
    <xdr:to>
      <xdr:col>71</xdr:col>
      <xdr:colOff>177800</xdr:colOff>
      <xdr:row>77</xdr:row>
      <xdr:rowOff>151764</xdr:rowOff>
    </xdr:to>
    <xdr:cxnSp macro="">
      <xdr:nvCxnSpPr>
        <xdr:cNvPr id="631" name="直線コネクタ 630"/>
        <xdr:cNvCxnSpPr/>
      </xdr:nvCxnSpPr>
      <xdr:spPr>
        <a:xfrm>
          <a:off x="12814300" y="13346277"/>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141507</xdr:rowOff>
    </xdr:from>
    <xdr:ext cx="534377" cy="259045"/>
    <xdr:sp macro="" textlink="">
      <xdr:nvSpPr>
        <xdr:cNvPr id="633" name="テキスト ボックス 632"/>
        <xdr:cNvSpPr txBox="1"/>
      </xdr:nvSpPr>
      <xdr:spPr>
        <a:xfrm>
          <a:off x="13436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4" name="フローチャート: 判断 633"/>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8665</xdr:rowOff>
    </xdr:from>
    <xdr:ext cx="534377" cy="259045"/>
    <xdr:sp macro="" textlink="">
      <xdr:nvSpPr>
        <xdr:cNvPr id="635" name="テキスト ボックス 634"/>
        <xdr:cNvSpPr txBox="1"/>
      </xdr:nvSpPr>
      <xdr:spPr>
        <a:xfrm>
          <a:off x="12547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148006</xdr:rowOff>
    </xdr:from>
    <xdr:to>
      <xdr:col>85</xdr:col>
      <xdr:colOff>177800</xdr:colOff>
      <xdr:row>77</xdr:row>
      <xdr:rowOff>78156</xdr:rowOff>
    </xdr:to>
    <xdr:sp macro="" textlink="">
      <xdr:nvSpPr>
        <xdr:cNvPr id="641" name="楕円 640"/>
        <xdr:cNvSpPr/>
      </xdr:nvSpPr>
      <xdr:spPr>
        <a:xfrm>
          <a:off x="16268700" y="131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170883</xdr:rowOff>
    </xdr:from>
    <xdr:ext cx="534377" cy="259045"/>
    <xdr:sp macro="" textlink="">
      <xdr:nvSpPr>
        <xdr:cNvPr id="642" name="公債費該当値テキスト"/>
        <xdr:cNvSpPr txBox="1"/>
      </xdr:nvSpPr>
      <xdr:spPr>
        <a:xfrm>
          <a:off x="16370300" y="1302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14300</xdr:rowOff>
    </xdr:from>
    <xdr:to>
      <xdr:col>81</xdr:col>
      <xdr:colOff>101600</xdr:colOff>
      <xdr:row>77</xdr:row>
      <xdr:rowOff>115900</xdr:rowOff>
    </xdr:to>
    <xdr:sp macro="" textlink="">
      <xdr:nvSpPr>
        <xdr:cNvPr id="643" name="楕円 642"/>
        <xdr:cNvSpPr/>
      </xdr:nvSpPr>
      <xdr:spPr>
        <a:xfrm>
          <a:off x="15430500" y="132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107027</xdr:rowOff>
    </xdr:from>
    <xdr:ext cx="534377" cy="259045"/>
    <xdr:sp macro="" textlink="">
      <xdr:nvSpPr>
        <xdr:cNvPr id="644" name="テキスト ボックス 643"/>
        <xdr:cNvSpPr txBox="1"/>
      </xdr:nvSpPr>
      <xdr:spPr>
        <a:xfrm>
          <a:off x="15214111" y="1330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75261</xdr:rowOff>
    </xdr:from>
    <xdr:to>
      <xdr:col>76</xdr:col>
      <xdr:colOff>165100</xdr:colOff>
      <xdr:row>78</xdr:row>
      <xdr:rowOff>5411</xdr:rowOff>
    </xdr:to>
    <xdr:sp macro="" textlink="">
      <xdr:nvSpPr>
        <xdr:cNvPr id="645" name="楕円 644"/>
        <xdr:cNvSpPr/>
      </xdr:nvSpPr>
      <xdr:spPr>
        <a:xfrm>
          <a:off x="14541500" y="132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167988</xdr:rowOff>
    </xdr:from>
    <xdr:ext cx="534377" cy="259045"/>
    <xdr:sp macro="" textlink="">
      <xdr:nvSpPr>
        <xdr:cNvPr id="646" name="テキスト ボックス 645"/>
        <xdr:cNvSpPr txBox="1"/>
      </xdr:nvSpPr>
      <xdr:spPr>
        <a:xfrm>
          <a:off x="14325111" y="1336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100964</xdr:rowOff>
    </xdr:from>
    <xdr:to>
      <xdr:col>72</xdr:col>
      <xdr:colOff>38100</xdr:colOff>
      <xdr:row>78</xdr:row>
      <xdr:rowOff>31114</xdr:rowOff>
    </xdr:to>
    <xdr:sp macro="" textlink="">
      <xdr:nvSpPr>
        <xdr:cNvPr id="647" name="楕円 646"/>
        <xdr:cNvSpPr/>
      </xdr:nvSpPr>
      <xdr:spPr>
        <a:xfrm>
          <a:off x="13652500" y="133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22241</xdr:rowOff>
    </xdr:from>
    <xdr:ext cx="534377" cy="259045"/>
    <xdr:sp macro="" textlink="">
      <xdr:nvSpPr>
        <xdr:cNvPr id="648" name="テキスト ボックス 647"/>
        <xdr:cNvSpPr txBox="1"/>
      </xdr:nvSpPr>
      <xdr:spPr>
        <a:xfrm>
          <a:off x="13436111" y="1339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93827</xdr:rowOff>
    </xdr:from>
    <xdr:to>
      <xdr:col>67</xdr:col>
      <xdr:colOff>101600</xdr:colOff>
      <xdr:row>78</xdr:row>
      <xdr:rowOff>23977</xdr:rowOff>
    </xdr:to>
    <xdr:sp macro="" textlink="">
      <xdr:nvSpPr>
        <xdr:cNvPr id="649" name="楕円 648"/>
        <xdr:cNvSpPr/>
      </xdr:nvSpPr>
      <xdr:spPr>
        <a:xfrm>
          <a:off x="12763500" y="132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15104</xdr:rowOff>
    </xdr:from>
    <xdr:ext cx="534377" cy="259045"/>
    <xdr:sp macro="" textlink="">
      <xdr:nvSpPr>
        <xdr:cNvPr id="650" name="テキスト ボックス 649"/>
        <xdr:cNvSpPr txBox="1"/>
      </xdr:nvSpPr>
      <xdr:spPr>
        <a:xfrm>
          <a:off x="12547111" y="133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171410</xdr:rowOff>
    </xdr:from>
    <xdr:to>
      <xdr:col>85</xdr:col>
      <xdr:colOff>126364</xdr:colOff>
      <xdr:row>99</xdr:row>
      <xdr:rowOff>46954</xdr:rowOff>
    </xdr:to>
    <xdr:cxnSp macro="">
      <xdr:nvCxnSpPr>
        <xdr:cNvPr id="676" name="直線コネクタ 675"/>
        <xdr:cNvCxnSpPr/>
      </xdr:nvCxnSpPr>
      <xdr:spPr>
        <a:xfrm flipV="1">
          <a:off x="16317595" y="15430460"/>
          <a:ext cx="1269" cy="1590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50781</xdr:rowOff>
    </xdr:from>
    <xdr:ext cx="469744" cy="259045"/>
    <xdr:sp macro="" textlink="">
      <xdr:nvSpPr>
        <xdr:cNvPr id="677" name="積立金最小値テキスト"/>
        <xdr:cNvSpPr txBox="1"/>
      </xdr:nvSpPr>
      <xdr:spPr>
        <a:xfrm>
          <a:off x="16370300" y="1702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46954</xdr:rowOff>
    </xdr:from>
    <xdr:to>
      <xdr:col>86</xdr:col>
      <xdr:colOff>25400</xdr:colOff>
      <xdr:row>99</xdr:row>
      <xdr:rowOff>46954</xdr:rowOff>
    </xdr:to>
    <xdr:cxnSp macro="">
      <xdr:nvCxnSpPr>
        <xdr:cNvPr id="678" name="直線コネクタ 677"/>
        <xdr:cNvCxnSpPr/>
      </xdr:nvCxnSpPr>
      <xdr:spPr>
        <a:xfrm>
          <a:off x="16230600" y="170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118087</xdr:rowOff>
    </xdr:from>
    <xdr:ext cx="534377" cy="259045"/>
    <xdr:sp macro="" textlink="">
      <xdr:nvSpPr>
        <xdr:cNvPr id="679" name="積立金最大値テキスト"/>
        <xdr:cNvSpPr txBox="1"/>
      </xdr:nvSpPr>
      <xdr:spPr>
        <a:xfrm>
          <a:off x="16370300" y="152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171410</xdr:rowOff>
    </xdr:from>
    <xdr:to>
      <xdr:col>86</xdr:col>
      <xdr:colOff>25400</xdr:colOff>
      <xdr:row>89</xdr:row>
      <xdr:rowOff>171410</xdr:rowOff>
    </xdr:to>
    <xdr:cxnSp macro="">
      <xdr:nvCxnSpPr>
        <xdr:cNvPr id="680" name="直線コネクタ 679"/>
        <xdr:cNvCxnSpPr/>
      </xdr:nvCxnSpPr>
      <xdr:spPr>
        <a:xfrm>
          <a:off x="16230600" y="1543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56587</xdr:rowOff>
    </xdr:from>
    <xdr:to>
      <xdr:col>85</xdr:col>
      <xdr:colOff>127000</xdr:colOff>
      <xdr:row>97</xdr:row>
      <xdr:rowOff>103091</xdr:rowOff>
    </xdr:to>
    <xdr:cxnSp macro="">
      <xdr:nvCxnSpPr>
        <xdr:cNvPr id="681" name="直線コネクタ 680"/>
        <xdr:cNvCxnSpPr/>
      </xdr:nvCxnSpPr>
      <xdr:spPr>
        <a:xfrm flipV="1">
          <a:off x="15481300" y="16687237"/>
          <a:ext cx="8382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85684</xdr:rowOff>
    </xdr:from>
    <xdr:ext cx="534377" cy="259045"/>
    <xdr:sp macro="" textlink="">
      <xdr:nvSpPr>
        <xdr:cNvPr id="682" name="積立金平均値テキスト"/>
        <xdr:cNvSpPr txBox="1"/>
      </xdr:nvSpPr>
      <xdr:spPr>
        <a:xfrm>
          <a:off x="16370300" y="163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62807</xdr:rowOff>
    </xdr:from>
    <xdr:to>
      <xdr:col>85</xdr:col>
      <xdr:colOff>177800</xdr:colOff>
      <xdr:row>96</xdr:row>
      <xdr:rowOff>164407</xdr:rowOff>
    </xdr:to>
    <xdr:sp macro="" textlink="">
      <xdr:nvSpPr>
        <xdr:cNvPr id="683" name="フローチャート: 判断 682"/>
        <xdr:cNvSpPr/>
      </xdr:nvSpPr>
      <xdr:spPr>
        <a:xfrm>
          <a:off x="16268700" y="16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130229</xdr:rowOff>
    </xdr:from>
    <xdr:to>
      <xdr:col>81</xdr:col>
      <xdr:colOff>50800</xdr:colOff>
      <xdr:row>97</xdr:row>
      <xdr:rowOff>103091</xdr:rowOff>
    </xdr:to>
    <xdr:cxnSp macro="">
      <xdr:nvCxnSpPr>
        <xdr:cNvPr id="684" name="直線コネクタ 683"/>
        <xdr:cNvCxnSpPr/>
      </xdr:nvCxnSpPr>
      <xdr:spPr>
        <a:xfrm>
          <a:off x="14592300" y="16417979"/>
          <a:ext cx="889000" cy="3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85111</xdr:rowOff>
    </xdr:from>
    <xdr:to>
      <xdr:col>81</xdr:col>
      <xdr:colOff>101600</xdr:colOff>
      <xdr:row>96</xdr:row>
      <xdr:rowOff>15261</xdr:rowOff>
    </xdr:to>
    <xdr:sp macro="" textlink="">
      <xdr:nvSpPr>
        <xdr:cNvPr id="685" name="フローチャート: 判断 684"/>
        <xdr:cNvSpPr/>
      </xdr:nvSpPr>
      <xdr:spPr>
        <a:xfrm>
          <a:off x="15430500" y="163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31788</xdr:rowOff>
    </xdr:from>
    <xdr:ext cx="534377" cy="259045"/>
    <xdr:sp macro="" textlink="">
      <xdr:nvSpPr>
        <xdr:cNvPr id="686" name="テキスト ボックス 685"/>
        <xdr:cNvSpPr txBox="1"/>
      </xdr:nvSpPr>
      <xdr:spPr>
        <a:xfrm>
          <a:off x="15214111" y="161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130229</xdr:rowOff>
    </xdr:from>
    <xdr:to>
      <xdr:col>76</xdr:col>
      <xdr:colOff>114300</xdr:colOff>
      <xdr:row>96</xdr:row>
      <xdr:rowOff>59821</xdr:rowOff>
    </xdr:to>
    <xdr:cxnSp macro="">
      <xdr:nvCxnSpPr>
        <xdr:cNvPr id="687" name="直線コネクタ 686"/>
        <xdr:cNvCxnSpPr/>
      </xdr:nvCxnSpPr>
      <xdr:spPr>
        <a:xfrm flipV="1">
          <a:off x="13703300" y="16417979"/>
          <a:ext cx="8890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24043</xdr:rowOff>
    </xdr:from>
    <xdr:to>
      <xdr:col>76</xdr:col>
      <xdr:colOff>165100</xdr:colOff>
      <xdr:row>95</xdr:row>
      <xdr:rowOff>125643</xdr:rowOff>
    </xdr:to>
    <xdr:sp macro="" textlink="">
      <xdr:nvSpPr>
        <xdr:cNvPr id="688" name="フローチャート: 判断 687"/>
        <xdr:cNvSpPr/>
      </xdr:nvSpPr>
      <xdr:spPr>
        <a:xfrm>
          <a:off x="14541500" y="163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142170</xdr:rowOff>
    </xdr:from>
    <xdr:ext cx="534377" cy="259045"/>
    <xdr:sp macro="" textlink="">
      <xdr:nvSpPr>
        <xdr:cNvPr id="689" name="テキスト ボックス 688"/>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157629</xdr:rowOff>
    </xdr:from>
    <xdr:to>
      <xdr:col>71</xdr:col>
      <xdr:colOff>177800</xdr:colOff>
      <xdr:row>96</xdr:row>
      <xdr:rowOff>59821</xdr:rowOff>
    </xdr:to>
    <xdr:cxnSp macro="">
      <xdr:nvCxnSpPr>
        <xdr:cNvPr id="690" name="直線コネクタ 689"/>
        <xdr:cNvCxnSpPr/>
      </xdr:nvCxnSpPr>
      <xdr:spPr>
        <a:xfrm>
          <a:off x="12814300" y="16273929"/>
          <a:ext cx="889000" cy="2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157611</xdr:rowOff>
    </xdr:from>
    <xdr:to>
      <xdr:col>72</xdr:col>
      <xdr:colOff>38100</xdr:colOff>
      <xdr:row>92</xdr:row>
      <xdr:rowOff>87761</xdr:rowOff>
    </xdr:to>
    <xdr:sp macro="" textlink="">
      <xdr:nvSpPr>
        <xdr:cNvPr id="691" name="フローチャート: 判断 690"/>
        <xdr:cNvSpPr/>
      </xdr:nvSpPr>
      <xdr:spPr>
        <a:xfrm>
          <a:off x="13652500" y="157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104288</xdr:rowOff>
    </xdr:from>
    <xdr:ext cx="534377" cy="259045"/>
    <xdr:sp macro="" textlink="">
      <xdr:nvSpPr>
        <xdr:cNvPr id="692" name="テキスト ボックス 691"/>
        <xdr:cNvSpPr txBox="1"/>
      </xdr:nvSpPr>
      <xdr:spPr>
        <a:xfrm>
          <a:off x="13436111" y="155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72670</xdr:rowOff>
    </xdr:from>
    <xdr:to>
      <xdr:col>67</xdr:col>
      <xdr:colOff>101600</xdr:colOff>
      <xdr:row>96</xdr:row>
      <xdr:rowOff>2820</xdr:rowOff>
    </xdr:to>
    <xdr:sp macro="" textlink="">
      <xdr:nvSpPr>
        <xdr:cNvPr id="693" name="フローチャート: 判断 692"/>
        <xdr:cNvSpPr/>
      </xdr:nvSpPr>
      <xdr:spPr>
        <a:xfrm>
          <a:off x="12763500" y="163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165397</xdr:rowOff>
    </xdr:from>
    <xdr:ext cx="534377" cy="259045"/>
    <xdr:sp macro="" textlink="">
      <xdr:nvSpPr>
        <xdr:cNvPr id="694" name="テキスト ボックス 693"/>
        <xdr:cNvSpPr txBox="1"/>
      </xdr:nvSpPr>
      <xdr:spPr>
        <a:xfrm>
          <a:off x="12547111" y="164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5787</xdr:rowOff>
    </xdr:from>
    <xdr:to>
      <xdr:col>85</xdr:col>
      <xdr:colOff>177800</xdr:colOff>
      <xdr:row>97</xdr:row>
      <xdr:rowOff>107387</xdr:rowOff>
    </xdr:to>
    <xdr:sp macro="" textlink="">
      <xdr:nvSpPr>
        <xdr:cNvPr id="700" name="楕円 699"/>
        <xdr:cNvSpPr/>
      </xdr:nvSpPr>
      <xdr:spPr>
        <a:xfrm>
          <a:off x="16268700" y="166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155664</xdr:rowOff>
    </xdr:from>
    <xdr:ext cx="534377" cy="259045"/>
    <xdr:sp macro="" textlink="">
      <xdr:nvSpPr>
        <xdr:cNvPr id="701" name="積立金該当値テキスト"/>
        <xdr:cNvSpPr txBox="1"/>
      </xdr:nvSpPr>
      <xdr:spPr>
        <a:xfrm>
          <a:off x="16370300" y="1661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52291</xdr:rowOff>
    </xdr:from>
    <xdr:to>
      <xdr:col>81</xdr:col>
      <xdr:colOff>101600</xdr:colOff>
      <xdr:row>97</xdr:row>
      <xdr:rowOff>153891</xdr:rowOff>
    </xdr:to>
    <xdr:sp macro="" textlink="">
      <xdr:nvSpPr>
        <xdr:cNvPr id="702" name="楕円 701"/>
        <xdr:cNvSpPr/>
      </xdr:nvSpPr>
      <xdr:spPr>
        <a:xfrm>
          <a:off x="15430500" y="166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145018</xdr:rowOff>
    </xdr:from>
    <xdr:ext cx="534377" cy="259045"/>
    <xdr:sp macro="" textlink="">
      <xdr:nvSpPr>
        <xdr:cNvPr id="703" name="テキスト ボックス 702"/>
        <xdr:cNvSpPr txBox="1"/>
      </xdr:nvSpPr>
      <xdr:spPr>
        <a:xfrm>
          <a:off x="15214111" y="167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79429</xdr:rowOff>
    </xdr:from>
    <xdr:to>
      <xdr:col>76</xdr:col>
      <xdr:colOff>165100</xdr:colOff>
      <xdr:row>96</xdr:row>
      <xdr:rowOff>9579</xdr:rowOff>
    </xdr:to>
    <xdr:sp macro="" textlink="">
      <xdr:nvSpPr>
        <xdr:cNvPr id="704" name="楕円 703"/>
        <xdr:cNvSpPr/>
      </xdr:nvSpPr>
      <xdr:spPr>
        <a:xfrm>
          <a:off x="14541500" y="1636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706</xdr:rowOff>
    </xdr:from>
    <xdr:ext cx="534377" cy="259045"/>
    <xdr:sp macro="" textlink="">
      <xdr:nvSpPr>
        <xdr:cNvPr id="705" name="テキスト ボックス 704"/>
        <xdr:cNvSpPr txBox="1"/>
      </xdr:nvSpPr>
      <xdr:spPr>
        <a:xfrm>
          <a:off x="14325111" y="1645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9021</xdr:rowOff>
    </xdr:from>
    <xdr:to>
      <xdr:col>72</xdr:col>
      <xdr:colOff>38100</xdr:colOff>
      <xdr:row>96</xdr:row>
      <xdr:rowOff>110621</xdr:rowOff>
    </xdr:to>
    <xdr:sp macro="" textlink="">
      <xdr:nvSpPr>
        <xdr:cNvPr id="706" name="楕円 705"/>
        <xdr:cNvSpPr/>
      </xdr:nvSpPr>
      <xdr:spPr>
        <a:xfrm>
          <a:off x="13652500" y="164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101748</xdr:rowOff>
    </xdr:from>
    <xdr:ext cx="534377" cy="259045"/>
    <xdr:sp macro="" textlink="">
      <xdr:nvSpPr>
        <xdr:cNvPr id="707" name="テキスト ボックス 706"/>
        <xdr:cNvSpPr txBox="1"/>
      </xdr:nvSpPr>
      <xdr:spPr>
        <a:xfrm>
          <a:off x="13436111" y="1656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106829</xdr:rowOff>
    </xdr:from>
    <xdr:to>
      <xdr:col>67</xdr:col>
      <xdr:colOff>101600</xdr:colOff>
      <xdr:row>95</xdr:row>
      <xdr:rowOff>36979</xdr:rowOff>
    </xdr:to>
    <xdr:sp macro="" textlink="">
      <xdr:nvSpPr>
        <xdr:cNvPr id="708" name="楕円 707"/>
        <xdr:cNvSpPr/>
      </xdr:nvSpPr>
      <xdr:spPr>
        <a:xfrm>
          <a:off x="12763500" y="162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53506</xdr:rowOff>
    </xdr:from>
    <xdr:ext cx="534377" cy="259045"/>
    <xdr:sp macro="" textlink="">
      <xdr:nvSpPr>
        <xdr:cNvPr id="709" name="テキスト ボックス 708"/>
        <xdr:cNvSpPr txBox="1"/>
      </xdr:nvSpPr>
      <xdr:spPr>
        <a:xfrm>
          <a:off x="12547111" y="1599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3" name="直線コネクタ 732"/>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6" name="投資及び出資金最大値テキスト"/>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7" name="直線コネクタ 736"/>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140462</xdr:rowOff>
    </xdr:from>
    <xdr:to>
      <xdr:col>116</xdr:col>
      <xdr:colOff>63500</xdr:colOff>
      <xdr:row>38</xdr:row>
      <xdr:rowOff>141910</xdr:rowOff>
    </xdr:to>
    <xdr:cxnSp macro="">
      <xdr:nvCxnSpPr>
        <xdr:cNvPr id="738" name="直線コネクタ 737"/>
        <xdr:cNvCxnSpPr/>
      </xdr:nvCxnSpPr>
      <xdr:spPr>
        <a:xfrm>
          <a:off x="21323300" y="6655562"/>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9" name="投資及び出資金平均値テキスト"/>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0" name="フローチャート: 判断 739"/>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140462</xdr:rowOff>
    </xdr:from>
    <xdr:to>
      <xdr:col>111</xdr:col>
      <xdr:colOff>177800</xdr:colOff>
      <xdr:row>38</xdr:row>
      <xdr:rowOff>149454</xdr:rowOff>
    </xdr:to>
    <xdr:cxnSp macro="">
      <xdr:nvCxnSpPr>
        <xdr:cNvPr id="741" name="直線コネクタ 740"/>
        <xdr:cNvCxnSpPr/>
      </xdr:nvCxnSpPr>
      <xdr:spPr>
        <a:xfrm flipV="1">
          <a:off x="20434300" y="6655562"/>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2" name="フローチャート: 判断 741"/>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3" name="テキスト ボックス 742"/>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149454</xdr:rowOff>
    </xdr:from>
    <xdr:to>
      <xdr:col>107</xdr:col>
      <xdr:colOff>50800</xdr:colOff>
      <xdr:row>38</xdr:row>
      <xdr:rowOff>161951</xdr:rowOff>
    </xdr:to>
    <xdr:cxnSp macro="">
      <xdr:nvCxnSpPr>
        <xdr:cNvPr id="744" name="直線コネクタ 743"/>
        <xdr:cNvCxnSpPr/>
      </xdr:nvCxnSpPr>
      <xdr:spPr>
        <a:xfrm flipV="1">
          <a:off x="19545300" y="6664554"/>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5" name="フローチャート: 判断 744"/>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6" name="テキスト ボックス 745"/>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161951</xdr:rowOff>
    </xdr:from>
    <xdr:to>
      <xdr:col>102</xdr:col>
      <xdr:colOff>114300</xdr:colOff>
      <xdr:row>38</xdr:row>
      <xdr:rowOff>163017</xdr:rowOff>
    </xdr:to>
    <xdr:cxnSp macro="">
      <xdr:nvCxnSpPr>
        <xdr:cNvPr id="747" name="直線コネクタ 746"/>
        <xdr:cNvCxnSpPr/>
      </xdr:nvCxnSpPr>
      <xdr:spPr>
        <a:xfrm flipV="1">
          <a:off x="18656300" y="667705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8" name="フローチャート: 判断 747"/>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9" name="テキスト ボックス 748"/>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50" name="フローチャート: 判断 749"/>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125341</xdr:rowOff>
    </xdr:from>
    <xdr:ext cx="469744" cy="259045"/>
    <xdr:sp macro="" textlink="">
      <xdr:nvSpPr>
        <xdr:cNvPr id="751" name="テキスト ボックス 750"/>
        <xdr:cNvSpPr txBox="1"/>
      </xdr:nvSpPr>
      <xdr:spPr>
        <a:xfrm>
          <a:off x="18421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91110</xdr:rowOff>
    </xdr:from>
    <xdr:to>
      <xdr:col>116</xdr:col>
      <xdr:colOff>114300</xdr:colOff>
      <xdr:row>39</xdr:row>
      <xdr:rowOff>21260</xdr:rowOff>
    </xdr:to>
    <xdr:sp macro="" textlink="">
      <xdr:nvSpPr>
        <xdr:cNvPr id="757" name="楕円 756"/>
        <xdr:cNvSpPr/>
      </xdr:nvSpPr>
      <xdr:spPr>
        <a:xfrm>
          <a:off x="22110700" y="66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6037</xdr:rowOff>
    </xdr:from>
    <xdr:ext cx="378565" cy="259045"/>
    <xdr:sp macro="" textlink="">
      <xdr:nvSpPr>
        <xdr:cNvPr id="758" name="投資及び出資金該当値テキスト"/>
        <xdr:cNvSpPr txBox="1"/>
      </xdr:nvSpPr>
      <xdr:spPr>
        <a:xfrm>
          <a:off x="22212300" y="6521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89662</xdr:rowOff>
    </xdr:from>
    <xdr:to>
      <xdr:col>112</xdr:col>
      <xdr:colOff>38100</xdr:colOff>
      <xdr:row>39</xdr:row>
      <xdr:rowOff>19812</xdr:rowOff>
    </xdr:to>
    <xdr:sp macro="" textlink="">
      <xdr:nvSpPr>
        <xdr:cNvPr id="759" name="楕円 758"/>
        <xdr:cNvSpPr/>
      </xdr:nvSpPr>
      <xdr:spPr>
        <a:xfrm>
          <a:off x="21272500" y="66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10939</xdr:rowOff>
    </xdr:from>
    <xdr:ext cx="378565" cy="259045"/>
    <xdr:sp macro="" textlink="">
      <xdr:nvSpPr>
        <xdr:cNvPr id="760" name="テキスト ボックス 759"/>
        <xdr:cNvSpPr txBox="1"/>
      </xdr:nvSpPr>
      <xdr:spPr>
        <a:xfrm>
          <a:off x="21134017" y="66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98654</xdr:rowOff>
    </xdr:from>
    <xdr:to>
      <xdr:col>107</xdr:col>
      <xdr:colOff>101600</xdr:colOff>
      <xdr:row>39</xdr:row>
      <xdr:rowOff>28804</xdr:rowOff>
    </xdr:to>
    <xdr:sp macro="" textlink="">
      <xdr:nvSpPr>
        <xdr:cNvPr id="761" name="楕円 760"/>
        <xdr:cNvSpPr/>
      </xdr:nvSpPr>
      <xdr:spPr>
        <a:xfrm>
          <a:off x="20383500" y="66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19931</xdr:rowOff>
    </xdr:from>
    <xdr:ext cx="378565" cy="259045"/>
    <xdr:sp macro="" textlink="">
      <xdr:nvSpPr>
        <xdr:cNvPr id="762" name="テキスト ボックス 761"/>
        <xdr:cNvSpPr txBox="1"/>
      </xdr:nvSpPr>
      <xdr:spPr>
        <a:xfrm>
          <a:off x="20245017" y="670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111151</xdr:rowOff>
    </xdr:from>
    <xdr:to>
      <xdr:col>102</xdr:col>
      <xdr:colOff>165100</xdr:colOff>
      <xdr:row>39</xdr:row>
      <xdr:rowOff>41301</xdr:rowOff>
    </xdr:to>
    <xdr:sp macro="" textlink="">
      <xdr:nvSpPr>
        <xdr:cNvPr id="763" name="楕円 762"/>
        <xdr:cNvSpPr/>
      </xdr:nvSpPr>
      <xdr:spPr>
        <a:xfrm>
          <a:off x="19494500" y="66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32428</xdr:rowOff>
    </xdr:from>
    <xdr:ext cx="378565" cy="259045"/>
    <xdr:sp macro="" textlink="">
      <xdr:nvSpPr>
        <xdr:cNvPr id="764" name="テキスト ボックス 763"/>
        <xdr:cNvSpPr txBox="1"/>
      </xdr:nvSpPr>
      <xdr:spPr>
        <a:xfrm>
          <a:off x="19356017" y="671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112217</xdr:rowOff>
    </xdr:from>
    <xdr:to>
      <xdr:col>98</xdr:col>
      <xdr:colOff>38100</xdr:colOff>
      <xdr:row>39</xdr:row>
      <xdr:rowOff>42367</xdr:rowOff>
    </xdr:to>
    <xdr:sp macro="" textlink="">
      <xdr:nvSpPr>
        <xdr:cNvPr id="765" name="楕円 764"/>
        <xdr:cNvSpPr/>
      </xdr:nvSpPr>
      <xdr:spPr>
        <a:xfrm>
          <a:off x="18605500" y="66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33494</xdr:rowOff>
    </xdr:from>
    <xdr:ext cx="378565" cy="259045"/>
    <xdr:sp macro="" textlink="">
      <xdr:nvSpPr>
        <xdr:cNvPr id="766" name="テキスト ボックス 765"/>
        <xdr:cNvSpPr txBox="1"/>
      </xdr:nvSpPr>
      <xdr:spPr>
        <a:xfrm>
          <a:off x="18467017" y="6720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2" name="直線コネクタ 791"/>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5" name="貸付金最大値テキスト"/>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6" name="直線コネクタ 795"/>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26053</xdr:rowOff>
    </xdr:from>
    <xdr:to>
      <xdr:col>116</xdr:col>
      <xdr:colOff>63500</xdr:colOff>
      <xdr:row>59</xdr:row>
      <xdr:rowOff>32258</xdr:rowOff>
    </xdr:to>
    <xdr:cxnSp macro="">
      <xdr:nvCxnSpPr>
        <xdr:cNvPr id="797" name="直線コネクタ 796"/>
        <xdr:cNvCxnSpPr/>
      </xdr:nvCxnSpPr>
      <xdr:spPr>
        <a:xfrm>
          <a:off x="21323300" y="10141603"/>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8" name="貸付金平均値テキスト"/>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9" name="フローチャート: 判断 798"/>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26053</xdr:rowOff>
    </xdr:from>
    <xdr:to>
      <xdr:col>111</xdr:col>
      <xdr:colOff>177800</xdr:colOff>
      <xdr:row>59</xdr:row>
      <xdr:rowOff>30734</xdr:rowOff>
    </xdr:to>
    <xdr:cxnSp macro="">
      <xdr:nvCxnSpPr>
        <xdr:cNvPr id="800" name="直線コネクタ 799"/>
        <xdr:cNvCxnSpPr/>
      </xdr:nvCxnSpPr>
      <xdr:spPr>
        <a:xfrm flipV="1">
          <a:off x="20434300" y="10141603"/>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1" name="フローチャート: 判断 800"/>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802" name="テキスト ボックス 801"/>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30734</xdr:rowOff>
    </xdr:from>
    <xdr:to>
      <xdr:col>107</xdr:col>
      <xdr:colOff>50800</xdr:colOff>
      <xdr:row>59</xdr:row>
      <xdr:rowOff>34109</xdr:rowOff>
    </xdr:to>
    <xdr:cxnSp macro="">
      <xdr:nvCxnSpPr>
        <xdr:cNvPr id="803" name="直線コネクタ 802"/>
        <xdr:cNvCxnSpPr/>
      </xdr:nvCxnSpPr>
      <xdr:spPr>
        <a:xfrm flipV="1">
          <a:off x="19545300" y="10146284"/>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4" name="フローチャート: 判断 803"/>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5" name="テキスト ボックス 804"/>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31931</xdr:rowOff>
    </xdr:from>
    <xdr:to>
      <xdr:col>102</xdr:col>
      <xdr:colOff>114300</xdr:colOff>
      <xdr:row>59</xdr:row>
      <xdr:rowOff>34109</xdr:rowOff>
    </xdr:to>
    <xdr:cxnSp macro="">
      <xdr:nvCxnSpPr>
        <xdr:cNvPr id="806" name="直線コネクタ 805"/>
        <xdr:cNvCxnSpPr/>
      </xdr:nvCxnSpPr>
      <xdr:spPr>
        <a:xfrm>
          <a:off x="18656300" y="1014748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7" name="フローチャート: 判断 806"/>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8" name="テキスト ボックス 807"/>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9" name="フローチャート: 判断 808"/>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114716</xdr:rowOff>
    </xdr:from>
    <xdr:ext cx="469744" cy="259045"/>
    <xdr:sp macro="" textlink="">
      <xdr:nvSpPr>
        <xdr:cNvPr id="810" name="テキスト ボックス 809"/>
        <xdr:cNvSpPr txBox="1"/>
      </xdr:nvSpPr>
      <xdr:spPr>
        <a:xfrm>
          <a:off x="18421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152908</xdr:rowOff>
    </xdr:from>
    <xdr:to>
      <xdr:col>116</xdr:col>
      <xdr:colOff>114300</xdr:colOff>
      <xdr:row>59</xdr:row>
      <xdr:rowOff>83058</xdr:rowOff>
    </xdr:to>
    <xdr:sp macro="" textlink="">
      <xdr:nvSpPr>
        <xdr:cNvPr id="816" name="楕円 815"/>
        <xdr:cNvSpPr/>
      </xdr:nvSpPr>
      <xdr:spPr>
        <a:xfrm>
          <a:off x="22110700" y="100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67835</xdr:rowOff>
    </xdr:from>
    <xdr:ext cx="378565" cy="259045"/>
    <xdr:sp macro="" textlink="">
      <xdr:nvSpPr>
        <xdr:cNvPr id="817" name="貸付金該当値テキスト"/>
        <xdr:cNvSpPr txBox="1"/>
      </xdr:nvSpPr>
      <xdr:spPr>
        <a:xfrm>
          <a:off x="22212300" y="1001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146703</xdr:rowOff>
    </xdr:from>
    <xdr:to>
      <xdr:col>112</xdr:col>
      <xdr:colOff>38100</xdr:colOff>
      <xdr:row>59</xdr:row>
      <xdr:rowOff>76853</xdr:rowOff>
    </xdr:to>
    <xdr:sp macro="" textlink="">
      <xdr:nvSpPr>
        <xdr:cNvPr id="818" name="楕円 817"/>
        <xdr:cNvSpPr/>
      </xdr:nvSpPr>
      <xdr:spPr>
        <a:xfrm>
          <a:off x="21272500" y="100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67980</xdr:rowOff>
    </xdr:from>
    <xdr:ext cx="378565" cy="259045"/>
    <xdr:sp macro="" textlink="">
      <xdr:nvSpPr>
        <xdr:cNvPr id="819" name="テキスト ボックス 818"/>
        <xdr:cNvSpPr txBox="1"/>
      </xdr:nvSpPr>
      <xdr:spPr>
        <a:xfrm>
          <a:off x="21134017" y="10183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151384</xdr:rowOff>
    </xdr:from>
    <xdr:to>
      <xdr:col>107</xdr:col>
      <xdr:colOff>101600</xdr:colOff>
      <xdr:row>59</xdr:row>
      <xdr:rowOff>81534</xdr:rowOff>
    </xdr:to>
    <xdr:sp macro="" textlink="">
      <xdr:nvSpPr>
        <xdr:cNvPr id="820" name="楕円 819"/>
        <xdr:cNvSpPr/>
      </xdr:nvSpPr>
      <xdr:spPr>
        <a:xfrm>
          <a:off x="20383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72661</xdr:rowOff>
    </xdr:from>
    <xdr:ext cx="378565" cy="259045"/>
    <xdr:sp macro="" textlink="">
      <xdr:nvSpPr>
        <xdr:cNvPr id="821" name="テキスト ボックス 820"/>
        <xdr:cNvSpPr txBox="1"/>
      </xdr:nvSpPr>
      <xdr:spPr>
        <a:xfrm>
          <a:off x="20245017" y="1018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154759</xdr:rowOff>
    </xdr:from>
    <xdr:to>
      <xdr:col>102</xdr:col>
      <xdr:colOff>165100</xdr:colOff>
      <xdr:row>59</xdr:row>
      <xdr:rowOff>84909</xdr:rowOff>
    </xdr:to>
    <xdr:sp macro="" textlink="">
      <xdr:nvSpPr>
        <xdr:cNvPr id="822" name="楕円 821"/>
        <xdr:cNvSpPr/>
      </xdr:nvSpPr>
      <xdr:spPr>
        <a:xfrm>
          <a:off x="19494500" y="1009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76036</xdr:rowOff>
    </xdr:from>
    <xdr:ext cx="378565" cy="259045"/>
    <xdr:sp macro="" textlink="">
      <xdr:nvSpPr>
        <xdr:cNvPr id="823" name="テキスト ボックス 822"/>
        <xdr:cNvSpPr txBox="1"/>
      </xdr:nvSpPr>
      <xdr:spPr>
        <a:xfrm>
          <a:off x="19356017" y="1019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152581</xdr:rowOff>
    </xdr:from>
    <xdr:to>
      <xdr:col>98</xdr:col>
      <xdr:colOff>38100</xdr:colOff>
      <xdr:row>59</xdr:row>
      <xdr:rowOff>82731</xdr:rowOff>
    </xdr:to>
    <xdr:sp macro="" textlink="">
      <xdr:nvSpPr>
        <xdr:cNvPr id="824" name="楕円 823"/>
        <xdr:cNvSpPr/>
      </xdr:nvSpPr>
      <xdr:spPr>
        <a:xfrm>
          <a:off x="18605500" y="1009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73858</xdr:rowOff>
    </xdr:from>
    <xdr:ext cx="378565" cy="259045"/>
    <xdr:sp macro="" textlink="">
      <xdr:nvSpPr>
        <xdr:cNvPr id="825" name="テキスト ボックス 824"/>
        <xdr:cNvSpPr txBox="1"/>
      </xdr:nvSpPr>
      <xdr:spPr>
        <a:xfrm>
          <a:off x="18467017" y="10189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0" name="直線コネクタ 849"/>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1" name="繰出金最小値テキスト"/>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2" name="直線コネクタ 851"/>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3" name="繰出金最大値テキスト"/>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4" name="直線コネクタ 853"/>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159379</xdr:rowOff>
    </xdr:from>
    <xdr:to>
      <xdr:col>116</xdr:col>
      <xdr:colOff>63500</xdr:colOff>
      <xdr:row>75</xdr:row>
      <xdr:rowOff>25838</xdr:rowOff>
    </xdr:to>
    <xdr:cxnSp macro="">
      <xdr:nvCxnSpPr>
        <xdr:cNvPr id="855" name="直線コネクタ 854"/>
        <xdr:cNvCxnSpPr/>
      </xdr:nvCxnSpPr>
      <xdr:spPr>
        <a:xfrm flipV="1">
          <a:off x="21323300" y="12846679"/>
          <a:ext cx="8382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142270</xdr:rowOff>
    </xdr:from>
    <xdr:ext cx="534377" cy="259045"/>
    <xdr:sp macro="" textlink="">
      <xdr:nvSpPr>
        <xdr:cNvPr id="856" name="繰出金平均値テキスト"/>
        <xdr:cNvSpPr txBox="1"/>
      </xdr:nvSpPr>
      <xdr:spPr>
        <a:xfrm>
          <a:off x="22212300" y="12829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7" name="フローチャート: 判断 856"/>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21190</xdr:rowOff>
    </xdr:from>
    <xdr:to>
      <xdr:col>111</xdr:col>
      <xdr:colOff>177800</xdr:colOff>
      <xdr:row>75</xdr:row>
      <xdr:rowOff>25838</xdr:rowOff>
    </xdr:to>
    <xdr:cxnSp macro="">
      <xdr:nvCxnSpPr>
        <xdr:cNvPr id="858" name="直線コネクタ 857"/>
        <xdr:cNvCxnSpPr/>
      </xdr:nvCxnSpPr>
      <xdr:spPr>
        <a:xfrm>
          <a:off x="20434300" y="12879940"/>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9" name="フローチャート: 判断 858"/>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68051</xdr:rowOff>
    </xdr:from>
    <xdr:ext cx="534377" cy="259045"/>
    <xdr:sp macro="" textlink="">
      <xdr:nvSpPr>
        <xdr:cNvPr id="860" name="テキスト ボックス 859"/>
        <xdr:cNvSpPr txBox="1"/>
      </xdr:nvSpPr>
      <xdr:spPr>
        <a:xfrm>
          <a:off x="21056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13170</xdr:rowOff>
    </xdr:from>
    <xdr:to>
      <xdr:col>107</xdr:col>
      <xdr:colOff>50800</xdr:colOff>
      <xdr:row>75</xdr:row>
      <xdr:rowOff>21190</xdr:rowOff>
    </xdr:to>
    <xdr:cxnSp macro="">
      <xdr:nvCxnSpPr>
        <xdr:cNvPr id="861" name="直線コネクタ 860"/>
        <xdr:cNvCxnSpPr/>
      </xdr:nvCxnSpPr>
      <xdr:spPr>
        <a:xfrm>
          <a:off x="19545300" y="12871920"/>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2" name="フローチャート: 判断 861"/>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65060</xdr:rowOff>
    </xdr:from>
    <xdr:ext cx="534377" cy="259045"/>
    <xdr:sp macro="" textlink="">
      <xdr:nvSpPr>
        <xdr:cNvPr id="863" name="テキスト ボックス 862"/>
        <xdr:cNvSpPr txBox="1"/>
      </xdr:nvSpPr>
      <xdr:spPr>
        <a:xfrm>
          <a:off x="20167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13170</xdr:rowOff>
    </xdr:from>
    <xdr:to>
      <xdr:col>102</xdr:col>
      <xdr:colOff>114300</xdr:colOff>
      <xdr:row>75</xdr:row>
      <xdr:rowOff>48641</xdr:rowOff>
    </xdr:to>
    <xdr:cxnSp macro="">
      <xdr:nvCxnSpPr>
        <xdr:cNvPr id="864" name="直線コネクタ 863"/>
        <xdr:cNvCxnSpPr/>
      </xdr:nvCxnSpPr>
      <xdr:spPr>
        <a:xfrm flipV="1">
          <a:off x="18656300" y="12871920"/>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5" name="フローチャート: 判断 864"/>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46379</xdr:rowOff>
    </xdr:from>
    <xdr:ext cx="534377" cy="259045"/>
    <xdr:sp macro="" textlink="">
      <xdr:nvSpPr>
        <xdr:cNvPr id="866" name="テキスト ボックス 865"/>
        <xdr:cNvSpPr txBox="1"/>
      </xdr:nvSpPr>
      <xdr:spPr>
        <a:xfrm>
          <a:off x="19278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7" name="フローチャート: 判断 866"/>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65047</xdr:rowOff>
    </xdr:from>
    <xdr:ext cx="534377" cy="259045"/>
    <xdr:sp macro="" textlink="">
      <xdr:nvSpPr>
        <xdr:cNvPr id="868" name="テキスト ボックス 867"/>
        <xdr:cNvSpPr txBox="1"/>
      </xdr:nvSpPr>
      <xdr:spPr>
        <a:xfrm>
          <a:off x="18389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108579</xdr:rowOff>
    </xdr:from>
    <xdr:to>
      <xdr:col>116</xdr:col>
      <xdr:colOff>114300</xdr:colOff>
      <xdr:row>75</xdr:row>
      <xdr:rowOff>38729</xdr:rowOff>
    </xdr:to>
    <xdr:sp macro="" textlink="">
      <xdr:nvSpPr>
        <xdr:cNvPr id="874" name="楕円 873"/>
        <xdr:cNvSpPr/>
      </xdr:nvSpPr>
      <xdr:spPr>
        <a:xfrm>
          <a:off x="22110700" y="127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131456</xdr:rowOff>
    </xdr:from>
    <xdr:ext cx="534377" cy="259045"/>
    <xdr:sp macro="" textlink="">
      <xdr:nvSpPr>
        <xdr:cNvPr id="875" name="繰出金該当値テキスト"/>
        <xdr:cNvSpPr txBox="1"/>
      </xdr:nvSpPr>
      <xdr:spPr>
        <a:xfrm>
          <a:off x="22212300" y="1264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146488</xdr:rowOff>
    </xdr:from>
    <xdr:to>
      <xdr:col>112</xdr:col>
      <xdr:colOff>38100</xdr:colOff>
      <xdr:row>75</xdr:row>
      <xdr:rowOff>76638</xdr:rowOff>
    </xdr:to>
    <xdr:sp macro="" textlink="">
      <xdr:nvSpPr>
        <xdr:cNvPr id="876" name="楕円 875"/>
        <xdr:cNvSpPr/>
      </xdr:nvSpPr>
      <xdr:spPr>
        <a:xfrm>
          <a:off x="21272500" y="128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93165</xdr:rowOff>
    </xdr:from>
    <xdr:ext cx="534377" cy="259045"/>
    <xdr:sp macro="" textlink="">
      <xdr:nvSpPr>
        <xdr:cNvPr id="877" name="テキスト ボックス 876"/>
        <xdr:cNvSpPr txBox="1"/>
      </xdr:nvSpPr>
      <xdr:spPr>
        <a:xfrm>
          <a:off x="21056111" y="1260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141840</xdr:rowOff>
    </xdr:from>
    <xdr:to>
      <xdr:col>107</xdr:col>
      <xdr:colOff>101600</xdr:colOff>
      <xdr:row>75</xdr:row>
      <xdr:rowOff>71990</xdr:rowOff>
    </xdr:to>
    <xdr:sp macro="" textlink="">
      <xdr:nvSpPr>
        <xdr:cNvPr id="878" name="楕円 877"/>
        <xdr:cNvSpPr/>
      </xdr:nvSpPr>
      <xdr:spPr>
        <a:xfrm>
          <a:off x="20383500" y="128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88517</xdr:rowOff>
    </xdr:from>
    <xdr:ext cx="534377" cy="259045"/>
    <xdr:sp macro="" textlink="">
      <xdr:nvSpPr>
        <xdr:cNvPr id="879" name="テキスト ボックス 878"/>
        <xdr:cNvSpPr txBox="1"/>
      </xdr:nvSpPr>
      <xdr:spPr>
        <a:xfrm>
          <a:off x="20167111" y="126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133820</xdr:rowOff>
    </xdr:from>
    <xdr:to>
      <xdr:col>102</xdr:col>
      <xdr:colOff>165100</xdr:colOff>
      <xdr:row>75</xdr:row>
      <xdr:rowOff>63970</xdr:rowOff>
    </xdr:to>
    <xdr:sp macro="" textlink="">
      <xdr:nvSpPr>
        <xdr:cNvPr id="880" name="楕円 879"/>
        <xdr:cNvSpPr/>
      </xdr:nvSpPr>
      <xdr:spPr>
        <a:xfrm>
          <a:off x="19494500" y="128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55097</xdr:rowOff>
    </xdr:from>
    <xdr:ext cx="534377" cy="259045"/>
    <xdr:sp macro="" textlink="">
      <xdr:nvSpPr>
        <xdr:cNvPr id="881" name="テキスト ボックス 880"/>
        <xdr:cNvSpPr txBox="1"/>
      </xdr:nvSpPr>
      <xdr:spPr>
        <a:xfrm>
          <a:off x="19278111" y="129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169291</xdr:rowOff>
    </xdr:from>
    <xdr:to>
      <xdr:col>98</xdr:col>
      <xdr:colOff>38100</xdr:colOff>
      <xdr:row>75</xdr:row>
      <xdr:rowOff>99441</xdr:rowOff>
    </xdr:to>
    <xdr:sp macro="" textlink="">
      <xdr:nvSpPr>
        <xdr:cNvPr id="882" name="楕円 881"/>
        <xdr:cNvSpPr/>
      </xdr:nvSpPr>
      <xdr:spPr>
        <a:xfrm>
          <a:off x="18605500" y="128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90568</xdr:rowOff>
    </xdr:from>
    <xdr:ext cx="534377" cy="259045"/>
    <xdr:sp macro="" textlink="">
      <xdr:nvSpPr>
        <xdr:cNvPr id="883" name="テキスト ボックス 882"/>
        <xdr:cNvSpPr txBox="1"/>
      </xdr:nvSpPr>
      <xdr:spPr>
        <a:xfrm>
          <a:off x="18389111" y="129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576,442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主な構成項目である人件費については年々増加傾向にあり，令和元年度は平成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12,453</a:t>
          </a:r>
          <a:r>
            <a:rPr kumimoji="1" lang="ja-JP" altLang="en-US" sz="1300">
              <a:latin typeface="ＭＳ Ｐゴシック" panose="020B0600070205080204" pitchFamily="50" charset="-128"/>
              <a:ea typeface="ＭＳ Ｐゴシック" panose="020B0600070205080204" pitchFamily="50" charset="-128"/>
            </a:rPr>
            <a:t>円多い</a:t>
          </a:r>
          <a:r>
            <a:rPr kumimoji="1" lang="en-US" altLang="ja-JP" sz="1300">
              <a:latin typeface="ＭＳ Ｐゴシック" panose="020B0600070205080204" pitchFamily="50" charset="-128"/>
              <a:ea typeface="ＭＳ Ｐゴシック" panose="020B0600070205080204" pitchFamily="50" charset="-128"/>
            </a:rPr>
            <a:t>119,931</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円となっている。類似団体と比較した際に特に差が目立つのは，衛生関係（対比</a:t>
          </a:r>
          <a:r>
            <a:rPr kumimoji="1" lang="en-US" altLang="ja-JP" sz="1300">
              <a:latin typeface="ＭＳ Ｐゴシック" panose="020B0600070205080204" pitchFamily="50" charset="-128"/>
              <a:ea typeface="ＭＳ Ｐゴシック" panose="020B0600070205080204" pitchFamily="50" charset="-128"/>
            </a:rPr>
            <a:t>194.1</a:t>
          </a:r>
          <a:r>
            <a:rPr kumimoji="1" lang="ja-JP" altLang="en-US" sz="1300">
              <a:latin typeface="ＭＳ Ｐゴシック" panose="020B0600070205080204" pitchFamily="50" charset="-128"/>
              <a:ea typeface="ＭＳ Ｐゴシック" panose="020B0600070205080204" pitchFamily="50" charset="-128"/>
            </a:rPr>
            <a:t>％）と消防関係（対比</a:t>
          </a:r>
          <a:r>
            <a:rPr kumimoji="1" lang="en-US" altLang="ja-JP" sz="1300">
              <a:latin typeface="ＭＳ Ｐゴシック" panose="020B0600070205080204" pitchFamily="50" charset="-128"/>
              <a:ea typeface="ＭＳ Ｐゴシック" panose="020B0600070205080204" pitchFamily="50" charset="-128"/>
            </a:rPr>
            <a:t>795.6</a:t>
          </a:r>
          <a:r>
            <a:rPr kumimoji="1" lang="ja-JP" altLang="en-US" sz="1300">
              <a:latin typeface="ＭＳ Ｐゴシック" panose="020B0600070205080204" pitchFamily="50" charset="-128"/>
              <a:ea typeface="ＭＳ Ｐゴシック" panose="020B0600070205080204" pitchFamily="50" charset="-128"/>
            </a:rPr>
            <a:t>％）で，これはごみ・し尿処理業務，消防業務を町単独で行っているため，職員数が多いことが主な要因となっている。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物件費については，災害廃棄物処理業務や応急修理修繕料等の増額で住民一人当たり</a:t>
          </a:r>
          <a:r>
            <a:rPr kumimoji="1" lang="en-US" altLang="ja-JP" sz="1300">
              <a:latin typeface="ＭＳ Ｐゴシック" panose="020B0600070205080204" pitchFamily="50" charset="-128"/>
              <a:ea typeface="ＭＳ Ｐゴシック" panose="020B0600070205080204" pitchFamily="50" charset="-128"/>
            </a:rPr>
            <a:t>139,270</a:t>
          </a:r>
          <a:r>
            <a:rPr kumimoji="1" lang="ja-JP" altLang="en-US" sz="1300">
              <a:latin typeface="ＭＳ Ｐゴシック" panose="020B0600070205080204" pitchFamily="50" charset="-128"/>
              <a:ea typeface="ＭＳ Ｐゴシック" panose="020B0600070205080204" pitchFamily="50" charset="-128"/>
            </a:rPr>
            <a:t>円へ増加した。大幅な増については令和元年台風第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号が影響しているものの，業務内容や契約内容を精査し，過大にならないよう抑制に努める。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49,035</a:t>
          </a:r>
          <a:r>
            <a:rPr kumimoji="1" lang="ja-JP" altLang="en-US" sz="1300">
              <a:latin typeface="ＭＳ Ｐゴシック" panose="020B0600070205080204" pitchFamily="50" charset="-128"/>
              <a:ea typeface="ＭＳ Ｐゴシック" panose="020B0600070205080204" pitchFamily="50" charset="-128"/>
            </a:rPr>
            <a:t>円で，類似団体と比較して</a:t>
          </a:r>
          <a:r>
            <a:rPr kumimoji="1" lang="en-US" altLang="ja-JP" sz="1300">
              <a:latin typeface="ＭＳ Ｐゴシック" panose="020B0600070205080204" pitchFamily="50" charset="-128"/>
              <a:ea typeface="ＭＳ Ｐゴシック" panose="020B0600070205080204" pitchFamily="50" charset="-128"/>
            </a:rPr>
            <a:t>34,068</a:t>
          </a:r>
          <a:r>
            <a:rPr kumimoji="1" lang="ja-JP" altLang="en-US" sz="1300">
              <a:latin typeface="ＭＳ Ｐゴシック" panose="020B0600070205080204" pitchFamily="50" charset="-128"/>
              <a:ea typeface="ＭＳ Ｐゴシック" panose="020B0600070205080204" pitchFamily="50" charset="-128"/>
            </a:rPr>
            <a:t>円下回っている。大型普通建設事業を実施していないことから近年は減少傾向にあり，令和元年度は前年度と比較して</a:t>
          </a:r>
          <a:r>
            <a:rPr kumimoji="1" lang="en-US" altLang="ja-JP" sz="1300">
              <a:latin typeface="ＭＳ Ｐゴシック" panose="020B0600070205080204" pitchFamily="50" charset="-128"/>
              <a:ea typeface="ＭＳ Ｐゴシック" panose="020B0600070205080204" pitchFamily="50" charset="-128"/>
            </a:rPr>
            <a:t>15,558</a:t>
          </a:r>
          <a:r>
            <a:rPr kumimoji="1" lang="ja-JP" altLang="en-US" sz="1300">
              <a:latin typeface="ＭＳ Ｐゴシック" panose="020B0600070205080204" pitchFamily="50" charset="-128"/>
              <a:ea typeface="ＭＳ Ｐゴシック" panose="020B0600070205080204" pitchFamily="50" charset="-128"/>
            </a:rPr>
            <a:t>円減少となっているが，今後庁舎建設事業などの大型事業を控えており，引き続き公共施設等総合管理計画等に基づいた適正な施設保有に努めていく。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16,584
325.76
10,401,187
9,614,474
546,025
5,975,871
9,695,636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157226</xdr:rowOff>
    </xdr:from>
    <xdr:to>
      <xdr:col>24</xdr:col>
      <xdr:colOff>63500</xdr:colOff>
      <xdr:row>33</xdr:row>
      <xdr:rowOff>106934</xdr:rowOff>
    </xdr:to>
    <xdr:cxnSp macro="">
      <xdr:nvCxnSpPr>
        <xdr:cNvPr id="61" name="直線コネクタ 60"/>
        <xdr:cNvCxnSpPr/>
      </xdr:nvCxnSpPr>
      <xdr:spPr>
        <a:xfrm flipV="1">
          <a:off x="3797300" y="5643626"/>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469744" cy="259045"/>
    <xdr:sp macro="" textlink="">
      <xdr:nvSpPr>
        <xdr:cNvPr id="62" name="議会費平均値テキスト"/>
        <xdr:cNvSpPr txBox="1"/>
      </xdr:nvSpPr>
      <xdr:spPr>
        <a:xfrm>
          <a:off x="4686300" y="598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106934</xdr:rowOff>
    </xdr:from>
    <xdr:to>
      <xdr:col>19</xdr:col>
      <xdr:colOff>177800</xdr:colOff>
      <xdr:row>33</xdr:row>
      <xdr:rowOff>134747</xdr:rowOff>
    </xdr:to>
    <xdr:cxnSp macro="">
      <xdr:nvCxnSpPr>
        <xdr:cNvPr id="64" name="直線コネクタ 63"/>
        <xdr:cNvCxnSpPr/>
      </xdr:nvCxnSpPr>
      <xdr:spPr>
        <a:xfrm flipV="1">
          <a:off x="2908300" y="5764784"/>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134747</xdr:rowOff>
    </xdr:from>
    <xdr:to>
      <xdr:col>15</xdr:col>
      <xdr:colOff>50800</xdr:colOff>
      <xdr:row>33</xdr:row>
      <xdr:rowOff>137795</xdr:rowOff>
    </xdr:to>
    <xdr:cxnSp macro="">
      <xdr:nvCxnSpPr>
        <xdr:cNvPr id="67" name="直線コネクタ 66"/>
        <xdr:cNvCxnSpPr/>
      </xdr:nvCxnSpPr>
      <xdr:spPr>
        <a:xfrm flipV="1">
          <a:off x="2019300" y="57925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27686</xdr:rowOff>
    </xdr:from>
    <xdr:to>
      <xdr:col>10</xdr:col>
      <xdr:colOff>114300</xdr:colOff>
      <xdr:row>33</xdr:row>
      <xdr:rowOff>137795</xdr:rowOff>
    </xdr:to>
    <xdr:cxnSp macro="">
      <xdr:nvCxnSpPr>
        <xdr:cNvPr id="70" name="直線コネクタ 69"/>
        <xdr:cNvCxnSpPr/>
      </xdr:nvCxnSpPr>
      <xdr:spPr>
        <a:xfrm>
          <a:off x="1130300" y="5685536"/>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123334</xdr:rowOff>
    </xdr:from>
    <xdr:ext cx="469744" cy="259045"/>
    <xdr:sp macro="" textlink="">
      <xdr:nvSpPr>
        <xdr:cNvPr id="72" name="テキスト ボックス 71"/>
        <xdr:cNvSpPr txBox="1"/>
      </xdr:nvSpPr>
      <xdr:spPr>
        <a:xfrm>
          <a:off x="1784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2938</xdr:rowOff>
    </xdr:from>
    <xdr:ext cx="469744" cy="259045"/>
    <xdr:sp macro="" textlink="">
      <xdr:nvSpPr>
        <xdr:cNvPr id="74" name="テキスト ボックス 73"/>
        <xdr:cNvSpPr txBox="1"/>
      </xdr:nvSpPr>
      <xdr:spPr>
        <a:xfrm>
          <a:off x="895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106426</xdr:rowOff>
    </xdr:from>
    <xdr:to>
      <xdr:col>24</xdr:col>
      <xdr:colOff>114300</xdr:colOff>
      <xdr:row>33</xdr:row>
      <xdr:rowOff>36576</xdr:rowOff>
    </xdr:to>
    <xdr:sp macro="" textlink="">
      <xdr:nvSpPr>
        <xdr:cNvPr id="80" name="楕円 79"/>
        <xdr:cNvSpPr/>
      </xdr:nvSpPr>
      <xdr:spPr>
        <a:xfrm>
          <a:off x="4584700" y="55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129303</xdr:rowOff>
    </xdr:from>
    <xdr:ext cx="469744" cy="259045"/>
    <xdr:sp macro="" textlink="">
      <xdr:nvSpPr>
        <xdr:cNvPr id="81" name="議会費該当値テキスト"/>
        <xdr:cNvSpPr txBox="1"/>
      </xdr:nvSpPr>
      <xdr:spPr>
        <a:xfrm>
          <a:off x="4686300" y="54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56134</xdr:rowOff>
    </xdr:from>
    <xdr:to>
      <xdr:col>20</xdr:col>
      <xdr:colOff>38100</xdr:colOff>
      <xdr:row>33</xdr:row>
      <xdr:rowOff>157734</xdr:rowOff>
    </xdr:to>
    <xdr:sp macro="" textlink="">
      <xdr:nvSpPr>
        <xdr:cNvPr id="82" name="楕円 81"/>
        <xdr:cNvSpPr/>
      </xdr:nvSpPr>
      <xdr:spPr>
        <a:xfrm>
          <a:off x="3746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2811</xdr:rowOff>
    </xdr:from>
    <xdr:ext cx="469744" cy="259045"/>
    <xdr:sp macro="" textlink="">
      <xdr:nvSpPr>
        <xdr:cNvPr id="83" name="テキスト ボックス 82"/>
        <xdr:cNvSpPr txBox="1"/>
      </xdr:nvSpPr>
      <xdr:spPr>
        <a:xfrm>
          <a:off x="3562428"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83947</xdr:rowOff>
    </xdr:from>
    <xdr:to>
      <xdr:col>15</xdr:col>
      <xdr:colOff>101600</xdr:colOff>
      <xdr:row>34</xdr:row>
      <xdr:rowOff>14097</xdr:rowOff>
    </xdr:to>
    <xdr:sp macro="" textlink="">
      <xdr:nvSpPr>
        <xdr:cNvPr id="84" name="楕円 83"/>
        <xdr:cNvSpPr/>
      </xdr:nvSpPr>
      <xdr:spPr>
        <a:xfrm>
          <a:off x="2857500" y="57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30624</xdr:rowOff>
    </xdr:from>
    <xdr:ext cx="469744" cy="259045"/>
    <xdr:sp macro="" textlink="">
      <xdr:nvSpPr>
        <xdr:cNvPr id="85" name="テキスト ボックス 84"/>
        <xdr:cNvSpPr txBox="1"/>
      </xdr:nvSpPr>
      <xdr:spPr>
        <a:xfrm>
          <a:off x="2673428" y="551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86995</xdr:rowOff>
    </xdr:from>
    <xdr:to>
      <xdr:col>10</xdr:col>
      <xdr:colOff>165100</xdr:colOff>
      <xdr:row>34</xdr:row>
      <xdr:rowOff>17145</xdr:rowOff>
    </xdr:to>
    <xdr:sp macro="" textlink="">
      <xdr:nvSpPr>
        <xdr:cNvPr id="86" name="楕円 85"/>
        <xdr:cNvSpPr/>
      </xdr:nvSpPr>
      <xdr:spPr>
        <a:xfrm>
          <a:off x="1968500" y="57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33672</xdr:rowOff>
    </xdr:from>
    <xdr:ext cx="469744" cy="259045"/>
    <xdr:sp macro="" textlink="">
      <xdr:nvSpPr>
        <xdr:cNvPr id="87" name="テキスト ボックス 86"/>
        <xdr:cNvSpPr txBox="1"/>
      </xdr:nvSpPr>
      <xdr:spPr>
        <a:xfrm>
          <a:off x="1784428" y="552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148336</xdr:rowOff>
    </xdr:from>
    <xdr:to>
      <xdr:col>6</xdr:col>
      <xdr:colOff>38100</xdr:colOff>
      <xdr:row>33</xdr:row>
      <xdr:rowOff>78486</xdr:rowOff>
    </xdr:to>
    <xdr:sp macro="" textlink="">
      <xdr:nvSpPr>
        <xdr:cNvPr id="88" name="楕円 87"/>
        <xdr:cNvSpPr/>
      </xdr:nvSpPr>
      <xdr:spPr>
        <a:xfrm>
          <a:off x="1079500" y="56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95013</xdr:rowOff>
    </xdr:from>
    <xdr:ext cx="469744" cy="259045"/>
    <xdr:sp macro="" textlink="">
      <xdr:nvSpPr>
        <xdr:cNvPr id="89" name="テキスト ボックス 88"/>
        <xdr:cNvSpPr txBox="1"/>
      </xdr:nvSpPr>
      <xdr:spPr>
        <a:xfrm>
          <a:off x="895428" y="54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128453</xdr:rowOff>
    </xdr:from>
    <xdr:to>
      <xdr:col>24</xdr:col>
      <xdr:colOff>63500</xdr:colOff>
      <xdr:row>57</xdr:row>
      <xdr:rowOff>7131</xdr:rowOff>
    </xdr:to>
    <xdr:cxnSp macro="">
      <xdr:nvCxnSpPr>
        <xdr:cNvPr id="116" name="直線コネクタ 115"/>
        <xdr:cNvCxnSpPr/>
      </xdr:nvCxnSpPr>
      <xdr:spPr>
        <a:xfrm flipV="1">
          <a:off x="3797300" y="9729653"/>
          <a:ext cx="838200" cy="5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35113</xdr:rowOff>
    </xdr:from>
    <xdr:ext cx="534377" cy="259045"/>
    <xdr:sp macro="" textlink="">
      <xdr:nvSpPr>
        <xdr:cNvPr id="117" name="総務費平均値テキスト"/>
        <xdr:cNvSpPr txBox="1"/>
      </xdr:nvSpPr>
      <xdr:spPr>
        <a:xfrm>
          <a:off x="4686300" y="9464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144121</xdr:rowOff>
    </xdr:from>
    <xdr:to>
      <xdr:col>19</xdr:col>
      <xdr:colOff>177800</xdr:colOff>
      <xdr:row>57</xdr:row>
      <xdr:rowOff>7131</xdr:rowOff>
    </xdr:to>
    <xdr:cxnSp macro="">
      <xdr:nvCxnSpPr>
        <xdr:cNvPr id="119" name="直線コネクタ 118"/>
        <xdr:cNvCxnSpPr/>
      </xdr:nvCxnSpPr>
      <xdr:spPr>
        <a:xfrm>
          <a:off x="2908300" y="9745321"/>
          <a:ext cx="889000" cy="3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144121</xdr:rowOff>
    </xdr:from>
    <xdr:to>
      <xdr:col>15</xdr:col>
      <xdr:colOff>50800</xdr:colOff>
      <xdr:row>57</xdr:row>
      <xdr:rowOff>8644</xdr:rowOff>
    </xdr:to>
    <xdr:cxnSp macro="">
      <xdr:nvCxnSpPr>
        <xdr:cNvPr id="122" name="直線コネクタ 121"/>
        <xdr:cNvCxnSpPr/>
      </xdr:nvCxnSpPr>
      <xdr:spPr>
        <a:xfrm flipV="1">
          <a:off x="2019300" y="9745321"/>
          <a:ext cx="889000" cy="3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138731</xdr:rowOff>
    </xdr:from>
    <xdr:to>
      <xdr:col>10</xdr:col>
      <xdr:colOff>114300</xdr:colOff>
      <xdr:row>57</xdr:row>
      <xdr:rowOff>8644</xdr:rowOff>
    </xdr:to>
    <xdr:cxnSp macro="">
      <xdr:nvCxnSpPr>
        <xdr:cNvPr id="125" name="直線コネクタ 124"/>
        <xdr:cNvCxnSpPr/>
      </xdr:nvCxnSpPr>
      <xdr:spPr>
        <a:xfrm>
          <a:off x="1130300" y="9739931"/>
          <a:ext cx="889000" cy="4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18999</xdr:rowOff>
    </xdr:from>
    <xdr:ext cx="534377" cy="259045"/>
    <xdr:sp macro="" textlink="">
      <xdr:nvSpPr>
        <xdr:cNvPr id="129" name="テキスト ボックス 128"/>
        <xdr:cNvSpPr txBox="1"/>
      </xdr:nvSpPr>
      <xdr:spPr>
        <a:xfrm>
          <a:off x="863111" y="94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77653</xdr:rowOff>
    </xdr:from>
    <xdr:to>
      <xdr:col>24</xdr:col>
      <xdr:colOff>114300</xdr:colOff>
      <xdr:row>57</xdr:row>
      <xdr:rowOff>7803</xdr:rowOff>
    </xdr:to>
    <xdr:sp macro="" textlink="">
      <xdr:nvSpPr>
        <xdr:cNvPr id="135" name="楕円 134"/>
        <xdr:cNvSpPr/>
      </xdr:nvSpPr>
      <xdr:spPr>
        <a:xfrm>
          <a:off x="4584700" y="96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56080</xdr:rowOff>
    </xdr:from>
    <xdr:ext cx="534377" cy="259045"/>
    <xdr:sp macro="" textlink="">
      <xdr:nvSpPr>
        <xdr:cNvPr id="136" name="総務費該当値テキスト"/>
        <xdr:cNvSpPr txBox="1"/>
      </xdr:nvSpPr>
      <xdr:spPr>
        <a:xfrm>
          <a:off x="4686300" y="965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127781</xdr:rowOff>
    </xdr:from>
    <xdr:to>
      <xdr:col>20</xdr:col>
      <xdr:colOff>38100</xdr:colOff>
      <xdr:row>57</xdr:row>
      <xdr:rowOff>57931</xdr:rowOff>
    </xdr:to>
    <xdr:sp macro="" textlink="">
      <xdr:nvSpPr>
        <xdr:cNvPr id="137" name="楕円 136"/>
        <xdr:cNvSpPr/>
      </xdr:nvSpPr>
      <xdr:spPr>
        <a:xfrm>
          <a:off x="3746500" y="97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49058</xdr:rowOff>
    </xdr:from>
    <xdr:ext cx="534377" cy="259045"/>
    <xdr:sp macro="" textlink="">
      <xdr:nvSpPr>
        <xdr:cNvPr id="138" name="テキスト ボックス 137"/>
        <xdr:cNvSpPr txBox="1"/>
      </xdr:nvSpPr>
      <xdr:spPr>
        <a:xfrm>
          <a:off x="3530111" y="98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93321</xdr:rowOff>
    </xdr:from>
    <xdr:to>
      <xdr:col>15</xdr:col>
      <xdr:colOff>101600</xdr:colOff>
      <xdr:row>57</xdr:row>
      <xdr:rowOff>23471</xdr:rowOff>
    </xdr:to>
    <xdr:sp macro="" textlink="">
      <xdr:nvSpPr>
        <xdr:cNvPr id="139" name="楕円 138"/>
        <xdr:cNvSpPr/>
      </xdr:nvSpPr>
      <xdr:spPr>
        <a:xfrm>
          <a:off x="2857500" y="96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14598</xdr:rowOff>
    </xdr:from>
    <xdr:ext cx="534377" cy="259045"/>
    <xdr:sp macro="" textlink="">
      <xdr:nvSpPr>
        <xdr:cNvPr id="140" name="テキスト ボックス 139"/>
        <xdr:cNvSpPr txBox="1"/>
      </xdr:nvSpPr>
      <xdr:spPr>
        <a:xfrm>
          <a:off x="2641111" y="978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129294</xdr:rowOff>
    </xdr:from>
    <xdr:to>
      <xdr:col>10</xdr:col>
      <xdr:colOff>165100</xdr:colOff>
      <xdr:row>57</xdr:row>
      <xdr:rowOff>59444</xdr:rowOff>
    </xdr:to>
    <xdr:sp macro="" textlink="">
      <xdr:nvSpPr>
        <xdr:cNvPr id="141" name="楕円 140"/>
        <xdr:cNvSpPr/>
      </xdr:nvSpPr>
      <xdr:spPr>
        <a:xfrm>
          <a:off x="1968500" y="97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50571</xdr:rowOff>
    </xdr:from>
    <xdr:ext cx="534377" cy="259045"/>
    <xdr:sp macro="" textlink="">
      <xdr:nvSpPr>
        <xdr:cNvPr id="142" name="テキスト ボックス 141"/>
        <xdr:cNvSpPr txBox="1"/>
      </xdr:nvSpPr>
      <xdr:spPr>
        <a:xfrm>
          <a:off x="1752111" y="982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87931</xdr:rowOff>
    </xdr:from>
    <xdr:to>
      <xdr:col>6</xdr:col>
      <xdr:colOff>38100</xdr:colOff>
      <xdr:row>57</xdr:row>
      <xdr:rowOff>18081</xdr:rowOff>
    </xdr:to>
    <xdr:sp macro="" textlink="">
      <xdr:nvSpPr>
        <xdr:cNvPr id="143" name="楕円 142"/>
        <xdr:cNvSpPr/>
      </xdr:nvSpPr>
      <xdr:spPr>
        <a:xfrm>
          <a:off x="1079500" y="96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9208</xdr:rowOff>
    </xdr:from>
    <xdr:ext cx="534377" cy="259045"/>
    <xdr:sp macro="" textlink="">
      <xdr:nvSpPr>
        <xdr:cNvPr id="144" name="テキスト ボックス 143"/>
        <xdr:cNvSpPr txBox="1"/>
      </xdr:nvSpPr>
      <xdr:spPr>
        <a:xfrm>
          <a:off x="863111" y="97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111534</xdr:rowOff>
    </xdr:from>
    <xdr:to>
      <xdr:col>24</xdr:col>
      <xdr:colOff>63500</xdr:colOff>
      <xdr:row>75</xdr:row>
      <xdr:rowOff>121771</xdr:rowOff>
    </xdr:to>
    <xdr:cxnSp macro="">
      <xdr:nvCxnSpPr>
        <xdr:cNvPr id="176" name="直線コネクタ 175"/>
        <xdr:cNvCxnSpPr/>
      </xdr:nvCxnSpPr>
      <xdr:spPr>
        <a:xfrm flipV="1">
          <a:off x="3797300" y="12798834"/>
          <a:ext cx="838200" cy="1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24807</xdr:rowOff>
    </xdr:from>
    <xdr:ext cx="599010" cy="259045"/>
    <xdr:sp macro="" textlink="">
      <xdr:nvSpPr>
        <xdr:cNvPr id="177" name="民生費平均値テキスト"/>
        <xdr:cNvSpPr txBox="1"/>
      </xdr:nvSpPr>
      <xdr:spPr>
        <a:xfrm>
          <a:off x="4686300" y="1288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149530</xdr:rowOff>
    </xdr:from>
    <xdr:to>
      <xdr:col>19</xdr:col>
      <xdr:colOff>177800</xdr:colOff>
      <xdr:row>75</xdr:row>
      <xdr:rowOff>121771</xdr:rowOff>
    </xdr:to>
    <xdr:cxnSp macro="">
      <xdr:nvCxnSpPr>
        <xdr:cNvPr id="179" name="直線コネクタ 178"/>
        <xdr:cNvCxnSpPr/>
      </xdr:nvCxnSpPr>
      <xdr:spPr>
        <a:xfrm>
          <a:off x="2908300" y="1283683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84357</xdr:rowOff>
    </xdr:from>
    <xdr:ext cx="599010" cy="259045"/>
    <xdr:sp macro="" textlink="">
      <xdr:nvSpPr>
        <xdr:cNvPr id="181" name="テキスト ボックス 180"/>
        <xdr:cNvSpPr txBox="1"/>
      </xdr:nvSpPr>
      <xdr:spPr>
        <a:xfrm>
          <a:off x="3497795" y="13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77390</xdr:rowOff>
    </xdr:from>
    <xdr:to>
      <xdr:col>15</xdr:col>
      <xdr:colOff>50800</xdr:colOff>
      <xdr:row>74</xdr:row>
      <xdr:rowOff>149530</xdr:rowOff>
    </xdr:to>
    <xdr:cxnSp macro="">
      <xdr:nvCxnSpPr>
        <xdr:cNvPr id="182" name="直線コネクタ 181"/>
        <xdr:cNvCxnSpPr/>
      </xdr:nvCxnSpPr>
      <xdr:spPr>
        <a:xfrm>
          <a:off x="2019300" y="12764690"/>
          <a:ext cx="889000" cy="7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82921</xdr:rowOff>
    </xdr:from>
    <xdr:ext cx="599010" cy="259045"/>
    <xdr:sp macro="" textlink="">
      <xdr:nvSpPr>
        <xdr:cNvPr id="184" name="テキスト ボックス 183"/>
        <xdr:cNvSpPr txBox="1"/>
      </xdr:nvSpPr>
      <xdr:spPr>
        <a:xfrm>
          <a:off x="2608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77390</xdr:rowOff>
    </xdr:from>
    <xdr:to>
      <xdr:col>10</xdr:col>
      <xdr:colOff>114300</xdr:colOff>
      <xdr:row>75</xdr:row>
      <xdr:rowOff>135128</xdr:rowOff>
    </xdr:to>
    <xdr:cxnSp macro="">
      <xdr:nvCxnSpPr>
        <xdr:cNvPr id="185" name="直線コネクタ 184"/>
        <xdr:cNvCxnSpPr/>
      </xdr:nvCxnSpPr>
      <xdr:spPr>
        <a:xfrm flipV="1">
          <a:off x="1130300" y="12764690"/>
          <a:ext cx="889000" cy="22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20530</xdr:rowOff>
    </xdr:from>
    <xdr:ext cx="599010" cy="259045"/>
    <xdr:sp macro="" textlink="">
      <xdr:nvSpPr>
        <xdr:cNvPr id="187" name="テキスト ボックス 186"/>
        <xdr:cNvSpPr txBox="1"/>
      </xdr:nvSpPr>
      <xdr:spPr>
        <a:xfrm>
          <a:off x="1719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103071</xdr:rowOff>
    </xdr:from>
    <xdr:ext cx="599010" cy="259045"/>
    <xdr:sp macro="" textlink="">
      <xdr:nvSpPr>
        <xdr:cNvPr id="189" name="テキスト ボックス 188"/>
        <xdr:cNvSpPr txBox="1"/>
      </xdr:nvSpPr>
      <xdr:spPr>
        <a:xfrm>
          <a:off x="830795" y="1313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60734</xdr:rowOff>
    </xdr:from>
    <xdr:to>
      <xdr:col>24</xdr:col>
      <xdr:colOff>114300</xdr:colOff>
      <xdr:row>74</xdr:row>
      <xdr:rowOff>162334</xdr:rowOff>
    </xdr:to>
    <xdr:sp macro="" textlink="">
      <xdr:nvSpPr>
        <xdr:cNvPr id="195" name="楕円 194"/>
        <xdr:cNvSpPr/>
      </xdr:nvSpPr>
      <xdr:spPr>
        <a:xfrm>
          <a:off x="4584700" y="127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83611</xdr:rowOff>
    </xdr:from>
    <xdr:ext cx="599010" cy="259045"/>
    <xdr:sp macro="" textlink="">
      <xdr:nvSpPr>
        <xdr:cNvPr id="196" name="民生費該当値テキスト"/>
        <xdr:cNvSpPr txBox="1"/>
      </xdr:nvSpPr>
      <xdr:spPr>
        <a:xfrm>
          <a:off x="4686300" y="1259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70971</xdr:rowOff>
    </xdr:from>
    <xdr:to>
      <xdr:col>20</xdr:col>
      <xdr:colOff>38100</xdr:colOff>
      <xdr:row>76</xdr:row>
      <xdr:rowOff>1121</xdr:rowOff>
    </xdr:to>
    <xdr:sp macro="" textlink="">
      <xdr:nvSpPr>
        <xdr:cNvPr id="197" name="楕円 196"/>
        <xdr:cNvSpPr/>
      </xdr:nvSpPr>
      <xdr:spPr>
        <a:xfrm>
          <a:off x="3746500" y="129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17648</xdr:rowOff>
    </xdr:from>
    <xdr:ext cx="599010" cy="259045"/>
    <xdr:sp macro="" textlink="">
      <xdr:nvSpPr>
        <xdr:cNvPr id="198" name="テキスト ボックス 197"/>
        <xdr:cNvSpPr txBox="1"/>
      </xdr:nvSpPr>
      <xdr:spPr>
        <a:xfrm>
          <a:off x="3497795" y="1270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98730</xdr:rowOff>
    </xdr:from>
    <xdr:to>
      <xdr:col>15</xdr:col>
      <xdr:colOff>101600</xdr:colOff>
      <xdr:row>75</xdr:row>
      <xdr:rowOff>28880</xdr:rowOff>
    </xdr:to>
    <xdr:sp macro="" textlink="">
      <xdr:nvSpPr>
        <xdr:cNvPr id="199" name="楕円 198"/>
        <xdr:cNvSpPr/>
      </xdr:nvSpPr>
      <xdr:spPr>
        <a:xfrm>
          <a:off x="2857500" y="127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45407</xdr:rowOff>
    </xdr:from>
    <xdr:ext cx="599010" cy="259045"/>
    <xdr:sp macro="" textlink="">
      <xdr:nvSpPr>
        <xdr:cNvPr id="200" name="テキスト ボックス 199"/>
        <xdr:cNvSpPr txBox="1"/>
      </xdr:nvSpPr>
      <xdr:spPr>
        <a:xfrm>
          <a:off x="2608795" y="1256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26590</xdr:rowOff>
    </xdr:from>
    <xdr:to>
      <xdr:col>10</xdr:col>
      <xdr:colOff>165100</xdr:colOff>
      <xdr:row>74</xdr:row>
      <xdr:rowOff>128190</xdr:rowOff>
    </xdr:to>
    <xdr:sp macro="" textlink="">
      <xdr:nvSpPr>
        <xdr:cNvPr id="201" name="楕円 200"/>
        <xdr:cNvSpPr/>
      </xdr:nvSpPr>
      <xdr:spPr>
        <a:xfrm>
          <a:off x="1968500" y="127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144717</xdr:rowOff>
    </xdr:from>
    <xdr:ext cx="599010" cy="259045"/>
    <xdr:sp macro="" textlink="">
      <xdr:nvSpPr>
        <xdr:cNvPr id="202" name="テキスト ボックス 201"/>
        <xdr:cNvSpPr txBox="1"/>
      </xdr:nvSpPr>
      <xdr:spPr>
        <a:xfrm>
          <a:off x="1719795" y="1248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84328</xdr:rowOff>
    </xdr:from>
    <xdr:to>
      <xdr:col>6</xdr:col>
      <xdr:colOff>38100</xdr:colOff>
      <xdr:row>76</xdr:row>
      <xdr:rowOff>14478</xdr:rowOff>
    </xdr:to>
    <xdr:sp macro="" textlink="">
      <xdr:nvSpPr>
        <xdr:cNvPr id="203" name="楕円 202"/>
        <xdr:cNvSpPr/>
      </xdr:nvSpPr>
      <xdr:spPr>
        <a:xfrm>
          <a:off x="1079500" y="129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31005</xdr:rowOff>
    </xdr:from>
    <xdr:ext cx="599010" cy="259045"/>
    <xdr:sp macro="" textlink="">
      <xdr:nvSpPr>
        <xdr:cNvPr id="204" name="テキスト ボックス 203"/>
        <xdr:cNvSpPr txBox="1"/>
      </xdr:nvSpPr>
      <xdr:spPr>
        <a:xfrm>
          <a:off x="830795" y="1271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100592</xdr:rowOff>
    </xdr:from>
    <xdr:to>
      <xdr:col>24</xdr:col>
      <xdr:colOff>63500</xdr:colOff>
      <xdr:row>97</xdr:row>
      <xdr:rowOff>62531</xdr:rowOff>
    </xdr:to>
    <xdr:cxnSp macro="">
      <xdr:nvCxnSpPr>
        <xdr:cNvPr id="236" name="直線コネクタ 235"/>
        <xdr:cNvCxnSpPr/>
      </xdr:nvCxnSpPr>
      <xdr:spPr>
        <a:xfrm flipV="1">
          <a:off x="3797300" y="16388342"/>
          <a:ext cx="838200" cy="30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160171</xdr:rowOff>
    </xdr:from>
    <xdr:ext cx="534377" cy="259045"/>
    <xdr:sp macro="" textlink="">
      <xdr:nvSpPr>
        <xdr:cNvPr id="237" name="衛生費平均値テキスト"/>
        <xdr:cNvSpPr txBox="1"/>
      </xdr:nvSpPr>
      <xdr:spPr>
        <a:xfrm>
          <a:off x="4686300" y="1661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62531</xdr:rowOff>
    </xdr:from>
    <xdr:to>
      <xdr:col>19</xdr:col>
      <xdr:colOff>177800</xdr:colOff>
      <xdr:row>97</xdr:row>
      <xdr:rowOff>91433</xdr:rowOff>
    </xdr:to>
    <xdr:cxnSp macro="">
      <xdr:nvCxnSpPr>
        <xdr:cNvPr id="239" name="直線コネクタ 238"/>
        <xdr:cNvCxnSpPr/>
      </xdr:nvCxnSpPr>
      <xdr:spPr>
        <a:xfrm flipV="1">
          <a:off x="2908300" y="16693181"/>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131156</xdr:rowOff>
    </xdr:from>
    <xdr:ext cx="534377" cy="259045"/>
    <xdr:sp macro="" textlink="">
      <xdr:nvSpPr>
        <xdr:cNvPr id="241" name="テキスト ボックス 240"/>
        <xdr:cNvSpPr txBox="1"/>
      </xdr:nvSpPr>
      <xdr:spPr>
        <a:xfrm>
          <a:off x="3530111" y="1676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155163</xdr:rowOff>
    </xdr:from>
    <xdr:to>
      <xdr:col>15</xdr:col>
      <xdr:colOff>50800</xdr:colOff>
      <xdr:row>97</xdr:row>
      <xdr:rowOff>91433</xdr:rowOff>
    </xdr:to>
    <xdr:cxnSp macro="">
      <xdr:nvCxnSpPr>
        <xdr:cNvPr id="242" name="直線コネクタ 241"/>
        <xdr:cNvCxnSpPr/>
      </xdr:nvCxnSpPr>
      <xdr:spPr>
        <a:xfrm>
          <a:off x="2019300" y="16614363"/>
          <a:ext cx="889000" cy="10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4" name="テキスト ボックス 243"/>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161809</xdr:rowOff>
    </xdr:from>
    <xdr:to>
      <xdr:col>10</xdr:col>
      <xdr:colOff>114300</xdr:colOff>
      <xdr:row>96</xdr:row>
      <xdr:rowOff>155163</xdr:rowOff>
    </xdr:to>
    <xdr:cxnSp macro="">
      <xdr:nvCxnSpPr>
        <xdr:cNvPr id="245" name="直線コネクタ 244"/>
        <xdr:cNvCxnSpPr/>
      </xdr:nvCxnSpPr>
      <xdr:spPr>
        <a:xfrm>
          <a:off x="1130300" y="16449559"/>
          <a:ext cx="889000" cy="16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82332</xdr:rowOff>
    </xdr:from>
    <xdr:ext cx="534377" cy="259045"/>
    <xdr:sp macro="" textlink="">
      <xdr:nvSpPr>
        <xdr:cNvPr id="247" name="テキスト ボックス 246"/>
        <xdr:cNvSpPr txBox="1"/>
      </xdr:nvSpPr>
      <xdr:spPr>
        <a:xfrm>
          <a:off x="1752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52582</xdr:rowOff>
    </xdr:from>
    <xdr:ext cx="534377" cy="259045"/>
    <xdr:sp macro="" textlink="">
      <xdr:nvSpPr>
        <xdr:cNvPr id="249" name="テキスト ボックス 248"/>
        <xdr:cNvSpPr txBox="1"/>
      </xdr:nvSpPr>
      <xdr:spPr>
        <a:xfrm>
          <a:off x="863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49792</xdr:rowOff>
    </xdr:from>
    <xdr:to>
      <xdr:col>24</xdr:col>
      <xdr:colOff>114300</xdr:colOff>
      <xdr:row>95</xdr:row>
      <xdr:rowOff>151392</xdr:rowOff>
    </xdr:to>
    <xdr:sp macro="" textlink="">
      <xdr:nvSpPr>
        <xdr:cNvPr id="255" name="楕円 254"/>
        <xdr:cNvSpPr/>
      </xdr:nvSpPr>
      <xdr:spPr>
        <a:xfrm>
          <a:off x="4584700" y="163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72669</xdr:rowOff>
    </xdr:from>
    <xdr:ext cx="534377" cy="259045"/>
    <xdr:sp macro="" textlink="">
      <xdr:nvSpPr>
        <xdr:cNvPr id="256" name="衛生費該当値テキスト"/>
        <xdr:cNvSpPr txBox="1"/>
      </xdr:nvSpPr>
      <xdr:spPr>
        <a:xfrm>
          <a:off x="4686300" y="1618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11731</xdr:rowOff>
    </xdr:from>
    <xdr:to>
      <xdr:col>20</xdr:col>
      <xdr:colOff>38100</xdr:colOff>
      <xdr:row>97</xdr:row>
      <xdr:rowOff>113331</xdr:rowOff>
    </xdr:to>
    <xdr:sp macro="" textlink="">
      <xdr:nvSpPr>
        <xdr:cNvPr id="257" name="楕円 256"/>
        <xdr:cNvSpPr/>
      </xdr:nvSpPr>
      <xdr:spPr>
        <a:xfrm>
          <a:off x="3746500" y="166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129858</xdr:rowOff>
    </xdr:from>
    <xdr:ext cx="534377" cy="259045"/>
    <xdr:sp macro="" textlink="">
      <xdr:nvSpPr>
        <xdr:cNvPr id="258" name="テキスト ボックス 257"/>
        <xdr:cNvSpPr txBox="1"/>
      </xdr:nvSpPr>
      <xdr:spPr>
        <a:xfrm>
          <a:off x="3530111" y="1641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40633</xdr:rowOff>
    </xdr:from>
    <xdr:to>
      <xdr:col>15</xdr:col>
      <xdr:colOff>101600</xdr:colOff>
      <xdr:row>97</xdr:row>
      <xdr:rowOff>142233</xdr:rowOff>
    </xdr:to>
    <xdr:sp macro="" textlink="">
      <xdr:nvSpPr>
        <xdr:cNvPr id="259" name="楕円 258"/>
        <xdr:cNvSpPr/>
      </xdr:nvSpPr>
      <xdr:spPr>
        <a:xfrm>
          <a:off x="2857500" y="1667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133360</xdr:rowOff>
    </xdr:from>
    <xdr:ext cx="534377" cy="259045"/>
    <xdr:sp macro="" textlink="">
      <xdr:nvSpPr>
        <xdr:cNvPr id="260" name="テキスト ボックス 259"/>
        <xdr:cNvSpPr txBox="1"/>
      </xdr:nvSpPr>
      <xdr:spPr>
        <a:xfrm>
          <a:off x="2641111" y="167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104363</xdr:rowOff>
    </xdr:from>
    <xdr:to>
      <xdr:col>10</xdr:col>
      <xdr:colOff>165100</xdr:colOff>
      <xdr:row>97</xdr:row>
      <xdr:rowOff>34513</xdr:rowOff>
    </xdr:to>
    <xdr:sp macro="" textlink="">
      <xdr:nvSpPr>
        <xdr:cNvPr id="261" name="楕円 260"/>
        <xdr:cNvSpPr/>
      </xdr:nvSpPr>
      <xdr:spPr>
        <a:xfrm>
          <a:off x="1968500" y="165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51040</xdr:rowOff>
    </xdr:from>
    <xdr:ext cx="534377" cy="259045"/>
    <xdr:sp macro="" textlink="">
      <xdr:nvSpPr>
        <xdr:cNvPr id="262" name="テキスト ボックス 261"/>
        <xdr:cNvSpPr txBox="1"/>
      </xdr:nvSpPr>
      <xdr:spPr>
        <a:xfrm>
          <a:off x="1752111" y="163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111009</xdr:rowOff>
    </xdr:from>
    <xdr:to>
      <xdr:col>6</xdr:col>
      <xdr:colOff>38100</xdr:colOff>
      <xdr:row>96</xdr:row>
      <xdr:rowOff>41159</xdr:rowOff>
    </xdr:to>
    <xdr:sp macro="" textlink="">
      <xdr:nvSpPr>
        <xdr:cNvPr id="263" name="楕円 262"/>
        <xdr:cNvSpPr/>
      </xdr:nvSpPr>
      <xdr:spPr>
        <a:xfrm>
          <a:off x="1079500" y="163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57686</xdr:rowOff>
    </xdr:from>
    <xdr:ext cx="534377" cy="259045"/>
    <xdr:sp macro="" textlink="">
      <xdr:nvSpPr>
        <xdr:cNvPr id="264" name="テキスト ボックス 263"/>
        <xdr:cNvSpPr txBox="1"/>
      </xdr:nvSpPr>
      <xdr:spPr>
        <a:xfrm>
          <a:off x="863111" y="1617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114520</xdr:rowOff>
    </xdr:from>
    <xdr:ext cx="378565" cy="259045"/>
    <xdr:sp macro="" textlink="">
      <xdr:nvSpPr>
        <xdr:cNvPr id="292" name="労働費平均値テキスト"/>
        <xdr:cNvSpPr txBox="1"/>
      </xdr:nvSpPr>
      <xdr:spPr>
        <a:xfrm>
          <a:off x="10528300" y="6286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136499</xdr:rowOff>
    </xdr:from>
    <xdr:to>
      <xdr:col>50</xdr:col>
      <xdr:colOff>114300</xdr:colOff>
      <xdr:row>38</xdr:row>
      <xdr:rowOff>139700</xdr:rowOff>
    </xdr:to>
    <xdr:cxnSp macro="">
      <xdr:nvCxnSpPr>
        <xdr:cNvPr id="294" name="直線コネクタ 293"/>
        <xdr:cNvCxnSpPr/>
      </xdr:nvCxnSpPr>
      <xdr:spPr>
        <a:xfrm>
          <a:off x="8750300" y="66515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25061</xdr:rowOff>
    </xdr:from>
    <xdr:ext cx="378565" cy="259045"/>
    <xdr:sp macro="" textlink="">
      <xdr:nvSpPr>
        <xdr:cNvPr id="296" name="テキスト ボックス 295"/>
        <xdr:cNvSpPr txBox="1"/>
      </xdr:nvSpPr>
      <xdr:spPr>
        <a:xfrm>
          <a:off x="9450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140157</xdr:rowOff>
    </xdr:from>
    <xdr:to>
      <xdr:col>45</xdr:col>
      <xdr:colOff>177800</xdr:colOff>
      <xdr:row>38</xdr:row>
      <xdr:rowOff>136499</xdr:rowOff>
    </xdr:to>
    <xdr:cxnSp macro="">
      <xdr:nvCxnSpPr>
        <xdr:cNvPr id="297" name="直線コネクタ 296"/>
        <xdr:cNvCxnSpPr/>
      </xdr:nvCxnSpPr>
      <xdr:spPr>
        <a:xfrm>
          <a:off x="7861300" y="6483807"/>
          <a:ext cx="889000" cy="1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168165</xdr:rowOff>
    </xdr:from>
    <xdr:ext cx="378565" cy="259045"/>
    <xdr:sp macro="" textlink="">
      <xdr:nvSpPr>
        <xdr:cNvPr id="299" name="テキスト ボックス 298"/>
        <xdr:cNvSpPr txBox="1"/>
      </xdr:nvSpPr>
      <xdr:spPr>
        <a:xfrm>
          <a:off x="8561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72949</xdr:rowOff>
    </xdr:from>
    <xdr:to>
      <xdr:col>41</xdr:col>
      <xdr:colOff>50800</xdr:colOff>
      <xdr:row>37</xdr:row>
      <xdr:rowOff>140157</xdr:rowOff>
    </xdr:to>
    <xdr:cxnSp macro="">
      <xdr:nvCxnSpPr>
        <xdr:cNvPr id="300" name="直線コネクタ 299"/>
        <xdr:cNvCxnSpPr/>
      </xdr:nvCxnSpPr>
      <xdr:spPr>
        <a:xfrm>
          <a:off x="6972300" y="5902249"/>
          <a:ext cx="889000" cy="58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170451</xdr:rowOff>
    </xdr:from>
    <xdr:ext cx="378565" cy="259045"/>
    <xdr:sp macro="" textlink="">
      <xdr:nvSpPr>
        <xdr:cNvPr id="302" name="テキスト ボックス 301"/>
        <xdr:cNvSpPr txBox="1"/>
      </xdr:nvSpPr>
      <xdr:spPr>
        <a:xfrm>
          <a:off x="7672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125849</xdr:rowOff>
    </xdr:from>
    <xdr:ext cx="378565" cy="259045"/>
    <xdr:sp macro="" textlink="">
      <xdr:nvSpPr>
        <xdr:cNvPr id="304" name="テキスト ボックス 303"/>
        <xdr:cNvSpPr txBox="1"/>
      </xdr:nvSpPr>
      <xdr:spPr>
        <a:xfrm>
          <a:off x="6783017" y="62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85699</xdr:rowOff>
    </xdr:from>
    <xdr:to>
      <xdr:col>46</xdr:col>
      <xdr:colOff>38100</xdr:colOff>
      <xdr:row>39</xdr:row>
      <xdr:rowOff>15849</xdr:rowOff>
    </xdr:to>
    <xdr:sp macro="" textlink="">
      <xdr:nvSpPr>
        <xdr:cNvPr id="314" name="楕円 313"/>
        <xdr:cNvSpPr/>
      </xdr:nvSpPr>
      <xdr:spPr>
        <a:xfrm>
          <a:off x="8699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6976</xdr:rowOff>
    </xdr:from>
    <xdr:ext cx="249299" cy="259045"/>
    <xdr:sp macro="" textlink="">
      <xdr:nvSpPr>
        <xdr:cNvPr id="315" name="テキスト ボックス 314"/>
        <xdr:cNvSpPr txBox="1"/>
      </xdr:nvSpPr>
      <xdr:spPr>
        <a:xfrm>
          <a:off x="8625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89357</xdr:rowOff>
    </xdr:from>
    <xdr:to>
      <xdr:col>41</xdr:col>
      <xdr:colOff>101600</xdr:colOff>
      <xdr:row>38</xdr:row>
      <xdr:rowOff>19507</xdr:rowOff>
    </xdr:to>
    <xdr:sp macro="" textlink="">
      <xdr:nvSpPr>
        <xdr:cNvPr id="316" name="楕円 315"/>
        <xdr:cNvSpPr/>
      </xdr:nvSpPr>
      <xdr:spPr>
        <a:xfrm>
          <a:off x="7810500" y="64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10634</xdr:rowOff>
    </xdr:from>
    <xdr:ext cx="378565" cy="259045"/>
    <xdr:sp macro="" textlink="">
      <xdr:nvSpPr>
        <xdr:cNvPr id="317" name="テキスト ボックス 316"/>
        <xdr:cNvSpPr txBox="1"/>
      </xdr:nvSpPr>
      <xdr:spPr>
        <a:xfrm>
          <a:off x="7672017" y="6525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22149</xdr:rowOff>
    </xdr:from>
    <xdr:to>
      <xdr:col>36</xdr:col>
      <xdr:colOff>165100</xdr:colOff>
      <xdr:row>34</xdr:row>
      <xdr:rowOff>123749</xdr:rowOff>
    </xdr:to>
    <xdr:sp macro="" textlink="">
      <xdr:nvSpPr>
        <xdr:cNvPr id="318" name="楕円 317"/>
        <xdr:cNvSpPr/>
      </xdr:nvSpPr>
      <xdr:spPr>
        <a:xfrm>
          <a:off x="6921500" y="58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140276</xdr:rowOff>
    </xdr:from>
    <xdr:ext cx="469744" cy="259045"/>
    <xdr:sp macro="" textlink="">
      <xdr:nvSpPr>
        <xdr:cNvPr id="319" name="テキスト ボックス 318"/>
        <xdr:cNvSpPr txBox="1"/>
      </xdr:nvSpPr>
      <xdr:spPr>
        <a:xfrm>
          <a:off x="6737428" y="562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161379</xdr:rowOff>
    </xdr:from>
    <xdr:to>
      <xdr:col>55</xdr:col>
      <xdr:colOff>0</xdr:colOff>
      <xdr:row>56</xdr:row>
      <xdr:rowOff>10351</xdr:rowOff>
    </xdr:to>
    <xdr:cxnSp macro="">
      <xdr:nvCxnSpPr>
        <xdr:cNvPr id="348" name="直線コネクタ 347"/>
        <xdr:cNvCxnSpPr/>
      </xdr:nvCxnSpPr>
      <xdr:spPr>
        <a:xfrm flipV="1">
          <a:off x="9639300" y="9591129"/>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89508</xdr:rowOff>
    </xdr:from>
    <xdr:ext cx="534377" cy="259045"/>
    <xdr:sp macro="" textlink="">
      <xdr:nvSpPr>
        <xdr:cNvPr id="349" name="農林水産業費平均値テキスト"/>
        <xdr:cNvSpPr txBox="1"/>
      </xdr:nvSpPr>
      <xdr:spPr>
        <a:xfrm>
          <a:off x="10528300" y="9347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6464</xdr:rowOff>
    </xdr:from>
    <xdr:to>
      <xdr:col>50</xdr:col>
      <xdr:colOff>114300</xdr:colOff>
      <xdr:row>56</xdr:row>
      <xdr:rowOff>10351</xdr:rowOff>
    </xdr:to>
    <xdr:cxnSp macro="">
      <xdr:nvCxnSpPr>
        <xdr:cNvPr id="351" name="直線コネクタ 350"/>
        <xdr:cNvCxnSpPr/>
      </xdr:nvCxnSpPr>
      <xdr:spPr>
        <a:xfrm>
          <a:off x="8750300" y="960766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141667</xdr:rowOff>
    </xdr:from>
    <xdr:ext cx="534377" cy="259045"/>
    <xdr:sp macro="" textlink="">
      <xdr:nvSpPr>
        <xdr:cNvPr id="353" name="テキスト ボックス 352"/>
        <xdr:cNvSpPr txBox="1"/>
      </xdr:nvSpPr>
      <xdr:spPr>
        <a:xfrm>
          <a:off x="9372111" y="9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6464</xdr:rowOff>
    </xdr:from>
    <xdr:to>
      <xdr:col>45</xdr:col>
      <xdr:colOff>177800</xdr:colOff>
      <xdr:row>56</xdr:row>
      <xdr:rowOff>100629</xdr:rowOff>
    </xdr:to>
    <xdr:cxnSp macro="">
      <xdr:nvCxnSpPr>
        <xdr:cNvPr id="354" name="直線コネクタ 353"/>
        <xdr:cNvCxnSpPr/>
      </xdr:nvCxnSpPr>
      <xdr:spPr>
        <a:xfrm flipV="1">
          <a:off x="7861300" y="9607664"/>
          <a:ext cx="889000" cy="9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126522</xdr:rowOff>
    </xdr:from>
    <xdr:ext cx="534377" cy="259045"/>
    <xdr:sp macro="" textlink="">
      <xdr:nvSpPr>
        <xdr:cNvPr id="356" name="テキスト ボックス 355"/>
        <xdr:cNvSpPr txBox="1"/>
      </xdr:nvSpPr>
      <xdr:spPr>
        <a:xfrm>
          <a:off x="8483111" y="92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100629</xdr:rowOff>
    </xdr:from>
    <xdr:to>
      <xdr:col>41</xdr:col>
      <xdr:colOff>50800</xdr:colOff>
      <xdr:row>56</xdr:row>
      <xdr:rowOff>149758</xdr:rowOff>
    </xdr:to>
    <xdr:cxnSp macro="">
      <xdr:nvCxnSpPr>
        <xdr:cNvPr id="357" name="直線コネクタ 356"/>
        <xdr:cNvCxnSpPr/>
      </xdr:nvCxnSpPr>
      <xdr:spPr>
        <a:xfrm flipV="1">
          <a:off x="6972300" y="9701829"/>
          <a:ext cx="889000" cy="4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87965</xdr:rowOff>
    </xdr:from>
    <xdr:ext cx="534377" cy="259045"/>
    <xdr:sp macro="" textlink="">
      <xdr:nvSpPr>
        <xdr:cNvPr id="359" name="テキスト ボックス 358"/>
        <xdr:cNvSpPr txBox="1"/>
      </xdr:nvSpPr>
      <xdr:spPr>
        <a:xfrm>
          <a:off x="7594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93032</xdr:rowOff>
    </xdr:from>
    <xdr:ext cx="534377" cy="259045"/>
    <xdr:sp macro="" textlink="">
      <xdr:nvSpPr>
        <xdr:cNvPr id="361" name="テキスト ボックス 360"/>
        <xdr:cNvSpPr txBox="1"/>
      </xdr:nvSpPr>
      <xdr:spPr>
        <a:xfrm>
          <a:off x="6705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110579</xdr:rowOff>
    </xdr:from>
    <xdr:to>
      <xdr:col>55</xdr:col>
      <xdr:colOff>50800</xdr:colOff>
      <xdr:row>56</xdr:row>
      <xdr:rowOff>40729</xdr:rowOff>
    </xdr:to>
    <xdr:sp macro="" textlink="">
      <xdr:nvSpPr>
        <xdr:cNvPr id="367" name="楕円 366"/>
        <xdr:cNvSpPr/>
      </xdr:nvSpPr>
      <xdr:spPr>
        <a:xfrm>
          <a:off x="10426700" y="95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89006</xdr:rowOff>
    </xdr:from>
    <xdr:ext cx="534377" cy="259045"/>
    <xdr:sp macro="" textlink="">
      <xdr:nvSpPr>
        <xdr:cNvPr id="368" name="農林水産業費該当値テキスト"/>
        <xdr:cNvSpPr txBox="1"/>
      </xdr:nvSpPr>
      <xdr:spPr>
        <a:xfrm>
          <a:off x="10528300" y="951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131001</xdr:rowOff>
    </xdr:from>
    <xdr:to>
      <xdr:col>50</xdr:col>
      <xdr:colOff>165100</xdr:colOff>
      <xdr:row>56</xdr:row>
      <xdr:rowOff>61151</xdr:rowOff>
    </xdr:to>
    <xdr:sp macro="" textlink="">
      <xdr:nvSpPr>
        <xdr:cNvPr id="369" name="楕円 368"/>
        <xdr:cNvSpPr/>
      </xdr:nvSpPr>
      <xdr:spPr>
        <a:xfrm>
          <a:off x="9588500" y="956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52278</xdr:rowOff>
    </xdr:from>
    <xdr:ext cx="534377" cy="259045"/>
    <xdr:sp macro="" textlink="">
      <xdr:nvSpPr>
        <xdr:cNvPr id="370" name="テキスト ボックス 369"/>
        <xdr:cNvSpPr txBox="1"/>
      </xdr:nvSpPr>
      <xdr:spPr>
        <a:xfrm>
          <a:off x="9372111" y="965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127114</xdr:rowOff>
    </xdr:from>
    <xdr:to>
      <xdr:col>46</xdr:col>
      <xdr:colOff>38100</xdr:colOff>
      <xdr:row>56</xdr:row>
      <xdr:rowOff>57264</xdr:rowOff>
    </xdr:to>
    <xdr:sp macro="" textlink="">
      <xdr:nvSpPr>
        <xdr:cNvPr id="371" name="楕円 370"/>
        <xdr:cNvSpPr/>
      </xdr:nvSpPr>
      <xdr:spPr>
        <a:xfrm>
          <a:off x="8699500" y="955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48391</xdr:rowOff>
    </xdr:from>
    <xdr:ext cx="534377" cy="259045"/>
    <xdr:sp macro="" textlink="">
      <xdr:nvSpPr>
        <xdr:cNvPr id="372" name="テキスト ボックス 371"/>
        <xdr:cNvSpPr txBox="1"/>
      </xdr:nvSpPr>
      <xdr:spPr>
        <a:xfrm>
          <a:off x="8483111" y="96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49829</xdr:rowOff>
    </xdr:from>
    <xdr:to>
      <xdr:col>41</xdr:col>
      <xdr:colOff>101600</xdr:colOff>
      <xdr:row>56</xdr:row>
      <xdr:rowOff>151429</xdr:rowOff>
    </xdr:to>
    <xdr:sp macro="" textlink="">
      <xdr:nvSpPr>
        <xdr:cNvPr id="373" name="楕円 372"/>
        <xdr:cNvSpPr/>
      </xdr:nvSpPr>
      <xdr:spPr>
        <a:xfrm>
          <a:off x="7810500" y="965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142556</xdr:rowOff>
    </xdr:from>
    <xdr:ext cx="534377" cy="259045"/>
    <xdr:sp macro="" textlink="">
      <xdr:nvSpPr>
        <xdr:cNvPr id="374" name="テキスト ボックス 373"/>
        <xdr:cNvSpPr txBox="1"/>
      </xdr:nvSpPr>
      <xdr:spPr>
        <a:xfrm>
          <a:off x="7594111" y="97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98958</xdr:rowOff>
    </xdr:from>
    <xdr:to>
      <xdr:col>36</xdr:col>
      <xdr:colOff>165100</xdr:colOff>
      <xdr:row>57</xdr:row>
      <xdr:rowOff>29108</xdr:rowOff>
    </xdr:to>
    <xdr:sp macro="" textlink="">
      <xdr:nvSpPr>
        <xdr:cNvPr id="375" name="楕円 374"/>
        <xdr:cNvSpPr/>
      </xdr:nvSpPr>
      <xdr:spPr>
        <a:xfrm>
          <a:off x="6921500" y="97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20235</xdr:rowOff>
    </xdr:from>
    <xdr:ext cx="534377" cy="259045"/>
    <xdr:sp macro="" textlink="">
      <xdr:nvSpPr>
        <xdr:cNvPr id="376" name="テキスト ボックス 375"/>
        <xdr:cNvSpPr txBox="1"/>
      </xdr:nvSpPr>
      <xdr:spPr>
        <a:xfrm>
          <a:off x="6705111" y="97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112801</xdr:rowOff>
    </xdr:from>
    <xdr:to>
      <xdr:col>55</xdr:col>
      <xdr:colOff>0</xdr:colOff>
      <xdr:row>76</xdr:row>
      <xdr:rowOff>158217</xdr:rowOff>
    </xdr:to>
    <xdr:cxnSp macro="">
      <xdr:nvCxnSpPr>
        <xdr:cNvPr id="405" name="直線コネクタ 404"/>
        <xdr:cNvCxnSpPr/>
      </xdr:nvCxnSpPr>
      <xdr:spPr>
        <a:xfrm flipV="1">
          <a:off x="9639300" y="13143001"/>
          <a:ext cx="8382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34162</xdr:rowOff>
    </xdr:from>
    <xdr:ext cx="534377" cy="259045"/>
    <xdr:sp macro="" textlink="">
      <xdr:nvSpPr>
        <xdr:cNvPr id="406" name="商工費平均値テキスト"/>
        <xdr:cNvSpPr txBox="1"/>
      </xdr:nvSpPr>
      <xdr:spPr>
        <a:xfrm>
          <a:off x="10528300" y="1323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158217</xdr:rowOff>
    </xdr:from>
    <xdr:to>
      <xdr:col>50</xdr:col>
      <xdr:colOff>114300</xdr:colOff>
      <xdr:row>77</xdr:row>
      <xdr:rowOff>4865</xdr:rowOff>
    </xdr:to>
    <xdr:cxnSp macro="">
      <xdr:nvCxnSpPr>
        <xdr:cNvPr id="408" name="直線コネクタ 407"/>
        <xdr:cNvCxnSpPr/>
      </xdr:nvCxnSpPr>
      <xdr:spPr>
        <a:xfrm flipV="1">
          <a:off x="8750300" y="1318841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122362</xdr:rowOff>
    </xdr:from>
    <xdr:ext cx="534377" cy="259045"/>
    <xdr:sp macro="" textlink="">
      <xdr:nvSpPr>
        <xdr:cNvPr id="410" name="テキスト ボックス 409"/>
        <xdr:cNvSpPr txBox="1"/>
      </xdr:nvSpPr>
      <xdr:spPr>
        <a:xfrm>
          <a:off x="9372111" y="133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151168</xdr:rowOff>
    </xdr:from>
    <xdr:to>
      <xdr:col>45</xdr:col>
      <xdr:colOff>177800</xdr:colOff>
      <xdr:row>77</xdr:row>
      <xdr:rowOff>4865</xdr:rowOff>
    </xdr:to>
    <xdr:cxnSp macro="">
      <xdr:nvCxnSpPr>
        <xdr:cNvPr id="411" name="直線コネクタ 410"/>
        <xdr:cNvCxnSpPr/>
      </xdr:nvCxnSpPr>
      <xdr:spPr>
        <a:xfrm>
          <a:off x="7861300" y="13181368"/>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128934</xdr:rowOff>
    </xdr:from>
    <xdr:ext cx="534377" cy="259045"/>
    <xdr:sp macro="" textlink="">
      <xdr:nvSpPr>
        <xdr:cNvPr id="413" name="テキスト ボックス 412"/>
        <xdr:cNvSpPr txBox="1"/>
      </xdr:nvSpPr>
      <xdr:spPr>
        <a:xfrm>
          <a:off x="8483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115545</xdr:rowOff>
    </xdr:from>
    <xdr:to>
      <xdr:col>41</xdr:col>
      <xdr:colOff>50800</xdr:colOff>
      <xdr:row>76</xdr:row>
      <xdr:rowOff>151168</xdr:rowOff>
    </xdr:to>
    <xdr:cxnSp macro="">
      <xdr:nvCxnSpPr>
        <xdr:cNvPr id="414" name="直線コネクタ 413"/>
        <xdr:cNvCxnSpPr/>
      </xdr:nvCxnSpPr>
      <xdr:spPr>
        <a:xfrm>
          <a:off x="6972300" y="13145745"/>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153128</xdr:rowOff>
    </xdr:from>
    <xdr:ext cx="534377" cy="259045"/>
    <xdr:sp macro="" textlink="">
      <xdr:nvSpPr>
        <xdr:cNvPr id="416" name="テキスト ボックス 415"/>
        <xdr:cNvSpPr txBox="1"/>
      </xdr:nvSpPr>
      <xdr:spPr>
        <a:xfrm>
          <a:off x="7594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131069</xdr:rowOff>
    </xdr:from>
    <xdr:ext cx="534377" cy="259045"/>
    <xdr:sp macro="" textlink="">
      <xdr:nvSpPr>
        <xdr:cNvPr id="418" name="テキスト ボックス 417"/>
        <xdr:cNvSpPr txBox="1"/>
      </xdr:nvSpPr>
      <xdr:spPr>
        <a:xfrm>
          <a:off x="6705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62001</xdr:rowOff>
    </xdr:from>
    <xdr:to>
      <xdr:col>55</xdr:col>
      <xdr:colOff>50800</xdr:colOff>
      <xdr:row>76</xdr:row>
      <xdr:rowOff>163601</xdr:rowOff>
    </xdr:to>
    <xdr:sp macro="" textlink="">
      <xdr:nvSpPr>
        <xdr:cNvPr id="424" name="楕円 423"/>
        <xdr:cNvSpPr/>
      </xdr:nvSpPr>
      <xdr:spPr>
        <a:xfrm>
          <a:off x="10426700" y="130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84879</xdr:rowOff>
    </xdr:from>
    <xdr:ext cx="534377" cy="259045"/>
    <xdr:sp macro="" textlink="">
      <xdr:nvSpPr>
        <xdr:cNvPr id="425" name="商工費該当値テキスト"/>
        <xdr:cNvSpPr txBox="1"/>
      </xdr:nvSpPr>
      <xdr:spPr>
        <a:xfrm>
          <a:off x="10528300" y="129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107417</xdr:rowOff>
    </xdr:from>
    <xdr:to>
      <xdr:col>50</xdr:col>
      <xdr:colOff>165100</xdr:colOff>
      <xdr:row>77</xdr:row>
      <xdr:rowOff>37567</xdr:rowOff>
    </xdr:to>
    <xdr:sp macro="" textlink="">
      <xdr:nvSpPr>
        <xdr:cNvPr id="426" name="楕円 425"/>
        <xdr:cNvSpPr/>
      </xdr:nvSpPr>
      <xdr:spPr>
        <a:xfrm>
          <a:off x="9588500" y="131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54094</xdr:rowOff>
    </xdr:from>
    <xdr:ext cx="534377" cy="259045"/>
    <xdr:sp macro="" textlink="">
      <xdr:nvSpPr>
        <xdr:cNvPr id="427" name="テキスト ボックス 426"/>
        <xdr:cNvSpPr txBox="1"/>
      </xdr:nvSpPr>
      <xdr:spPr>
        <a:xfrm>
          <a:off x="9372111" y="129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125515</xdr:rowOff>
    </xdr:from>
    <xdr:to>
      <xdr:col>46</xdr:col>
      <xdr:colOff>38100</xdr:colOff>
      <xdr:row>77</xdr:row>
      <xdr:rowOff>55665</xdr:rowOff>
    </xdr:to>
    <xdr:sp macro="" textlink="">
      <xdr:nvSpPr>
        <xdr:cNvPr id="428" name="楕円 427"/>
        <xdr:cNvSpPr/>
      </xdr:nvSpPr>
      <xdr:spPr>
        <a:xfrm>
          <a:off x="8699500" y="131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72191</xdr:rowOff>
    </xdr:from>
    <xdr:ext cx="534377" cy="259045"/>
    <xdr:sp macro="" textlink="">
      <xdr:nvSpPr>
        <xdr:cNvPr id="429" name="テキスト ボックス 428"/>
        <xdr:cNvSpPr txBox="1"/>
      </xdr:nvSpPr>
      <xdr:spPr>
        <a:xfrm>
          <a:off x="8483111" y="1293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100368</xdr:rowOff>
    </xdr:from>
    <xdr:to>
      <xdr:col>41</xdr:col>
      <xdr:colOff>101600</xdr:colOff>
      <xdr:row>77</xdr:row>
      <xdr:rowOff>30518</xdr:rowOff>
    </xdr:to>
    <xdr:sp macro="" textlink="">
      <xdr:nvSpPr>
        <xdr:cNvPr id="430" name="楕円 429"/>
        <xdr:cNvSpPr/>
      </xdr:nvSpPr>
      <xdr:spPr>
        <a:xfrm>
          <a:off x="7810500" y="131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47045</xdr:rowOff>
    </xdr:from>
    <xdr:ext cx="534377" cy="259045"/>
    <xdr:sp macro="" textlink="">
      <xdr:nvSpPr>
        <xdr:cNvPr id="431" name="テキスト ボックス 430"/>
        <xdr:cNvSpPr txBox="1"/>
      </xdr:nvSpPr>
      <xdr:spPr>
        <a:xfrm>
          <a:off x="7594111" y="129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64745</xdr:rowOff>
    </xdr:from>
    <xdr:to>
      <xdr:col>36</xdr:col>
      <xdr:colOff>165100</xdr:colOff>
      <xdr:row>76</xdr:row>
      <xdr:rowOff>166345</xdr:rowOff>
    </xdr:to>
    <xdr:sp macro="" textlink="">
      <xdr:nvSpPr>
        <xdr:cNvPr id="432" name="楕円 431"/>
        <xdr:cNvSpPr/>
      </xdr:nvSpPr>
      <xdr:spPr>
        <a:xfrm>
          <a:off x="6921500" y="130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11422</xdr:rowOff>
    </xdr:from>
    <xdr:ext cx="534377" cy="259045"/>
    <xdr:sp macro="" textlink="">
      <xdr:nvSpPr>
        <xdr:cNvPr id="433" name="テキスト ボックス 432"/>
        <xdr:cNvSpPr txBox="1"/>
      </xdr:nvSpPr>
      <xdr:spPr>
        <a:xfrm>
          <a:off x="6705111" y="128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6282</xdr:rowOff>
    </xdr:from>
    <xdr:to>
      <xdr:col>55</xdr:col>
      <xdr:colOff>0</xdr:colOff>
      <xdr:row>98</xdr:row>
      <xdr:rowOff>13391</xdr:rowOff>
    </xdr:to>
    <xdr:cxnSp macro="">
      <xdr:nvCxnSpPr>
        <xdr:cNvPr id="462" name="直線コネクタ 461"/>
        <xdr:cNvCxnSpPr/>
      </xdr:nvCxnSpPr>
      <xdr:spPr>
        <a:xfrm>
          <a:off x="9639300" y="16808382"/>
          <a:ext cx="8382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3" name="土木費平均値テキスト"/>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137468</xdr:rowOff>
    </xdr:from>
    <xdr:to>
      <xdr:col>50</xdr:col>
      <xdr:colOff>114300</xdr:colOff>
      <xdr:row>98</xdr:row>
      <xdr:rowOff>6282</xdr:rowOff>
    </xdr:to>
    <xdr:cxnSp macro="">
      <xdr:nvCxnSpPr>
        <xdr:cNvPr id="465" name="直線コネクタ 464"/>
        <xdr:cNvCxnSpPr/>
      </xdr:nvCxnSpPr>
      <xdr:spPr>
        <a:xfrm>
          <a:off x="8750300" y="16768118"/>
          <a:ext cx="889000" cy="4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137468</xdr:rowOff>
    </xdr:from>
    <xdr:to>
      <xdr:col>45</xdr:col>
      <xdr:colOff>177800</xdr:colOff>
      <xdr:row>98</xdr:row>
      <xdr:rowOff>2468</xdr:rowOff>
    </xdr:to>
    <xdr:cxnSp macro="">
      <xdr:nvCxnSpPr>
        <xdr:cNvPr id="468" name="直線コネクタ 467"/>
        <xdr:cNvCxnSpPr/>
      </xdr:nvCxnSpPr>
      <xdr:spPr>
        <a:xfrm flipV="1">
          <a:off x="7861300" y="16768118"/>
          <a:ext cx="889000" cy="3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1992</xdr:rowOff>
    </xdr:from>
    <xdr:to>
      <xdr:col>41</xdr:col>
      <xdr:colOff>50800</xdr:colOff>
      <xdr:row>98</xdr:row>
      <xdr:rowOff>2468</xdr:rowOff>
    </xdr:to>
    <xdr:cxnSp macro="">
      <xdr:nvCxnSpPr>
        <xdr:cNvPr id="471" name="直線コネクタ 470"/>
        <xdr:cNvCxnSpPr/>
      </xdr:nvCxnSpPr>
      <xdr:spPr>
        <a:xfrm>
          <a:off x="6972300" y="16804092"/>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60735</xdr:rowOff>
    </xdr:from>
    <xdr:ext cx="534377" cy="259045"/>
    <xdr:sp macro="" textlink="">
      <xdr:nvSpPr>
        <xdr:cNvPr id="475" name="テキスト ボックス 474"/>
        <xdr:cNvSpPr txBox="1"/>
      </xdr:nvSpPr>
      <xdr:spPr>
        <a:xfrm>
          <a:off x="6705111" y="16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134041</xdr:rowOff>
    </xdr:from>
    <xdr:to>
      <xdr:col>55</xdr:col>
      <xdr:colOff>50800</xdr:colOff>
      <xdr:row>98</xdr:row>
      <xdr:rowOff>64191</xdr:rowOff>
    </xdr:to>
    <xdr:sp macro="" textlink="">
      <xdr:nvSpPr>
        <xdr:cNvPr id="481" name="楕円 480"/>
        <xdr:cNvSpPr/>
      </xdr:nvSpPr>
      <xdr:spPr>
        <a:xfrm>
          <a:off x="10426700" y="1676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69327</xdr:rowOff>
    </xdr:from>
    <xdr:ext cx="534377" cy="259045"/>
    <xdr:sp macro="" textlink="">
      <xdr:nvSpPr>
        <xdr:cNvPr id="482" name="土木費該当値テキスト"/>
        <xdr:cNvSpPr txBox="1"/>
      </xdr:nvSpPr>
      <xdr:spPr>
        <a:xfrm>
          <a:off x="10528300" y="166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126932</xdr:rowOff>
    </xdr:from>
    <xdr:to>
      <xdr:col>50</xdr:col>
      <xdr:colOff>165100</xdr:colOff>
      <xdr:row>98</xdr:row>
      <xdr:rowOff>57082</xdr:rowOff>
    </xdr:to>
    <xdr:sp macro="" textlink="">
      <xdr:nvSpPr>
        <xdr:cNvPr id="483" name="楕円 482"/>
        <xdr:cNvSpPr/>
      </xdr:nvSpPr>
      <xdr:spPr>
        <a:xfrm>
          <a:off x="9588500" y="167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48209</xdr:rowOff>
    </xdr:from>
    <xdr:ext cx="534377" cy="259045"/>
    <xdr:sp macro="" textlink="">
      <xdr:nvSpPr>
        <xdr:cNvPr id="484" name="テキスト ボックス 483"/>
        <xdr:cNvSpPr txBox="1"/>
      </xdr:nvSpPr>
      <xdr:spPr>
        <a:xfrm>
          <a:off x="9372111" y="168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86668</xdr:rowOff>
    </xdr:from>
    <xdr:to>
      <xdr:col>46</xdr:col>
      <xdr:colOff>38100</xdr:colOff>
      <xdr:row>98</xdr:row>
      <xdr:rowOff>16818</xdr:rowOff>
    </xdr:to>
    <xdr:sp macro="" textlink="">
      <xdr:nvSpPr>
        <xdr:cNvPr id="485" name="楕円 484"/>
        <xdr:cNvSpPr/>
      </xdr:nvSpPr>
      <xdr:spPr>
        <a:xfrm>
          <a:off x="8699500" y="167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7945</xdr:rowOff>
    </xdr:from>
    <xdr:ext cx="534377" cy="259045"/>
    <xdr:sp macro="" textlink="">
      <xdr:nvSpPr>
        <xdr:cNvPr id="486" name="テキスト ボックス 485"/>
        <xdr:cNvSpPr txBox="1"/>
      </xdr:nvSpPr>
      <xdr:spPr>
        <a:xfrm>
          <a:off x="8483111" y="1681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123118</xdr:rowOff>
    </xdr:from>
    <xdr:to>
      <xdr:col>41</xdr:col>
      <xdr:colOff>101600</xdr:colOff>
      <xdr:row>98</xdr:row>
      <xdr:rowOff>53268</xdr:rowOff>
    </xdr:to>
    <xdr:sp macro="" textlink="">
      <xdr:nvSpPr>
        <xdr:cNvPr id="487" name="楕円 486"/>
        <xdr:cNvSpPr/>
      </xdr:nvSpPr>
      <xdr:spPr>
        <a:xfrm>
          <a:off x="7810500" y="167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44395</xdr:rowOff>
    </xdr:from>
    <xdr:ext cx="534377" cy="259045"/>
    <xdr:sp macro="" textlink="">
      <xdr:nvSpPr>
        <xdr:cNvPr id="488" name="テキスト ボックス 487"/>
        <xdr:cNvSpPr txBox="1"/>
      </xdr:nvSpPr>
      <xdr:spPr>
        <a:xfrm>
          <a:off x="7594111" y="1684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122642</xdr:rowOff>
    </xdr:from>
    <xdr:to>
      <xdr:col>36</xdr:col>
      <xdr:colOff>165100</xdr:colOff>
      <xdr:row>98</xdr:row>
      <xdr:rowOff>52792</xdr:rowOff>
    </xdr:to>
    <xdr:sp macro="" textlink="">
      <xdr:nvSpPr>
        <xdr:cNvPr id="489" name="楕円 488"/>
        <xdr:cNvSpPr/>
      </xdr:nvSpPr>
      <xdr:spPr>
        <a:xfrm>
          <a:off x="6921500" y="1675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69319</xdr:rowOff>
    </xdr:from>
    <xdr:ext cx="534377" cy="259045"/>
    <xdr:sp macro="" textlink="">
      <xdr:nvSpPr>
        <xdr:cNvPr id="490" name="テキスト ボックス 489"/>
        <xdr:cNvSpPr txBox="1"/>
      </xdr:nvSpPr>
      <xdr:spPr>
        <a:xfrm>
          <a:off x="6705111" y="165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159487</xdr:rowOff>
    </xdr:from>
    <xdr:to>
      <xdr:col>85</xdr:col>
      <xdr:colOff>127000</xdr:colOff>
      <xdr:row>37</xdr:row>
      <xdr:rowOff>55702</xdr:rowOff>
    </xdr:to>
    <xdr:cxnSp macro="">
      <xdr:nvCxnSpPr>
        <xdr:cNvPr id="519" name="直線コネクタ 518"/>
        <xdr:cNvCxnSpPr/>
      </xdr:nvCxnSpPr>
      <xdr:spPr>
        <a:xfrm flipV="1">
          <a:off x="15481300" y="6331687"/>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135234</xdr:rowOff>
    </xdr:from>
    <xdr:ext cx="534377" cy="259045"/>
    <xdr:sp macro="" textlink="">
      <xdr:nvSpPr>
        <xdr:cNvPr id="520" name="消防費平均値テキスト"/>
        <xdr:cNvSpPr txBox="1"/>
      </xdr:nvSpPr>
      <xdr:spPr>
        <a:xfrm>
          <a:off x="16370300" y="6307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55702</xdr:rowOff>
    </xdr:from>
    <xdr:to>
      <xdr:col>81</xdr:col>
      <xdr:colOff>50800</xdr:colOff>
      <xdr:row>37</xdr:row>
      <xdr:rowOff>56147</xdr:rowOff>
    </xdr:to>
    <xdr:cxnSp macro="">
      <xdr:nvCxnSpPr>
        <xdr:cNvPr id="522" name="直線コネクタ 521"/>
        <xdr:cNvCxnSpPr/>
      </xdr:nvCxnSpPr>
      <xdr:spPr>
        <a:xfrm flipV="1">
          <a:off x="14592300" y="6399352"/>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4" name="テキスト ボックス 523"/>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26708</xdr:rowOff>
    </xdr:from>
    <xdr:to>
      <xdr:col>76</xdr:col>
      <xdr:colOff>114300</xdr:colOff>
      <xdr:row>37</xdr:row>
      <xdr:rowOff>56147</xdr:rowOff>
    </xdr:to>
    <xdr:cxnSp macro="">
      <xdr:nvCxnSpPr>
        <xdr:cNvPr id="525" name="直線コネクタ 524"/>
        <xdr:cNvCxnSpPr/>
      </xdr:nvCxnSpPr>
      <xdr:spPr>
        <a:xfrm>
          <a:off x="13703300" y="6370358"/>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149903</xdr:rowOff>
    </xdr:from>
    <xdr:ext cx="534377" cy="259045"/>
    <xdr:sp macro="" textlink="">
      <xdr:nvSpPr>
        <xdr:cNvPr id="527" name="テキスト ボックス 526"/>
        <xdr:cNvSpPr txBox="1"/>
      </xdr:nvSpPr>
      <xdr:spPr>
        <a:xfrm>
          <a:off x="14325111" y="64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26708</xdr:rowOff>
    </xdr:from>
    <xdr:to>
      <xdr:col>71</xdr:col>
      <xdr:colOff>177800</xdr:colOff>
      <xdr:row>37</xdr:row>
      <xdr:rowOff>46723</xdr:rowOff>
    </xdr:to>
    <xdr:cxnSp macro="">
      <xdr:nvCxnSpPr>
        <xdr:cNvPr id="528" name="直線コネクタ 527"/>
        <xdr:cNvCxnSpPr/>
      </xdr:nvCxnSpPr>
      <xdr:spPr>
        <a:xfrm flipV="1">
          <a:off x="12814300" y="6370358"/>
          <a:ext cx="889000" cy="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102595</xdr:rowOff>
    </xdr:from>
    <xdr:ext cx="534377" cy="259045"/>
    <xdr:sp macro="" textlink="">
      <xdr:nvSpPr>
        <xdr:cNvPr id="530" name="テキスト ボックス 529"/>
        <xdr:cNvSpPr txBox="1"/>
      </xdr:nvSpPr>
      <xdr:spPr>
        <a:xfrm>
          <a:off x="13436111" y="64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1" name="フローチャート: 判断 530"/>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88828</xdr:rowOff>
    </xdr:from>
    <xdr:ext cx="534377" cy="259045"/>
    <xdr:sp macro="" textlink="">
      <xdr:nvSpPr>
        <xdr:cNvPr id="532" name="テキスト ボックス 531"/>
        <xdr:cNvSpPr txBox="1"/>
      </xdr:nvSpPr>
      <xdr:spPr>
        <a:xfrm>
          <a:off x="12547111" y="64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108687</xdr:rowOff>
    </xdr:from>
    <xdr:to>
      <xdr:col>85</xdr:col>
      <xdr:colOff>177800</xdr:colOff>
      <xdr:row>37</xdr:row>
      <xdr:rowOff>38837</xdr:rowOff>
    </xdr:to>
    <xdr:sp macro="" textlink="">
      <xdr:nvSpPr>
        <xdr:cNvPr id="538" name="楕円 537"/>
        <xdr:cNvSpPr/>
      </xdr:nvSpPr>
      <xdr:spPr>
        <a:xfrm>
          <a:off x="16268700" y="62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131564</xdr:rowOff>
    </xdr:from>
    <xdr:ext cx="534377" cy="259045"/>
    <xdr:sp macro="" textlink="">
      <xdr:nvSpPr>
        <xdr:cNvPr id="539" name="消防費該当値テキスト"/>
        <xdr:cNvSpPr txBox="1"/>
      </xdr:nvSpPr>
      <xdr:spPr>
        <a:xfrm>
          <a:off x="16370300" y="61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4902</xdr:rowOff>
    </xdr:from>
    <xdr:to>
      <xdr:col>81</xdr:col>
      <xdr:colOff>101600</xdr:colOff>
      <xdr:row>37</xdr:row>
      <xdr:rowOff>106502</xdr:rowOff>
    </xdr:to>
    <xdr:sp macro="" textlink="">
      <xdr:nvSpPr>
        <xdr:cNvPr id="540" name="楕円 539"/>
        <xdr:cNvSpPr/>
      </xdr:nvSpPr>
      <xdr:spPr>
        <a:xfrm>
          <a:off x="15430500" y="63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97629</xdr:rowOff>
    </xdr:from>
    <xdr:ext cx="534377" cy="259045"/>
    <xdr:sp macro="" textlink="">
      <xdr:nvSpPr>
        <xdr:cNvPr id="541" name="テキスト ボックス 540"/>
        <xdr:cNvSpPr txBox="1"/>
      </xdr:nvSpPr>
      <xdr:spPr>
        <a:xfrm>
          <a:off x="15214111" y="644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5347</xdr:rowOff>
    </xdr:from>
    <xdr:to>
      <xdr:col>76</xdr:col>
      <xdr:colOff>165100</xdr:colOff>
      <xdr:row>37</xdr:row>
      <xdr:rowOff>106947</xdr:rowOff>
    </xdr:to>
    <xdr:sp macro="" textlink="">
      <xdr:nvSpPr>
        <xdr:cNvPr id="542" name="楕円 541"/>
        <xdr:cNvSpPr/>
      </xdr:nvSpPr>
      <xdr:spPr>
        <a:xfrm>
          <a:off x="14541500" y="634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123474</xdr:rowOff>
    </xdr:from>
    <xdr:ext cx="534377" cy="259045"/>
    <xdr:sp macro="" textlink="">
      <xdr:nvSpPr>
        <xdr:cNvPr id="543" name="テキスト ボックス 542"/>
        <xdr:cNvSpPr txBox="1"/>
      </xdr:nvSpPr>
      <xdr:spPr>
        <a:xfrm>
          <a:off x="14325111" y="61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147358</xdr:rowOff>
    </xdr:from>
    <xdr:to>
      <xdr:col>72</xdr:col>
      <xdr:colOff>38100</xdr:colOff>
      <xdr:row>37</xdr:row>
      <xdr:rowOff>77508</xdr:rowOff>
    </xdr:to>
    <xdr:sp macro="" textlink="">
      <xdr:nvSpPr>
        <xdr:cNvPr id="544" name="楕円 543"/>
        <xdr:cNvSpPr/>
      </xdr:nvSpPr>
      <xdr:spPr>
        <a:xfrm>
          <a:off x="13652500" y="63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94035</xdr:rowOff>
    </xdr:from>
    <xdr:ext cx="534377" cy="259045"/>
    <xdr:sp macro="" textlink="">
      <xdr:nvSpPr>
        <xdr:cNvPr id="545" name="テキスト ボックス 544"/>
        <xdr:cNvSpPr txBox="1"/>
      </xdr:nvSpPr>
      <xdr:spPr>
        <a:xfrm>
          <a:off x="13436111" y="609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167373</xdr:rowOff>
    </xdr:from>
    <xdr:to>
      <xdr:col>67</xdr:col>
      <xdr:colOff>101600</xdr:colOff>
      <xdr:row>37</xdr:row>
      <xdr:rowOff>97523</xdr:rowOff>
    </xdr:to>
    <xdr:sp macro="" textlink="">
      <xdr:nvSpPr>
        <xdr:cNvPr id="546" name="楕円 545"/>
        <xdr:cNvSpPr/>
      </xdr:nvSpPr>
      <xdr:spPr>
        <a:xfrm>
          <a:off x="12763500" y="63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114050</xdr:rowOff>
    </xdr:from>
    <xdr:ext cx="534377" cy="259045"/>
    <xdr:sp macro="" textlink="">
      <xdr:nvSpPr>
        <xdr:cNvPr id="547" name="テキスト ボックス 546"/>
        <xdr:cNvSpPr txBox="1"/>
      </xdr:nvSpPr>
      <xdr:spPr>
        <a:xfrm>
          <a:off x="12547111" y="61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4" name="直線コネクタ 573"/>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5" name="教育費最小値テキスト"/>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6" name="直線コネクタ 575"/>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7" name="教育費最大値テキスト"/>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8" name="直線コネクタ 577"/>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126147</xdr:rowOff>
    </xdr:from>
    <xdr:to>
      <xdr:col>85</xdr:col>
      <xdr:colOff>127000</xdr:colOff>
      <xdr:row>55</xdr:row>
      <xdr:rowOff>160486</xdr:rowOff>
    </xdr:to>
    <xdr:cxnSp macro="">
      <xdr:nvCxnSpPr>
        <xdr:cNvPr id="579" name="直線コネクタ 578"/>
        <xdr:cNvCxnSpPr/>
      </xdr:nvCxnSpPr>
      <xdr:spPr>
        <a:xfrm flipV="1">
          <a:off x="15481300" y="9555897"/>
          <a:ext cx="838200" cy="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41564</xdr:rowOff>
    </xdr:from>
    <xdr:ext cx="534377" cy="259045"/>
    <xdr:sp macro="" textlink="">
      <xdr:nvSpPr>
        <xdr:cNvPr id="580" name="教育費平均値テキスト"/>
        <xdr:cNvSpPr txBox="1"/>
      </xdr:nvSpPr>
      <xdr:spPr>
        <a:xfrm>
          <a:off x="16370300" y="929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1" name="フローチャート: 判断 580"/>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160486</xdr:rowOff>
    </xdr:from>
    <xdr:to>
      <xdr:col>81</xdr:col>
      <xdr:colOff>50800</xdr:colOff>
      <xdr:row>56</xdr:row>
      <xdr:rowOff>87008</xdr:rowOff>
    </xdr:to>
    <xdr:cxnSp macro="">
      <xdr:nvCxnSpPr>
        <xdr:cNvPr id="582" name="直線コネクタ 581"/>
        <xdr:cNvCxnSpPr/>
      </xdr:nvCxnSpPr>
      <xdr:spPr>
        <a:xfrm flipV="1">
          <a:off x="14592300" y="9590236"/>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3" name="フローチャート: 判断 582"/>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44394</xdr:rowOff>
    </xdr:from>
    <xdr:ext cx="534377" cy="259045"/>
    <xdr:sp macro="" textlink="">
      <xdr:nvSpPr>
        <xdr:cNvPr id="584" name="テキスト ボックス 583"/>
        <xdr:cNvSpPr txBox="1"/>
      </xdr:nvSpPr>
      <xdr:spPr>
        <a:xfrm>
          <a:off x="15214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87008</xdr:rowOff>
    </xdr:from>
    <xdr:to>
      <xdr:col>76</xdr:col>
      <xdr:colOff>114300</xdr:colOff>
      <xdr:row>56</xdr:row>
      <xdr:rowOff>108855</xdr:rowOff>
    </xdr:to>
    <xdr:cxnSp macro="">
      <xdr:nvCxnSpPr>
        <xdr:cNvPr id="585" name="直線コネクタ 584"/>
        <xdr:cNvCxnSpPr/>
      </xdr:nvCxnSpPr>
      <xdr:spPr>
        <a:xfrm flipV="1">
          <a:off x="13703300" y="9688208"/>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6" name="フローチャート: 判断 585"/>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76840</xdr:rowOff>
    </xdr:from>
    <xdr:ext cx="534377" cy="259045"/>
    <xdr:sp macro="" textlink="">
      <xdr:nvSpPr>
        <xdr:cNvPr id="587" name="テキスト ボックス 586"/>
        <xdr:cNvSpPr txBox="1"/>
      </xdr:nvSpPr>
      <xdr:spPr>
        <a:xfrm>
          <a:off x="14325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17759</xdr:rowOff>
    </xdr:from>
    <xdr:to>
      <xdr:col>71</xdr:col>
      <xdr:colOff>177800</xdr:colOff>
      <xdr:row>56</xdr:row>
      <xdr:rowOff>108855</xdr:rowOff>
    </xdr:to>
    <xdr:cxnSp macro="">
      <xdr:nvCxnSpPr>
        <xdr:cNvPr id="588" name="直線コネクタ 587"/>
        <xdr:cNvCxnSpPr/>
      </xdr:nvCxnSpPr>
      <xdr:spPr>
        <a:xfrm>
          <a:off x="12814300" y="9447509"/>
          <a:ext cx="889000" cy="26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9" name="フローチャート: 判断 588"/>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56363</xdr:rowOff>
    </xdr:from>
    <xdr:ext cx="534377" cy="259045"/>
    <xdr:sp macro="" textlink="">
      <xdr:nvSpPr>
        <xdr:cNvPr id="590" name="テキスト ボックス 589"/>
        <xdr:cNvSpPr txBox="1"/>
      </xdr:nvSpPr>
      <xdr:spPr>
        <a:xfrm>
          <a:off x="13436111" y="9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1" name="フローチャート: 判断 590"/>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10291</xdr:rowOff>
    </xdr:from>
    <xdr:ext cx="534377" cy="259045"/>
    <xdr:sp macro="" textlink="">
      <xdr:nvSpPr>
        <xdr:cNvPr id="592" name="テキスト ボックス 591"/>
        <xdr:cNvSpPr txBox="1"/>
      </xdr:nvSpPr>
      <xdr:spPr>
        <a:xfrm>
          <a:off x="12547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75347</xdr:rowOff>
    </xdr:from>
    <xdr:to>
      <xdr:col>85</xdr:col>
      <xdr:colOff>177800</xdr:colOff>
      <xdr:row>56</xdr:row>
      <xdr:rowOff>5497</xdr:rowOff>
    </xdr:to>
    <xdr:sp macro="" textlink="">
      <xdr:nvSpPr>
        <xdr:cNvPr id="598" name="楕円 597"/>
        <xdr:cNvSpPr/>
      </xdr:nvSpPr>
      <xdr:spPr>
        <a:xfrm>
          <a:off x="16268700" y="950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53774</xdr:rowOff>
    </xdr:from>
    <xdr:ext cx="534377" cy="259045"/>
    <xdr:sp macro="" textlink="">
      <xdr:nvSpPr>
        <xdr:cNvPr id="599" name="教育費該当値テキスト"/>
        <xdr:cNvSpPr txBox="1"/>
      </xdr:nvSpPr>
      <xdr:spPr>
        <a:xfrm>
          <a:off x="16370300" y="948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109686</xdr:rowOff>
    </xdr:from>
    <xdr:to>
      <xdr:col>81</xdr:col>
      <xdr:colOff>101600</xdr:colOff>
      <xdr:row>56</xdr:row>
      <xdr:rowOff>39836</xdr:rowOff>
    </xdr:to>
    <xdr:sp macro="" textlink="">
      <xdr:nvSpPr>
        <xdr:cNvPr id="600" name="楕円 599"/>
        <xdr:cNvSpPr/>
      </xdr:nvSpPr>
      <xdr:spPr>
        <a:xfrm>
          <a:off x="15430500" y="95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30963</xdr:rowOff>
    </xdr:from>
    <xdr:ext cx="534377" cy="259045"/>
    <xdr:sp macro="" textlink="">
      <xdr:nvSpPr>
        <xdr:cNvPr id="601" name="テキスト ボックス 600"/>
        <xdr:cNvSpPr txBox="1"/>
      </xdr:nvSpPr>
      <xdr:spPr>
        <a:xfrm>
          <a:off x="15214111" y="96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36208</xdr:rowOff>
    </xdr:from>
    <xdr:to>
      <xdr:col>76</xdr:col>
      <xdr:colOff>165100</xdr:colOff>
      <xdr:row>56</xdr:row>
      <xdr:rowOff>137808</xdr:rowOff>
    </xdr:to>
    <xdr:sp macro="" textlink="">
      <xdr:nvSpPr>
        <xdr:cNvPr id="602" name="楕円 601"/>
        <xdr:cNvSpPr/>
      </xdr:nvSpPr>
      <xdr:spPr>
        <a:xfrm>
          <a:off x="14541500" y="963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128935</xdr:rowOff>
    </xdr:from>
    <xdr:ext cx="534377" cy="259045"/>
    <xdr:sp macro="" textlink="">
      <xdr:nvSpPr>
        <xdr:cNvPr id="603" name="テキスト ボックス 602"/>
        <xdr:cNvSpPr txBox="1"/>
      </xdr:nvSpPr>
      <xdr:spPr>
        <a:xfrm>
          <a:off x="14325111" y="97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58055</xdr:rowOff>
    </xdr:from>
    <xdr:to>
      <xdr:col>72</xdr:col>
      <xdr:colOff>38100</xdr:colOff>
      <xdr:row>56</xdr:row>
      <xdr:rowOff>159655</xdr:rowOff>
    </xdr:to>
    <xdr:sp macro="" textlink="">
      <xdr:nvSpPr>
        <xdr:cNvPr id="604" name="楕円 603"/>
        <xdr:cNvSpPr/>
      </xdr:nvSpPr>
      <xdr:spPr>
        <a:xfrm>
          <a:off x="13652500" y="96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150782</xdr:rowOff>
    </xdr:from>
    <xdr:ext cx="534377" cy="259045"/>
    <xdr:sp macro="" textlink="">
      <xdr:nvSpPr>
        <xdr:cNvPr id="605" name="テキスト ボックス 604"/>
        <xdr:cNvSpPr txBox="1"/>
      </xdr:nvSpPr>
      <xdr:spPr>
        <a:xfrm>
          <a:off x="13436111" y="975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138409</xdr:rowOff>
    </xdr:from>
    <xdr:to>
      <xdr:col>67</xdr:col>
      <xdr:colOff>101600</xdr:colOff>
      <xdr:row>55</xdr:row>
      <xdr:rowOff>68559</xdr:rowOff>
    </xdr:to>
    <xdr:sp macro="" textlink="">
      <xdr:nvSpPr>
        <xdr:cNvPr id="606" name="楕円 605"/>
        <xdr:cNvSpPr/>
      </xdr:nvSpPr>
      <xdr:spPr>
        <a:xfrm>
          <a:off x="12763500" y="93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85086</xdr:rowOff>
    </xdr:from>
    <xdr:ext cx="534377" cy="259045"/>
    <xdr:sp macro="" textlink="">
      <xdr:nvSpPr>
        <xdr:cNvPr id="607" name="テキスト ボックス 606"/>
        <xdr:cNvSpPr txBox="1"/>
      </xdr:nvSpPr>
      <xdr:spPr>
        <a:xfrm>
          <a:off x="12547111" y="917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1" name="直線コネクタ 630"/>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4" name="災害復旧費最大値テキスト"/>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5" name="直線コネクタ 634"/>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84074</xdr:rowOff>
    </xdr:from>
    <xdr:to>
      <xdr:col>85</xdr:col>
      <xdr:colOff>127000</xdr:colOff>
      <xdr:row>79</xdr:row>
      <xdr:rowOff>44450</xdr:rowOff>
    </xdr:to>
    <xdr:cxnSp macro="">
      <xdr:nvCxnSpPr>
        <xdr:cNvPr id="636" name="直線コネクタ 635"/>
        <xdr:cNvCxnSpPr/>
      </xdr:nvCxnSpPr>
      <xdr:spPr>
        <a:xfrm flipV="1">
          <a:off x="15481300" y="13285724"/>
          <a:ext cx="8382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142594</xdr:rowOff>
    </xdr:from>
    <xdr:ext cx="469744" cy="259045"/>
    <xdr:sp macro="" textlink="">
      <xdr:nvSpPr>
        <xdr:cNvPr id="637" name="災害復旧費平均値テキスト"/>
        <xdr:cNvSpPr txBox="1"/>
      </xdr:nvSpPr>
      <xdr:spPr>
        <a:xfrm>
          <a:off x="16370300" y="13344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8" name="フローチャート: 判断 637"/>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35992</xdr:rowOff>
    </xdr:from>
    <xdr:to>
      <xdr:col>81</xdr:col>
      <xdr:colOff>50800</xdr:colOff>
      <xdr:row>79</xdr:row>
      <xdr:rowOff>44450</xdr:rowOff>
    </xdr:to>
    <xdr:cxnSp macro="">
      <xdr:nvCxnSpPr>
        <xdr:cNvPr id="639" name="直線コネクタ 638"/>
        <xdr:cNvCxnSpPr/>
      </xdr:nvCxnSpPr>
      <xdr:spPr>
        <a:xfrm>
          <a:off x="14592300" y="1358054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0" name="フローチャート: 判断 639"/>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41" name="テキスト ボックス 640"/>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1436</xdr:rowOff>
    </xdr:from>
    <xdr:to>
      <xdr:col>76</xdr:col>
      <xdr:colOff>114300</xdr:colOff>
      <xdr:row>79</xdr:row>
      <xdr:rowOff>35992</xdr:rowOff>
    </xdr:to>
    <xdr:cxnSp macro="">
      <xdr:nvCxnSpPr>
        <xdr:cNvPr id="642" name="直線コネクタ 641"/>
        <xdr:cNvCxnSpPr/>
      </xdr:nvCxnSpPr>
      <xdr:spPr>
        <a:xfrm>
          <a:off x="13703300" y="13545986"/>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3" name="フローチャート: 判断 642"/>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4" name="テキスト ボックス 643"/>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161626</xdr:rowOff>
    </xdr:from>
    <xdr:to>
      <xdr:col>71</xdr:col>
      <xdr:colOff>177800</xdr:colOff>
      <xdr:row>79</xdr:row>
      <xdr:rowOff>1436</xdr:rowOff>
    </xdr:to>
    <xdr:cxnSp macro="">
      <xdr:nvCxnSpPr>
        <xdr:cNvPr id="645" name="直線コネクタ 644"/>
        <xdr:cNvCxnSpPr/>
      </xdr:nvCxnSpPr>
      <xdr:spPr>
        <a:xfrm>
          <a:off x="12814300" y="13534726"/>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6" name="フローチャート: 判断 645"/>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7" name="テキスト ボックス 646"/>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8" name="フローチャート: 判断 647"/>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50303</xdr:rowOff>
    </xdr:from>
    <xdr:ext cx="469744" cy="259045"/>
    <xdr:sp macro="" textlink="">
      <xdr:nvSpPr>
        <xdr:cNvPr id="649" name="テキスト ボックス 648"/>
        <xdr:cNvSpPr txBox="1"/>
      </xdr:nvSpPr>
      <xdr:spPr>
        <a:xfrm>
          <a:off x="12579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33274</xdr:rowOff>
    </xdr:from>
    <xdr:to>
      <xdr:col>85</xdr:col>
      <xdr:colOff>177800</xdr:colOff>
      <xdr:row>77</xdr:row>
      <xdr:rowOff>134874</xdr:rowOff>
    </xdr:to>
    <xdr:sp macro="" textlink="">
      <xdr:nvSpPr>
        <xdr:cNvPr id="655" name="楕円 654"/>
        <xdr:cNvSpPr/>
      </xdr:nvSpPr>
      <xdr:spPr>
        <a:xfrm>
          <a:off x="16268700" y="132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56151</xdr:rowOff>
    </xdr:from>
    <xdr:ext cx="534377" cy="259045"/>
    <xdr:sp macro="" textlink="">
      <xdr:nvSpPr>
        <xdr:cNvPr id="656" name="災害復旧費該当値テキスト"/>
        <xdr:cNvSpPr txBox="1"/>
      </xdr:nvSpPr>
      <xdr:spPr>
        <a:xfrm>
          <a:off x="16370300" y="130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156642</xdr:rowOff>
    </xdr:from>
    <xdr:to>
      <xdr:col>76</xdr:col>
      <xdr:colOff>165100</xdr:colOff>
      <xdr:row>79</xdr:row>
      <xdr:rowOff>86792</xdr:rowOff>
    </xdr:to>
    <xdr:sp macro="" textlink="">
      <xdr:nvSpPr>
        <xdr:cNvPr id="659" name="楕円 658"/>
        <xdr:cNvSpPr/>
      </xdr:nvSpPr>
      <xdr:spPr>
        <a:xfrm>
          <a:off x="14541500" y="135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77919</xdr:rowOff>
    </xdr:from>
    <xdr:ext cx="378565" cy="259045"/>
    <xdr:sp macro="" textlink="">
      <xdr:nvSpPr>
        <xdr:cNvPr id="660" name="テキスト ボックス 659"/>
        <xdr:cNvSpPr txBox="1"/>
      </xdr:nvSpPr>
      <xdr:spPr>
        <a:xfrm>
          <a:off x="14403017" y="13622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122086</xdr:rowOff>
    </xdr:from>
    <xdr:to>
      <xdr:col>72</xdr:col>
      <xdr:colOff>38100</xdr:colOff>
      <xdr:row>79</xdr:row>
      <xdr:rowOff>52236</xdr:rowOff>
    </xdr:to>
    <xdr:sp macro="" textlink="">
      <xdr:nvSpPr>
        <xdr:cNvPr id="661" name="楕円 660"/>
        <xdr:cNvSpPr/>
      </xdr:nvSpPr>
      <xdr:spPr>
        <a:xfrm>
          <a:off x="13652500" y="134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43363</xdr:rowOff>
    </xdr:from>
    <xdr:ext cx="469744" cy="259045"/>
    <xdr:sp macro="" textlink="">
      <xdr:nvSpPr>
        <xdr:cNvPr id="662" name="テキスト ボックス 661"/>
        <xdr:cNvSpPr txBox="1"/>
      </xdr:nvSpPr>
      <xdr:spPr>
        <a:xfrm>
          <a:off x="13468428" y="135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110826</xdr:rowOff>
    </xdr:from>
    <xdr:to>
      <xdr:col>67</xdr:col>
      <xdr:colOff>101600</xdr:colOff>
      <xdr:row>79</xdr:row>
      <xdr:rowOff>40976</xdr:rowOff>
    </xdr:to>
    <xdr:sp macro="" textlink="">
      <xdr:nvSpPr>
        <xdr:cNvPr id="663" name="楕円 662"/>
        <xdr:cNvSpPr/>
      </xdr:nvSpPr>
      <xdr:spPr>
        <a:xfrm>
          <a:off x="12763500" y="134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32103</xdr:rowOff>
    </xdr:from>
    <xdr:ext cx="469744" cy="259045"/>
    <xdr:sp macro="" textlink="">
      <xdr:nvSpPr>
        <xdr:cNvPr id="664" name="テキスト ボックス 663"/>
        <xdr:cNvSpPr txBox="1"/>
      </xdr:nvSpPr>
      <xdr:spPr>
        <a:xfrm>
          <a:off x="12579428" y="135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9" name="直線コネクタ 688"/>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0" name="公債費最小値テキスト"/>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2" name="公債費最大値テキスト"/>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3" name="直線コネクタ 692"/>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27356</xdr:rowOff>
    </xdr:from>
    <xdr:to>
      <xdr:col>85</xdr:col>
      <xdr:colOff>127000</xdr:colOff>
      <xdr:row>97</xdr:row>
      <xdr:rowOff>65100</xdr:rowOff>
    </xdr:to>
    <xdr:cxnSp macro="">
      <xdr:nvCxnSpPr>
        <xdr:cNvPr id="694" name="直線コネクタ 693"/>
        <xdr:cNvCxnSpPr/>
      </xdr:nvCxnSpPr>
      <xdr:spPr>
        <a:xfrm flipV="1">
          <a:off x="15481300" y="16658006"/>
          <a:ext cx="838200" cy="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164546</xdr:rowOff>
    </xdr:from>
    <xdr:ext cx="534377" cy="259045"/>
    <xdr:sp macro="" textlink="">
      <xdr:nvSpPr>
        <xdr:cNvPr id="695" name="公債費平均値テキスト"/>
        <xdr:cNvSpPr txBox="1"/>
      </xdr:nvSpPr>
      <xdr:spPr>
        <a:xfrm>
          <a:off x="16370300" y="1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6" name="フローチャート: 判断 695"/>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65100</xdr:rowOff>
    </xdr:from>
    <xdr:to>
      <xdr:col>81</xdr:col>
      <xdr:colOff>50800</xdr:colOff>
      <xdr:row>97</xdr:row>
      <xdr:rowOff>126061</xdr:rowOff>
    </xdr:to>
    <xdr:cxnSp macro="">
      <xdr:nvCxnSpPr>
        <xdr:cNvPr id="697" name="直線コネクタ 696"/>
        <xdr:cNvCxnSpPr/>
      </xdr:nvCxnSpPr>
      <xdr:spPr>
        <a:xfrm flipV="1">
          <a:off x="14592300" y="166957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8" name="フローチャート: 判断 697"/>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129164</xdr:rowOff>
    </xdr:from>
    <xdr:ext cx="534377" cy="259045"/>
    <xdr:sp macro="" textlink="">
      <xdr:nvSpPr>
        <xdr:cNvPr id="699" name="テキスト ボックス 698"/>
        <xdr:cNvSpPr txBox="1"/>
      </xdr:nvSpPr>
      <xdr:spPr>
        <a:xfrm>
          <a:off x="15214111" y="164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126061</xdr:rowOff>
    </xdr:from>
    <xdr:to>
      <xdr:col>76</xdr:col>
      <xdr:colOff>114300</xdr:colOff>
      <xdr:row>97</xdr:row>
      <xdr:rowOff>151764</xdr:rowOff>
    </xdr:to>
    <xdr:cxnSp macro="">
      <xdr:nvCxnSpPr>
        <xdr:cNvPr id="700" name="直線コネクタ 699"/>
        <xdr:cNvCxnSpPr/>
      </xdr:nvCxnSpPr>
      <xdr:spPr>
        <a:xfrm flipV="1">
          <a:off x="13703300" y="16756711"/>
          <a:ext cx="889000" cy="2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1" name="フローチャート: 判断 700"/>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141152</xdr:rowOff>
    </xdr:from>
    <xdr:ext cx="534377" cy="259045"/>
    <xdr:sp macro="" textlink="">
      <xdr:nvSpPr>
        <xdr:cNvPr id="702" name="テキスト ボックス 701"/>
        <xdr:cNvSpPr txBox="1"/>
      </xdr:nvSpPr>
      <xdr:spPr>
        <a:xfrm>
          <a:off x="14325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144627</xdr:rowOff>
    </xdr:from>
    <xdr:to>
      <xdr:col>71</xdr:col>
      <xdr:colOff>177800</xdr:colOff>
      <xdr:row>97</xdr:row>
      <xdr:rowOff>151764</xdr:rowOff>
    </xdr:to>
    <xdr:cxnSp macro="">
      <xdr:nvCxnSpPr>
        <xdr:cNvPr id="703" name="直線コネクタ 702"/>
        <xdr:cNvCxnSpPr/>
      </xdr:nvCxnSpPr>
      <xdr:spPr>
        <a:xfrm>
          <a:off x="12814300" y="16775277"/>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4" name="フローチャート: 判断 703"/>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140797</xdr:rowOff>
    </xdr:from>
    <xdr:ext cx="534377" cy="259045"/>
    <xdr:sp macro="" textlink="">
      <xdr:nvSpPr>
        <xdr:cNvPr id="705" name="テキスト ボックス 704"/>
        <xdr:cNvSpPr txBox="1"/>
      </xdr:nvSpPr>
      <xdr:spPr>
        <a:xfrm>
          <a:off x="13436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6" name="フローチャート: 判断 705"/>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8641</xdr:rowOff>
    </xdr:from>
    <xdr:ext cx="534377" cy="259045"/>
    <xdr:sp macro="" textlink="">
      <xdr:nvSpPr>
        <xdr:cNvPr id="707" name="テキスト ボックス 706"/>
        <xdr:cNvSpPr txBox="1"/>
      </xdr:nvSpPr>
      <xdr:spPr>
        <a:xfrm>
          <a:off x="12547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148006</xdr:rowOff>
    </xdr:from>
    <xdr:to>
      <xdr:col>85</xdr:col>
      <xdr:colOff>177800</xdr:colOff>
      <xdr:row>97</xdr:row>
      <xdr:rowOff>78156</xdr:rowOff>
    </xdr:to>
    <xdr:sp macro="" textlink="">
      <xdr:nvSpPr>
        <xdr:cNvPr id="713" name="楕円 712"/>
        <xdr:cNvSpPr/>
      </xdr:nvSpPr>
      <xdr:spPr>
        <a:xfrm>
          <a:off x="16268700" y="1660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170883</xdr:rowOff>
    </xdr:from>
    <xdr:ext cx="534377" cy="259045"/>
    <xdr:sp macro="" textlink="">
      <xdr:nvSpPr>
        <xdr:cNvPr id="714" name="公債費該当値テキスト"/>
        <xdr:cNvSpPr txBox="1"/>
      </xdr:nvSpPr>
      <xdr:spPr>
        <a:xfrm>
          <a:off x="16370300" y="1645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14300</xdr:rowOff>
    </xdr:from>
    <xdr:to>
      <xdr:col>81</xdr:col>
      <xdr:colOff>101600</xdr:colOff>
      <xdr:row>97</xdr:row>
      <xdr:rowOff>115900</xdr:rowOff>
    </xdr:to>
    <xdr:sp macro="" textlink="">
      <xdr:nvSpPr>
        <xdr:cNvPr id="715" name="楕円 714"/>
        <xdr:cNvSpPr/>
      </xdr:nvSpPr>
      <xdr:spPr>
        <a:xfrm>
          <a:off x="15430500" y="166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107027</xdr:rowOff>
    </xdr:from>
    <xdr:ext cx="534377" cy="259045"/>
    <xdr:sp macro="" textlink="">
      <xdr:nvSpPr>
        <xdr:cNvPr id="716" name="テキスト ボックス 715"/>
        <xdr:cNvSpPr txBox="1"/>
      </xdr:nvSpPr>
      <xdr:spPr>
        <a:xfrm>
          <a:off x="15214111" y="167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75261</xdr:rowOff>
    </xdr:from>
    <xdr:to>
      <xdr:col>76</xdr:col>
      <xdr:colOff>165100</xdr:colOff>
      <xdr:row>98</xdr:row>
      <xdr:rowOff>5411</xdr:rowOff>
    </xdr:to>
    <xdr:sp macro="" textlink="">
      <xdr:nvSpPr>
        <xdr:cNvPr id="717" name="楕円 716"/>
        <xdr:cNvSpPr/>
      </xdr:nvSpPr>
      <xdr:spPr>
        <a:xfrm>
          <a:off x="14541500" y="167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167988</xdr:rowOff>
    </xdr:from>
    <xdr:ext cx="534377" cy="259045"/>
    <xdr:sp macro="" textlink="">
      <xdr:nvSpPr>
        <xdr:cNvPr id="718" name="テキスト ボックス 717"/>
        <xdr:cNvSpPr txBox="1"/>
      </xdr:nvSpPr>
      <xdr:spPr>
        <a:xfrm>
          <a:off x="14325111" y="167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100964</xdr:rowOff>
    </xdr:from>
    <xdr:to>
      <xdr:col>72</xdr:col>
      <xdr:colOff>38100</xdr:colOff>
      <xdr:row>98</xdr:row>
      <xdr:rowOff>31114</xdr:rowOff>
    </xdr:to>
    <xdr:sp macro="" textlink="">
      <xdr:nvSpPr>
        <xdr:cNvPr id="719" name="楕円 718"/>
        <xdr:cNvSpPr/>
      </xdr:nvSpPr>
      <xdr:spPr>
        <a:xfrm>
          <a:off x="13652500" y="1673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22241</xdr:rowOff>
    </xdr:from>
    <xdr:ext cx="534377" cy="259045"/>
    <xdr:sp macro="" textlink="">
      <xdr:nvSpPr>
        <xdr:cNvPr id="720" name="テキスト ボックス 719"/>
        <xdr:cNvSpPr txBox="1"/>
      </xdr:nvSpPr>
      <xdr:spPr>
        <a:xfrm>
          <a:off x="13436111" y="1682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93827</xdr:rowOff>
    </xdr:from>
    <xdr:to>
      <xdr:col>67</xdr:col>
      <xdr:colOff>101600</xdr:colOff>
      <xdr:row>98</xdr:row>
      <xdr:rowOff>23977</xdr:rowOff>
    </xdr:to>
    <xdr:sp macro="" textlink="">
      <xdr:nvSpPr>
        <xdr:cNvPr id="721" name="楕円 720"/>
        <xdr:cNvSpPr/>
      </xdr:nvSpPr>
      <xdr:spPr>
        <a:xfrm>
          <a:off x="12763500" y="167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15104</xdr:rowOff>
    </xdr:from>
    <xdr:ext cx="534377" cy="259045"/>
    <xdr:sp macro="" textlink="">
      <xdr:nvSpPr>
        <xdr:cNvPr id="722" name="テキスト ボックス 721"/>
        <xdr:cNvSpPr txBox="1"/>
      </xdr:nvSpPr>
      <xdr:spPr>
        <a:xfrm>
          <a:off x="12547111" y="168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98247</xdr:rowOff>
    </xdr:from>
    <xdr:to>
      <xdr:col>116</xdr:col>
      <xdr:colOff>62864</xdr:colOff>
      <xdr:row>39</xdr:row>
      <xdr:rowOff>44450</xdr:rowOff>
    </xdr:to>
    <xdr:cxnSp macro="">
      <xdr:nvCxnSpPr>
        <xdr:cNvPr id="746" name="直線コネクタ 745"/>
        <xdr:cNvCxnSpPr/>
      </xdr:nvCxnSpPr>
      <xdr:spPr>
        <a:xfrm flipV="1">
          <a:off x="22159595" y="6270447"/>
          <a:ext cx="1269" cy="46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83380</xdr:rowOff>
    </xdr:from>
    <xdr:ext cx="249299" cy="259045"/>
    <xdr:sp macro="" textlink="">
      <xdr:nvSpPr>
        <xdr:cNvPr id="747" name="諸支出金最小値テキスト"/>
        <xdr:cNvSpPr txBox="1"/>
      </xdr:nvSpPr>
      <xdr:spPr>
        <a:xfrm>
          <a:off x="22212300" y="67699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44924</xdr:rowOff>
    </xdr:from>
    <xdr:ext cx="469744" cy="259045"/>
    <xdr:sp macro="" textlink="">
      <xdr:nvSpPr>
        <xdr:cNvPr id="749" name="諸支出金最大値テキスト"/>
        <xdr:cNvSpPr txBox="1"/>
      </xdr:nvSpPr>
      <xdr:spPr>
        <a:xfrm>
          <a:off x="22212300" y="60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98247</xdr:rowOff>
    </xdr:from>
    <xdr:to>
      <xdr:col>116</xdr:col>
      <xdr:colOff>152400</xdr:colOff>
      <xdr:row>36</xdr:row>
      <xdr:rowOff>98247</xdr:rowOff>
    </xdr:to>
    <xdr:cxnSp macro="">
      <xdr:nvCxnSpPr>
        <xdr:cNvPr id="750" name="直線コネクタ 749"/>
        <xdr:cNvCxnSpPr/>
      </xdr:nvCxnSpPr>
      <xdr:spPr>
        <a:xfrm>
          <a:off x="22072600" y="627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149377</xdr:rowOff>
    </xdr:from>
    <xdr:to>
      <xdr:col>116</xdr:col>
      <xdr:colOff>63500</xdr:colOff>
      <xdr:row>36</xdr:row>
      <xdr:rowOff>98247</xdr:rowOff>
    </xdr:to>
    <xdr:cxnSp macro="">
      <xdr:nvCxnSpPr>
        <xdr:cNvPr id="751" name="直線コネクタ 750"/>
        <xdr:cNvCxnSpPr/>
      </xdr:nvCxnSpPr>
      <xdr:spPr>
        <a:xfrm>
          <a:off x="21323300" y="5978677"/>
          <a:ext cx="838200" cy="29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127830</xdr:rowOff>
    </xdr:from>
    <xdr:ext cx="378565" cy="259045"/>
    <xdr:sp macro="" textlink="">
      <xdr:nvSpPr>
        <xdr:cNvPr id="752" name="諸支出金平均値テキスト"/>
        <xdr:cNvSpPr txBox="1"/>
      </xdr:nvSpPr>
      <xdr:spPr>
        <a:xfrm>
          <a:off x="22212300" y="66429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149403</xdr:rowOff>
    </xdr:from>
    <xdr:to>
      <xdr:col>116</xdr:col>
      <xdr:colOff>114300</xdr:colOff>
      <xdr:row>39</xdr:row>
      <xdr:rowOff>79553</xdr:rowOff>
    </xdr:to>
    <xdr:sp macro="" textlink="">
      <xdr:nvSpPr>
        <xdr:cNvPr id="753" name="フローチャート: 判断 752"/>
        <xdr:cNvSpPr/>
      </xdr:nvSpPr>
      <xdr:spPr>
        <a:xfrm>
          <a:off x="22110700" y="66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127127</xdr:rowOff>
    </xdr:from>
    <xdr:to>
      <xdr:col>111</xdr:col>
      <xdr:colOff>177800</xdr:colOff>
      <xdr:row>34</xdr:row>
      <xdr:rowOff>149377</xdr:rowOff>
    </xdr:to>
    <xdr:cxnSp macro="">
      <xdr:nvCxnSpPr>
        <xdr:cNvPr id="754" name="直線コネクタ 753"/>
        <xdr:cNvCxnSpPr/>
      </xdr:nvCxnSpPr>
      <xdr:spPr>
        <a:xfrm>
          <a:off x="20434300" y="5442077"/>
          <a:ext cx="889000" cy="5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139649</xdr:rowOff>
    </xdr:from>
    <xdr:to>
      <xdr:col>112</xdr:col>
      <xdr:colOff>38100</xdr:colOff>
      <xdr:row>39</xdr:row>
      <xdr:rowOff>69799</xdr:rowOff>
    </xdr:to>
    <xdr:sp macro="" textlink="">
      <xdr:nvSpPr>
        <xdr:cNvPr id="755" name="フローチャート: 判断 754"/>
        <xdr:cNvSpPr/>
      </xdr:nvSpPr>
      <xdr:spPr>
        <a:xfrm>
          <a:off x="21272500" y="665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60926</xdr:rowOff>
    </xdr:from>
    <xdr:ext cx="378565" cy="259045"/>
    <xdr:sp macro="" textlink="">
      <xdr:nvSpPr>
        <xdr:cNvPr id="756" name="テキスト ボックス 755"/>
        <xdr:cNvSpPr txBox="1"/>
      </xdr:nvSpPr>
      <xdr:spPr>
        <a:xfrm>
          <a:off x="21134017" y="6747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127127</xdr:rowOff>
    </xdr:from>
    <xdr:to>
      <xdr:col>107</xdr:col>
      <xdr:colOff>50800</xdr:colOff>
      <xdr:row>31</xdr:row>
      <xdr:rowOff>157607</xdr:rowOff>
    </xdr:to>
    <xdr:cxnSp macro="">
      <xdr:nvCxnSpPr>
        <xdr:cNvPr id="757" name="直線コネクタ 756"/>
        <xdr:cNvCxnSpPr/>
      </xdr:nvCxnSpPr>
      <xdr:spPr>
        <a:xfrm flipV="1">
          <a:off x="19545300" y="544207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121589</xdr:rowOff>
    </xdr:from>
    <xdr:to>
      <xdr:col>107</xdr:col>
      <xdr:colOff>101600</xdr:colOff>
      <xdr:row>39</xdr:row>
      <xdr:rowOff>51739</xdr:rowOff>
    </xdr:to>
    <xdr:sp macro="" textlink="">
      <xdr:nvSpPr>
        <xdr:cNvPr id="758" name="フローチャート: 判断 757"/>
        <xdr:cNvSpPr/>
      </xdr:nvSpPr>
      <xdr:spPr>
        <a:xfrm>
          <a:off x="203835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42866</xdr:rowOff>
    </xdr:from>
    <xdr:ext cx="378565" cy="259045"/>
    <xdr:sp macro="" textlink="">
      <xdr:nvSpPr>
        <xdr:cNvPr id="759" name="テキスト ボックス 758"/>
        <xdr:cNvSpPr txBox="1"/>
      </xdr:nvSpPr>
      <xdr:spPr>
        <a:xfrm>
          <a:off x="20245017" y="6729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157607</xdr:rowOff>
    </xdr:from>
    <xdr:to>
      <xdr:col>102</xdr:col>
      <xdr:colOff>114300</xdr:colOff>
      <xdr:row>34</xdr:row>
      <xdr:rowOff>82779</xdr:rowOff>
    </xdr:to>
    <xdr:cxnSp macro="">
      <xdr:nvCxnSpPr>
        <xdr:cNvPr id="760" name="直線コネクタ 759"/>
        <xdr:cNvCxnSpPr/>
      </xdr:nvCxnSpPr>
      <xdr:spPr>
        <a:xfrm flipV="1">
          <a:off x="18656300" y="5472557"/>
          <a:ext cx="889000" cy="4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118694</xdr:rowOff>
    </xdr:from>
    <xdr:to>
      <xdr:col>102</xdr:col>
      <xdr:colOff>165100</xdr:colOff>
      <xdr:row>39</xdr:row>
      <xdr:rowOff>48844</xdr:rowOff>
    </xdr:to>
    <xdr:sp macro="" textlink="">
      <xdr:nvSpPr>
        <xdr:cNvPr id="761" name="フローチャート: 判断 760"/>
        <xdr:cNvSpPr/>
      </xdr:nvSpPr>
      <xdr:spPr>
        <a:xfrm>
          <a:off x="19494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39971</xdr:rowOff>
    </xdr:from>
    <xdr:ext cx="378565" cy="259045"/>
    <xdr:sp macro="" textlink="">
      <xdr:nvSpPr>
        <xdr:cNvPr id="762" name="テキスト ボックス 761"/>
        <xdr:cNvSpPr txBox="1"/>
      </xdr:nvSpPr>
      <xdr:spPr>
        <a:xfrm>
          <a:off x="19356017" y="6726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140945</xdr:rowOff>
    </xdr:from>
    <xdr:to>
      <xdr:col>98</xdr:col>
      <xdr:colOff>38100</xdr:colOff>
      <xdr:row>39</xdr:row>
      <xdr:rowOff>71095</xdr:rowOff>
    </xdr:to>
    <xdr:sp macro="" textlink="">
      <xdr:nvSpPr>
        <xdr:cNvPr id="763" name="フローチャート: 判断 762"/>
        <xdr:cNvSpPr/>
      </xdr:nvSpPr>
      <xdr:spPr>
        <a:xfrm>
          <a:off x="18605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62222</xdr:rowOff>
    </xdr:from>
    <xdr:ext cx="378565" cy="259045"/>
    <xdr:sp macro="" textlink="">
      <xdr:nvSpPr>
        <xdr:cNvPr id="764" name="テキスト ボックス 763"/>
        <xdr:cNvSpPr txBox="1"/>
      </xdr:nvSpPr>
      <xdr:spPr>
        <a:xfrm>
          <a:off x="18467017" y="674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47447</xdr:rowOff>
    </xdr:from>
    <xdr:to>
      <xdr:col>116</xdr:col>
      <xdr:colOff>114300</xdr:colOff>
      <xdr:row>36</xdr:row>
      <xdr:rowOff>149047</xdr:rowOff>
    </xdr:to>
    <xdr:sp macro="" textlink="">
      <xdr:nvSpPr>
        <xdr:cNvPr id="770" name="楕円 769"/>
        <xdr:cNvSpPr/>
      </xdr:nvSpPr>
      <xdr:spPr>
        <a:xfrm>
          <a:off x="22110700" y="621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474</xdr:rowOff>
    </xdr:from>
    <xdr:ext cx="469744" cy="259045"/>
    <xdr:sp macro="" textlink="">
      <xdr:nvSpPr>
        <xdr:cNvPr id="771" name="諸支出金該当値テキスト"/>
        <xdr:cNvSpPr txBox="1"/>
      </xdr:nvSpPr>
      <xdr:spPr>
        <a:xfrm>
          <a:off x="22212300" y="61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98577</xdr:rowOff>
    </xdr:from>
    <xdr:to>
      <xdr:col>112</xdr:col>
      <xdr:colOff>38100</xdr:colOff>
      <xdr:row>35</xdr:row>
      <xdr:rowOff>28727</xdr:rowOff>
    </xdr:to>
    <xdr:sp macro="" textlink="">
      <xdr:nvSpPr>
        <xdr:cNvPr id="772" name="楕円 771"/>
        <xdr:cNvSpPr/>
      </xdr:nvSpPr>
      <xdr:spPr>
        <a:xfrm>
          <a:off x="21272500" y="59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45254</xdr:rowOff>
    </xdr:from>
    <xdr:ext cx="469744" cy="259045"/>
    <xdr:sp macro="" textlink="">
      <xdr:nvSpPr>
        <xdr:cNvPr id="773" name="テキスト ボックス 772"/>
        <xdr:cNvSpPr txBox="1"/>
      </xdr:nvSpPr>
      <xdr:spPr>
        <a:xfrm>
          <a:off x="21088428" y="57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76327</xdr:rowOff>
    </xdr:from>
    <xdr:to>
      <xdr:col>107</xdr:col>
      <xdr:colOff>101600</xdr:colOff>
      <xdr:row>32</xdr:row>
      <xdr:rowOff>6477</xdr:rowOff>
    </xdr:to>
    <xdr:sp macro="" textlink="">
      <xdr:nvSpPr>
        <xdr:cNvPr id="774" name="楕円 773"/>
        <xdr:cNvSpPr/>
      </xdr:nvSpPr>
      <xdr:spPr>
        <a:xfrm>
          <a:off x="20383500" y="53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23004</xdr:rowOff>
    </xdr:from>
    <xdr:ext cx="534377" cy="259045"/>
    <xdr:sp macro="" textlink="">
      <xdr:nvSpPr>
        <xdr:cNvPr id="775" name="テキスト ボックス 774"/>
        <xdr:cNvSpPr txBox="1"/>
      </xdr:nvSpPr>
      <xdr:spPr>
        <a:xfrm>
          <a:off x="20167111" y="516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106807</xdr:rowOff>
    </xdr:from>
    <xdr:to>
      <xdr:col>102</xdr:col>
      <xdr:colOff>165100</xdr:colOff>
      <xdr:row>32</xdr:row>
      <xdr:rowOff>36957</xdr:rowOff>
    </xdr:to>
    <xdr:sp macro="" textlink="">
      <xdr:nvSpPr>
        <xdr:cNvPr id="776" name="楕円 775"/>
        <xdr:cNvSpPr/>
      </xdr:nvSpPr>
      <xdr:spPr>
        <a:xfrm>
          <a:off x="19494500" y="5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53484</xdr:rowOff>
    </xdr:from>
    <xdr:ext cx="534377" cy="259045"/>
    <xdr:sp macro="" textlink="">
      <xdr:nvSpPr>
        <xdr:cNvPr id="777" name="テキスト ボックス 776"/>
        <xdr:cNvSpPr txBox="1"/>
      </xdr:nvSpPr>
      <xdr:spPr>
        <a:xfrm>
          <a:off x="19278111" y="519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31979</xdr:rowOff>
    </xdr:from>
    <xdr:to>
      <xdr:col>98</xdr:col>
      <xdr:colOff>38100</xdr:colOff>
      <xdr:row>34</xdr:row>
      <xdr:rowOff>133579</xdr:rowOff>
    </xdr:to>
    <xdr:sp macro="" textlink="">
      <xdr:nvSpPr>
        <xdr:cNvPr id="778" name="楕円 777"/>
        <xdr:cNvSpPr/>
      </xdr:nvSpPr>
      <xdr:spPr>
        <a:xfrm>
          <a:off x="18605500" y="58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150106</xdr:rowOff>
    </xdr:from>
    <xdr:ext cx="534377" cy="259045"/>
    <xdr:sp macro="" textlink="">
      <xdr:nvSpPr>
        <xdr:cNvPr id="779" name="テキスト ボックス 778"/>
        <xdr:cNvSpPr txBox="1"/>
      </xdr:nvSpPr>
      <xdr:spPr>
        <a:xfrm>
          <a:off x="18389111" y="563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決算額が減少した主なものは土木費と諸支出金で，土木費については子育て支援住宅を含めた住宅建設事業や道路改良工事等が減少し，住民一人当たり</a:t>
          </a:r>
          <a:r>
            <a:rPr kumimoji="1" lang="en-US" altLang="ja-JP" sz="1300">
              <a:latin typeface="ＭＳ Ｐゴシック" panose="020B0600070205080204" pitchFamily="50" charset="-128"/>
              <a:ea typeface="ＭＳ Ｐゴシック" panose="020B0600070205080204" pitchFamily="50" charset="-128"/>
            </a:rPr>
            <a:t>53,152</a:t>
          </a:r>
          <a:r>
            <a:rPr kumimoji="1" lang="ja-JP" altLang="en-US" sz="1300">
              <a:latin typeface="ＭＳ Ｐゴシック" panose="020B0600070205080204" pitchFamily="50" charset="-128"/>
              <a:ea typeface="ＭＳ Ｐゴシック" panose="020B0600070205080204" pitchFamily="50" charset="-128"/>
            </a:rPr>
            <a:t>円となった。諸支出金については類似団体中最も高くなっているが，大子町庁舎建設基金元金積立金の減により，住民一人当たり</a:t>
          </a:r>
          <a:r>
            <a:rPr kumimoji="1" lang="en-US" altLang="ja-JP" sz="1300">
              <a:latin typeface="ＭＳ Ｐゴシック" panose="020B0600070205080204" pitchFamily="50" charset="-128"/>
              <a:ea typeface="ＭＳ Ｐゴシック" panose="020B0600070205080204" pitchFamily="50" charset="-128"/>
            </a:rPr>
            <a:t>6,044</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決算額が増加した主なものは衛生費，総務費，災害復旧費で，衛生費については災害廃棄物処理業務委託料等の増により住民一人当たり</a:t>
          </a:r>
          <a:r>
            <a:rPr kumimoji="1" lang="en-US" altLang="ja-JP" sz="1300">
              <a:latin typeface="ＭＳ Ｐゴシック" panose="020B0600070205080204" pitchFamily="50" charset="-128"/>
              <a:ea typeface="ＭＳ Ｐゴシック" panose="020B0600070205080204" pitchFamily="50" charset="-128"/>
            </a:rPr>
            <a:t>61,895</a:t>
          </a:r>
          <a:r>
            <a:rPr kumimoji="1" lang="ja-JP" altLang="en-US" sz="1300">
              <a:latin typeface="ＭＳ Ｐゴシック" panose="020B0600070205080204" pitchFamily="50" charset="-128"/>
              <a:ea typeface="ＭＳ Ｐゴシック" panose="020B0600070205080204" pitchFamily="50" charset="-128"/>
            </a:rPr>
            <a:t>円となった。総務費については財政調整基金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号災害見舞寄附金分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積立金や，新庁舎建設事業実施設計業務委託料の増により住民一人当たり</a:t>
          </a:r>
          <a:r>
            <a:rPr kumimoji="1" lang="en-US" altLang="ja-JP" sz="1300">
              <a:latin typeface="ＭＳ Ｐゴシック" panose="020B0600070205080204" pitchFamily="50" charset="-128"/>
              <a:ea typeface="ＭＳ Ｐゴシック" panose="020B0600070205080204" pitchFamily="50" charset="-128"/>
            </a:rPr>
            <a:t>77,460</a:t>
          </a:r>
          <a:r>
            <a:rPr kumimoji="1" lang="ja-JP" altLang="en-US" sz="1300">
              <a:latin typeface="ＭＳ Ｐゴシック" panose="020B0600070205080204" pitchFamily="50" charset="-128"/>
              <a:ea typeface="ＭＳ Ｐゴシック" panose="020B0600070205080204" pitchFamily="50" charset="-128"/>
            </a:rPr>
            <a:t>円となった。これらの増加は，令和元年台風第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号の影響によるところが大きい。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財政調整基金残高は，前年度から</a:t>
          </a:r>
          <a:r>
            <a:rPr kumimoji="1" lang="en-US" altLang="ja-JP" sz="1200">
              <a:latin typeface="ＭＳ ゴシック" pitchFamily="49" charset="-128"/>
              <a:ea typeface="ＭＳ ゴシック" pitchFamily="49" charset="-128"/>
            </a:rPr>
            <a:t>47</a:t>
          </a:r>
          <a:r>
            <a:rPr kumimoji="1" lang="ja-JP" altLang="en-US" sz="1200">
              <a:latin typeface="ＭＳ ゴシック" pitchFamily="49" charset="-128"/>
              <a:ea typeface="ＭＳ ゴシック" pitchFamily="49" charset="-128"/>
            </a:rPr>
            <a:t>百万円増加となった。主な要因としては財政調整基金を取崩して財源としていた子育て支援住宅建設事業が完了したことによる。</a:t>
          </a:r>
        </a:p>
        <a:p>
          <a:r>
            <a:rPr kumimoji="1" lang="ja-JP" altLang="en-US" sz="1200">
              <a:latin typeface="ＭＳ ゴシック" pitchFamily="49" charset="-128"/>
              <a:ea typeface="ＭＳ ゴシック" pitchFamily="49" charset="-128"/>
            </a:rPr>
            <a:t>　また，実質収支比率は前年度と比較して</a:t>
          </a:r>
          <a:r>
            <a:rPr kumimoji="1" lang="en-US" altLang="ja-JP" sz="1200">
              <a:latin typeface="ＭＳ ゴシック" pitchFamily="49" charset="-128"/>
              <a:ea typeface="ＭＳ ゴシック" pitchFamily="49" charset="-128"/>
            </a:rPr>
            <a:t>1.28</a:t>
          </a:r>
          <a:r>
            <a:rPr kumimoji="1" lang="ja-JP" altLang="en-US" sz="1200">
              <a:latin typeface="ＭＳ ゴシック" pitchFamily="49" charset="-128"/>
              <a:ea typeface="ＭＳ ゴシック" pitchFamily="49" charset="-128"/>
            </a:rPr>
            <a:t>ポイント減少し，財政調整基金積立額よりも実質収支の減額が大きく，実質単年度収支は４年連続マイナスとなった。</a:t>
          </a:r>
        </a:p>
        <a:p>
          <a:r>
            <a:rPr kumimoji="1" lang="ja-JP" altLang="en-US" sz="1200">
              <a:latin typeface="ＭＳ ゴシック" pitchFamily="49" charset="-128"/>
              <a:ea typeface="ＭＳ ゴシック" pitchFamily="49" charset="-128"/>
            </a:rPr>
            <a:t>　今後，公共施設の老朽化による維持補修費，少子高齢化対策事業など扶助費の増加が見込まれることから，計画的な財政運営，慎重な予算計上に努めていく。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各会計において黒字となっており，健全な状態であるといえる。</a:t>
          </a:r>
        </a:p>
        <a:p>
          <a:r>
            <a:rPr kumimoji="1" lang="ja-JP" altLang="en-US" sz="1400">
              <a:latin typeface="ＭＳ ゴシック" pitchFamily="49" charset="-128"/>
              <a:ea typeface="ＭＳ ゴシック" pitchFamily="49" charset="-128"/>
            </a:rPr>
            <a:t>　引き続き財政基盤の強化を推進し，健全な財政運営に努めていく。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436" t="s">
        <v>80</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437" t="s">
        <v>82</v>
      </c>
      <c r="C3" s="438"/>
      <c r="D3" s="438"/>
      <c r="E3" s="439"/>
      <c r="F3" s="439"/>
      <c r="G3" s="439"/>
      <c r="H3" s="439"/>
      <c r="I3" s="439"/>
      <c r="J3" s="439"/>
      <c r="K3" s="439"/>
      <c r="L3" s="439" t="s">
        <v>83</v>
      </c>
      <c r="M3" s="439"/>
      <c r="N3" s="439"/>
      <c r="O3" s="439"/>
      <c r="P3" s="439"/>
      <c r="Q3" s="439"/>
      <c r="R3" s="446"/>
      <c r="S3" s="446"/>
      <c r="T3" s="446"/>
      <c r="U3" s="446"/>
      <c r="V3" s="447"/>
      <c r="W3" s="421" t="s">
        <v>84</v>
      </c>
      <c r="X3" s="422"/>
      <c r="Y3" s="422"/>
      <c r="Z3" s="422"/>
      <c r="AA3" s="422"/>
      <c r="AB3" s="438"/>
      <c r="AC3" s="446" t="s">
        <v>85</v>
      </c>
      <c r="AD3" s="422"/>
      <c r="AE3" s="422"/>
      <c r="AF3" s="422"/>
      <c r="AG3" s="422"/>
      <c r="AH3" s="422"/>
      <c r="AI3" s="422"/>
      <c r="AJ3" s="422"/>
      <c r="AK3" s="422"/>
      <c r="AL3" s="423"/>
      <c r="AM3" s="421" t="s">
        <v>86</v>
      </c>
      <c r="AN3" s="422"/>
      <c r="AO3" s="422"/>
      <c r="AP3" s="422"/>
      <c r="AQ3" s="422"/>
      <c r="AR3" s="422"/>
      <c r="AS3" s="422"/>
      <c r="AT3" s="422"/>
      <c r="AU3" s="422"/>
      <c r="AV3" s="422"/>
      <c r="AW3" s="422"/>
      <c r="AX3" s="423"/>
      <c r="AY3" s="458" t="s">
        <v>1</v>
      </c>
      <c r="AZ3" s="459"/>
      <c r="BA3" s="459"/>
      <c r="BB3" s="459"/>
      <c r="BC3" s="459"/>
      <c r="BD3" s="459"/>
      <c r="BE3" s="459"/>
      <c r="BF3" s="459"/>
      <c r="BG3" s="459"/>
      <c r="BH3" s="459"/>
      <c r="BI3" s="459"/>
      <c r="BJ3" s="459"/>
      <c r="BK3" s="459"/>
      <c r="BL3" s="459"/>
      <c r="BM3" s="460"/>
      <c r="BN3" s="421" t="s">
        <v>87</v>
      </c>
      <c r="BO3" s="422"/>
      <c r="BP3" s="422"/>
      <c r="BQ3" s="422"/>
      <c r="BR3" s="422"/>
      <c r="BS3" s="422"/>
      <c r="BT3" s="422"/>
      <c r="BU3" s="423"/>
      <c r="BV3" s="421" t="s">
        <v>88</v>
      </c>
      <c r="BW3" s="422"/>
      <c r="BX3" s="422"/>
      <c r="BY3" s="422"/>
      <c r="BZ3" s="422"/>
      <c r="CA3" s="422"/>
      <c r="CB3" s="422"/>
      <c r="CC3" s="423"/>
      <c r="CD3" s="458" t="s">
        <v>1</v>
      </c>
      <c r="CE3" s="459"/>
      <c r="CF3" s="459"/>
      <c r="CG3" s="459"/>
      <c r="CH3" s="459"/>
      <c r="CI3" s="459"/>
      <c r="CJ3" s="459"/>
      <c r="CK3" s="459"/>
      <c r="CL3" s="459"/>
      <c r="CM3" s="459"/>
      <c r="CN3" s="459"/>
      <c r="CO3" s="459"/>
      <c r="CP3" s="459"/>
      <c r="CQ3" s="459"/>
      <c r="CR3" s="459"/>
      <c r="CS3" s="460"/>
      <c r="CT3" s="421" t="s">
        <v>89</v>
      </c>
      <c r="CU3" s="422"/>
      <c r="CV3" s="422"/>
      <c r="CW3" s="422"/>
      <c r="CX3" s="422"/>
      <c r="CY3" s="422"/>
      <c r="CZ3" s="422"/>
      <c r="DA3" s="423"/>
      <c r="DB3" s="421" t="s">
        <v>90</v>
      </c>
      <c r="DC3" s="422"/>
      <c r="DD3" s="422"/>
      <c r="DE3" s="422"/>
      <c r="DF3" s="422"/>
      <c r="DG3" s="422"/>
      <c r="DH3" s="422"/>
      <c r="DI3" s="423"/>
      <c r="DJ3" s="180"/>
      <c r="DK3" s="180"/>
      <c r="DL3" s="180"/>
      <c r="DM3" s="180"/>
      <c r="DN3" s="180"/>
      <c r="DO3" s="180"/>
    </row>
    <row r="4" spans="1:119" ht="18.75" customHeight="1" x14ac:dyDescent="0.15">
      <c r="A4" s="181"/>
      <c r="B4" s="440"/>
      <c r="C4" s="441"/>
      <c r="D4" s="441"/>
      <c r="E4" s="442"/>
      <c r="F4" s="442"/>
      <c r="G4" s="442"/>
      <c r="H4" s="442"/>
      <c r="I4" s="442"/>
      <c r="J4" s="442"/>
      <c r="K4" s="442"/>
      <c r="L4" s="442"/>
      <c r="M4" s="442"/>
      <c r="N4" s="442"/>
      <c r="O4" s="442"/>
      <c r="P4" s="442"/>
      <c r="Q4" s="442"/>
      <c r="R4" s="448"/>
      <c r="S4" s="448"/>
      <c r="T4" s="448"/>
      <c r="U4" s="448"/>
      <c r="V4" s="449"/>
      <c r="W4" s="452"/>
      <c r="X4" s="453"/>
      <c r="Y4" s="453"/>
      <c r="Z4" s="453"/>
      <c r="AA4" s="453"/>
      <c r="AB4" s="441"/>
      <c r="AC4" s="448"/>
      <c r="AD4" s="453"/>
      <c r="AE4" s="453"/>
      <c r="AF4" s="453"/>
      <c r="AG4" s="453"/>
      <c r="AH4" s="453"/>
      <c r="AI4" s="453"/>
      <c r="AJ4" s="453"/>
      <c r="AK4" s="453"/>
      <c r="AL4" s="456"/>
      <c r="AM4" s="454"/>
      <c r="AN4" s="455"/>
      <c r="AO4" s="455"/>
      <c r="AP4" s="455"/>
      <c r="AQ4" s="455"/>
      <c r="AR4" s="455"/>
      <c r="AS4" s="455"/>
      <c r="AT4" s="455"/>
      <c r="AU4" s="455"/>
      <c r="AV4" s="455"/>
      <c r="AW4" s="455"/>
      <c r="AX4" s="457"/>
      <c r="AY4" s="424" t="s">
        <v>91</v>
      </c>
      <c r="AZ4" s="425"/>
      <c r="BA4" s="425"/>
      <c r="BB4" s="425"/>
      <c r="BC4" s="425"/>
      <c r="BD4" s="425"/>
      <c r="BE4" s="425"/>
      <c r="BF4" s="425"/>
      <c r="BG4" s="425"/>
      <c r="BH4" s="425"/>
      <c r="BI4" s="425"/>
      <c r="BJ4" s="425"/>
      <c r="BK4" s="425"/>
      <c r="BL4" s="425"/>
      <c r="BM4" s="426"/>
      <c r="BN4" s="427">
        <v>10401187</v>
      </c>
      <c r="BO4" s="428"/>
      <c r="BP4" s="428"/>
      <c r="BQ4" s="428"/>
      <c r="BR4" s="428"/>
      <c r="BS4" s="428"/>
      <c r="BT4" s="428"/>
      <c r="BU4" s="429"/>
      <c r="BV4" s="427">
        <v>9451813</v>
      </c>
      <c r="BW4" s="428"/>
      <c r="BX4" s="428"/>
      <c r="BY4" s="428"/>
      <c r="BZ4" s="428"/>
      <c r="CA4" s="428"/>
      <c r="CB4" s="428"/>
      <c r="CC4" s="429"/>
      <c r="CD4" s="430" t="s">
        <v>92</v>
      </c>
      <c r="CE4" s="431"/>
      <c r="CF4" s="431"/>
      <c r="CG4" s="431"/>
      <c r="CH4" s="431"/>
      <c r="CI4" s="431"/>
      <c r="CJ4" s="431"/>
      <c r="CK4" s="431"/>
      <c r="CL4" s="431"/>
      <c r="CM4" s="431"/>
      <c r="CN4" s="431"/>
      <c r="CO4" s="431"/>
      <c r="CP4" s="431"/>
      <c r="CQ4" s="431"/>
      <c r="CR4" s="431"/>
      <c r="CS4" s="432"/>
      <c r="CT4" s="433">
        <v>9.1</v>
      </c>
      <c r="CU4" s="434"/>
      <c r="CV4" s="434"/>
      <c r="CW4" s="434"/>
      <c r="CX4" s="434"/>
      <c r="CY4" s="434"/>
      <c r="CZ4" s="434"/>
      <c r="DA4" s="435"/>
      <c r="DB4" s="433">
        <v>10.4</v>
      </c>
      <c r="DC4" s="434"/>
      <c r="DD4" s="434"/>
      <c r="DE4" s="434"/>
      <c r="DF4" s="434"/>
      <c r="DG4" s="434"/>
      <c r="DH4" s="434"/>
      <c r="DI4" s="435"/>
      <c r="DJ4" s="180"/>
      <c r="DK4" s="180"/>
      <c r="DL4" s="180"/>
      <c r="DM4" s="180"/>
      <c r="DN4" s="180"/>
      <c r="DO4" s="180"/>
    </row>
    <row r="5" spans="1:119" ht="18.75" customHeight="1" x14ac:dyDescent="0.15">
      <c r="A5" s="181"/>
      <c r="B5" s="443"/>
      <c r="C5" s="444"/>
      <c r="D5" s="444"/>
      <c r="E5" s="445"/>
      <c r="F5" s="445"/>
      <c r="G5" s="445"/>
      <c r="H5" s="445"/>
      <c r="I5" s="445"/>
      <c r="J5" s="445"/>
      <c r="K5" s="445"/>
      <c r="L5" s="445"/>
      <c r="M5" s="445"/>
      <c r="N5" s="445"/>
      <c r="O5" s="445"/>
      <c r="P5" s="445"/>
      <c r="Q5" s="445"/>
      <c r="R5" s="450"/>
      <c r="S5" s="450"/>
      <c r="T5" s="450"/>
      <c r="U5" s="450"/>
      <c r="V5" s="451"/>
      <c r="W5" s="454"/>
      <c r="X5" s="455"/>
      <c r="Y5" s="455"/>
      <c r="Z5" s="455"/>
      <c r="AA5" s="455"/>
      <c r="AB5" s="444"/>
      <c r="AC5" s="450"/>
      <c r="AD5" s="455"/>
      <c r="AE5" s="455"/>
      <c r="AF5" s="455"/>
      <c r="AG5" s="455"/>
      <c r="AH5" s="455"/>
      <c r="AI5" s="455"/>
      <c r="AJ5" s="455"/>
      <c r="AK5" s="455"/>
      <c r="AL5" s="457"/>
      <c r="AM5" s="493" t="s">
        <v>93</v>
      </c>
      <c r="AN5" s="494"/>
      <c r="AO5" s="494"/>
      <c r="AP5" s="494"/>
      <c r="AQ5" s="494"/>
      <c r="AR5" s="494"/>
      <c r="AS5" s="494"/>
      <c r="AT5" s="495"/>
      <c r="AU5" s="496" t="s">
        <v>94</v>
      </c>
      <c r="AV5" s="497"/>
      <c r="AW5" s="497"/>
      <c r="AX5" s="497"/>
      <c r="AY5" s="498" t="s">
        <v>95</v>
      </c>
      <c r="AZ5" s="499"/>
      <c r="BA5" s="499"/>
      <c r="BB5" s="499"/>
      <c r="BC5" s="499"/>
      <c r="BD5" s="499"/>
      <c r="BE5" s="499"/>
      <c r="BF5" s="499"/>
      <c r="BG5" s="499"/>
      <c r="BH5" s="499"/>
      <c r="BI5" s="499"/>
      <c r="BJ5" s="499"/>
      <c r="BK5" s="499"/>
      <c r="BL5" s="499"/>
      <c r="BM5" s="500"/>
      <c r="BN5" s="464">
        <v>9614474</v>
      </c>
      <c r="BO5" s="465"/>
      <c r="BP5" s="465"/>
      <c r="BQ5" s="465"/>
      <c r="BR5" s="465"/>
      <c r="BS5" s="465"/>
      <c r="BT5" s="465"/>
      <c r="BU5" s="466"/>
      <c r="BV5" s="464">
        <v>8824171</v>
      </c>
      <c r="BW5" s="465"/>
      <c r="BX5" s="465"/>
      <c r="BY5" s="465"/>
      <c r="BZ5" s="465"/>
      <c r="CA5" s="465"/>
      <c r="CB5" s="465"/>
      <c r="CC5" s="466"/>
      <c r="CD5" s="467" t="s">
        <v>96</v>
      </c>
      <c r="CE5" s="468"/>
      <c r="CF5" s="468"/>
      <c r="CG5" s="468"/>
      <c r="CH5" s="468"/>
      <c r="CI5" s="468"/>
      <c r="CJ5" s="468"/>
      <c r="CK5" s="468"/>
      <c r="CL5" s="468"/>
      <c r="CM5" s="468"/>
      <c r="CN5" s="468"/>
      <c r="CO5" s="468"/>
      <c r="CP5" s="468"/>
      <c r="CQ5" s="468"/>
      <c r="CR5" s="468"/>
      <c r="CS5" s="469"/>
      <c r="CT5" s="461">
        <v>88.8</v>
      </c>
      <c r="CU5" s="462"/>
      <c r="CV5" s="462"/>
      <c r="CW5" s="462"/>
      <c r="CX5" s="462"/>
      <c r="CY5" s="462"/>
      <c r="CZ5" s="462"/>
      <c r="DA5" s="463"/>
      <c r="DB5" s="461">
        <v>87.6</v>
      </c>
      <c r="DC5" s="462"/>
      <c r="DD5" s="462"/>
      <c r="DE5" s="462"/>
      <c r="DF5" s="462"/>
      <c r="DG5" s="462"/>
      <c r="DH5" s="462"/>
      <c r="DI5" s="463"/>
      <c r="DJ5" s="180"/>
      <c r="DK5" s="180"/>
      <c r="DL5" s="180"/>
      <c r="DM5" s="180"/>
      <c r="DN5" s="180"/>
      <c r="DO5" s="180"/>
    </row>
    <row r="6" spans="1:119" ht="18.75" customHeight="1" x14ac:dyDescent="0.15">
      <c r="A6" s="181"/>
      <c r="B6" s="470" t="s">
        <v>97</v>
      </c>
      <c r="C6" s="471"/>
      <c r="D6" s="471"/>
      <c r="E6" s="472"/>
      <c r="F6" s="472"/>
      <c r="G6" s="472"/>
      <c r="H6" s="472"/>
      <c r="I6" s="472"/>
      <c r="J6" s="472"/>
      <c r="K6" s="472"/>
      <c r="L6" s="472" t="s">
        <v>98</v>
      </c>
      <c r="M6" s="472"/>
      <c r="N6" s="472"/>
      <c r="O6" s="472"/>
      <c r="P6" s="472"/>
      <c r="Q6" s="472"/>
      <c r="R6" s="476"/>
      <c r="S6" s="476"/>
      <c r="T6" s="476"/>
      <c r="U6" s="476"/>
      <c r="V6" s="477"/>
      <c r="W6" s="480" t="s">
        <v>99</v>
      </c>
      <c r="X6" s="481"/>
      <c r="Y6" s="481"/>
      <c r="Z6" s="481"/>
      <c r="AA6" s="481"/>
      <c r="AB6" s="471"/>
      <c r="AC6" s="484" t="s">
        <v>100</v>
      </c>
      <c r="AD6" s="485"/>
      <c r="AE6" s="485"/>
      <c r="AF6" s="485"/>
      <c r="AG6" s="485"/>
      <c r="AH6" s="485"/>
      <c r="AI6" s="485"/>
      <c r="AJ6" s="485"/>
      <c r="AK6" s="485"/>
      <c r="AL6" s="486"/>
      <c r="AM6" s="493" t="s">
        <v>101</v>
      </c>
      <c r="AN6" s="494"/>
      <c r="AO6" s="494"/>
      <c r="AP6" s="494"/>
      <c r="AQ6" s="494"/>
      <c r="AR6" s="494"/>
      <c r="AS6" s="494"/>
      <c r="AT6" s="495"/>
      <c r="AU6" s="496" t="s">
        <v>94</v>
      </c>
      <c r="AV6" s="497"/>
      <c r="AW6" s="497"/>
      <c r="AX6" s="497"/>
      <c r="AY6" s="498" t="s">
        <v>102</v>
      </c>
      <c r="AZ6" s="499"/>
      <c r="BA6" s="499"/>
      <c r="BB6" s="499"/>
      <c r="BC6" s="499"/>
      <c r="BD6" s="499"/>
      <c r="BE6" s="499"/>
      <c r="BF6" s="499"/>
      <c r="BG6" s="499"/>
      <c r="BH6" s="499"/>
      <c r="BI6" s="499"/>
      <c r="BJ6" s="499"/>
      <c r="BK6" s="499"/>
      <c r="BL6" s="499"/>
      <c r="BM6" s="500"/>
      <c r="BN6" s="464">
        <v>786713</v>
      </c>
      <c r="BO6" s="465"/>
      <c r="BP6" s="465"/>
      <c r="BQ6" s="465"/>
      <c r="BR6" s="465"/>
      <c r="BS6" s="465"/>
      <c r="BT6" s="465"/>
      <c r="BU6" s="466"/>
      <c r="BV6" s="464">
        <v>627642</v>
      </c>
      <c r="BW6" s="465"/>
      <c r="BX6" s="465"/>
      <c r="BY6" s="465"/>
      <c r="BZ6" s="465"/>
      <c r="CA6" s="465"/>
      <c r="CB6" s="465"/>
      <c r="CC6" s="466"/>
      <c r="CD6" s="467" t="s">
        <v>103</v>
      </c>
      <c r="CE6" s="468"/>
      <c r="CF6" s="468"/>
      <c r="CG6" s="468"/>
      <c r="CH6" s="468"/>
      <c r="CI6" s="468"/>
      <c r="CJ6" s="468"/>
      <c r="CK6" s="468"/>
      <c r="CL6" s="468"/>
      <c r="CM6" s="468"/>
      <c r="CN6" s="468"/>
      <c r="CO6" s="468"/>
      <c r="CP6" s="468"/>
      <c r="CQ6" s="468"/>
      <c r="CR6" s="468"/>
      <c r="CS6" s="469"/>
      <c r="CT6" s="501">
        <v>92</v>
      </c>
      <c r="CU6" s="502"/>
      <c r="CV6" s="502"/>
      <c r="CW6" s="502"/>
      <c r="CX6" s="502"/>
      <c r="CY6" s="502"/>
      <c r="CZ6" s="502"/>
      <c r="DA6" s="503"/>
      <c r="DB6" s="501">
        <v>91.7</v>
      </c>
      <c r="DC6" s="502"/>
      <c r="DD6" s="502"/>
      <c r="DE6" s="502"/>
      <c r="DF6" s="502"/>
      <c r="DG6" s="502"/>
      <c r="DH6" s="502"/>
      <c r="DI6" s="503"/>
      <c r="DJ6" s="180"/>
      <c r="DK6" s="180"/>
      <c r="DL6" s="180"/>
      <c r="DM6" s="180"/>
      <c r="DN6" s="180"/>
      <c r="DO6" s="180"/>
    </row>
    <row r="7" spans="1:119" ht="18.75" customHeight="1" x14ac:dyDescent="0.15">
      <c r="A7" s="181"/>
      <c r="B7" s="440"/>
      <c r="C7" s="441"/>
      <c r="D7" s="441"/>
      <c r="E7" s="442"/>
      <c r="F7" s="442"/>
      <c r="G7" s="442"/>
      <c r="H7" s="442"/>
      <c r="I7" s="442"/>
      <c r="J7" s="442"/>
      <c r="K7" s="442"/>
      <c r="L7" s="442"/>
      <c r="M7" s="442"/>
      <c r="N7" s="442"/>
      <c r="O7" s="442"/>
      <c r="P7" s="442"/>
      <c r="Q7" s="442"/>
      <c r="R7" s="448"/>
      <c r="S7" s="448"/>
      <c r="T7" s="448"/>
      <c r="U7" s="448"/>
      <c r="V7" s="449"/>
      <c r="W7" s="452"/>
      <c r="X7" s="453"/>
      <c r="Y7" s="453"/>
      <c r="Z7" s="453"/>
      <c r="AA7" s="453"/>
      <c r="AB7" s="441"/>
      <c r="AC7" s="487"/>
      <c r="AD7" s="488"/>
      <c r="AE7" s="488"/>
      <c r="AF7" s="488"/>
      <c r="AG7" s="488"/>
      <c r="AH7" s="488"/>
      <c r="AI7" s="488"/>
      <c r="AJ7" s="488"/>
      <c r="AK7" s="488"/>
      <c r="AL7" s="489"/>
      <c r="AM7" s="493" t="s">
        <v>104</v>
      </c>
      <c r="AN7" s="494"/>
      <c r="AO7" s="494"/>
      <c r="AP7" s="494"/>
      <c r="AQ7" s="494"/>
      <c r="AR7" s="494"/>
      <c r="AS7" s="494"/>
      <c r="AT7" s="495"/>
      <c r="AU7" s="496" t="s">
        <v>94</v>
      </c>
      <c r="AV7" s="497"/>
      <c r="AW7" s="497"/>
      <c r="AX7" s="497"/>
      <c r="AY7" s="498" t="s">
        <v>105</v>
      </c>
      <c r="AZ7" s="499"/>
      <c r="BA7" s="499"/>
      <c r="BB7" s="499"/>
      <c r="BC7" s="499"/>
      <c r="BD7" s="499"/>
      <c r="BE7" s="499"/>
      <c r="BF7" s="499"/>
      <c r="BG7" s="499"/>
      <c r="BH7" s="499"/>
      <c r="BI7" s="499"/>
      <c r="BJ7" s="499"/>
      <c r="BK7" s="499"/>
      <c r="BL7" s="499"/>
      <c r="BM7" s="500"/>
      <c r="BN7" s="464">
        <v>240688</v>
      </c>
      <c r="BO7" s="465"/>
      <c r="BP7" s="465"/>
      <c r="BQ7" s="465"/>
      <c r="BR7" s="465"/>
      <c r="BS7" s="465"/>
      <c r="BT7" s="465"/>
      <c r="BU7" s="466"/>
      <c r="BV7" s="464">
        <v>11968</v>
      </c>
      <c r="BW7" s="465"/>
      <c r="BX7" s="465"/>
      <c r="BY7" s="465"/>
      <c r="BZ7" s="465"/>
      <c r="CA7" s="465"/>
      <c r="CB7" s="465"/>
      <c r="CC7" s="466"/>
      <c r="CD7" s="467" t="s">
        <v>106</v>
      </c>
      <c r="CE7" s="468"/>
      <c r="CF7" s="468"/>
      <c r="CG7" s="468"/>
      <c r="CH7" s="468"/>
      <c r="CI7" s="468"/>
      <c r="CJ7" s="468"/>
      <c r="CK7" s="468"/>
      <c r="CL7" s="468"/>
      <c r="CM7" s="468"/>
      <c r="CN7" s="468"/>
      <c r="CO7" s="468"/>
      <c r="CP7" s="468"/>
      <c r="CQ7" s="468"/>
      <c r="CR7" s="468"/>
      <c r="CS7" s="469"/>
      <c r="CT7" s="464">
        <v>5975871</v>
      </c>
      <c r="CU7" s="465"/>
      <c r="CV7" s="465"/>
      <c r="CW7" s="465"/>
      <c r="CX7" s="465"/>
      <c r="CY7" s="465"/>
      <c r="CZ7" s="465"/>
      <c r="DA7" s="466"/>
      <c r="DB7" s="464">
        <v>5906827</v>
      </c>
      <c r="DC7" s="465"/>
      <c r="DD7" s="465"/>
      <c r="DE7" s="465"/>
      <c r="DF7" s="465"/>
      <c r="DG7" s="465"/>
      <c r="DH7" s="465"/>
      <c r="DI7" s="466"/>
      <c r="DJ7" s="180"/>
      <c r="DK7" s="180"/>
      <c r="DL7" s="180"/>
      <c r="DM7" s="180"/>
      <c r="DN7" s="180"/>
      <c r="DO7" s="180"/>
    </row>
    <row r="8" spans="1:119" ht="18.75" customHeight="1" thickBot="1" x14ac:dyDescent="0.2">
      <c r="A8" s="181"/>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90"/>
      <c r="AD8" s="491"/>
      <c r="AE8" s="491"/>
      <c r="AF8" s="491"/>
      <c r="AG8" s="491"/>
      <c r="AH8" s="491"/>
      <c r="AI8" s="491"/>
      <c r="AJ8" s="491"/>
      <c r="AK8" s="491"/>
      <c r="AL8" s="492"/>
      <c r="AM8" s="493" t="s">
        <v>107</v>
      </c>
      <c r="AN8" s="494"/>
      <c r="AO8" s="494"/>
      <c r="AP8" s="494"/>
      <c r="AQ8" s="494"/>
      <c r="AR8" s="494"/>
      <c r="AS8" s="494"/>
      <c r="AT8" s="495"/>
      <c r="AU8" s="496" t="s">
        <v>108</v>
      </c>
      <c r="AV8" s="497"/>
      <c r="AW8" s="497"/>
      <c r="AX8" s="497"/>
      <c r="AY8" s="498" t="s">
        <v>109</v>
      </c>
      <c r="AZ8" s="499"/>
      <c r="BA8" s="499"/>
      <c r="BB8" s="499"/>
      <c r="BC8" s="499"/>
      <c r="BD8" s="499"/>
      <c r="BE8" s="499"/>
      <c r="BF8" s="499"/>
      <c r="BG8" s="499"/>
      <c r="BH8" s="499"/>
      <c r="BI8" s="499"/>
      <c r="BJ8" s="499"/>
      <c r="BK8" s="499"/>
      <c r="BL8" s="499"/>
      <c r="BM8" s="500"/>
      <c r="BN8" s="464">
        <v>546025</v>
      </c>
      <c r="BO8" s="465"/>
      <c r="BP8" s="465"/>
      <c r="BQ8" s="465"/>
      <c r="BR8" s="465"/>
      <c r="BS8" s="465"/>
      <c r="BT8" s="465"/>
      <c r="BU8" s="466"/>
      <c r="BV8" s="464">
        <v>615674</v>
      </c>
      <c r="BW8" s="465"/>
      <c r="BX8" s="465"/>
      <c r="BY8" s="465"/>
      <c r="BZ8" s="465"/>
      <c r="CA8" s="465"/>
      <c r="CB8" s="465"/>
      <c r="CC8" s="466"/>
      <c r="CD8" s="467" t="s">
        <v>110</v>
      </c>
      <c r="CE8" s="468"/>
      <c r="CF8" s="468"/>
      <c r="CG8" s="468"/>
      <c r="CH8" s="468"/>
      <c r="CI8" s="468"/>
      <c r="CJ8" s="468"/>
      <c r="CK8" s="468"/>
      <c r="CL8" s="468"/>
      <c r="CM8" s="468"/>
      <c r="CN8" s="468"/>
      <c r="CO8" s="468"/>
      <c r="CP8" s="468"/>
      <c r="CQ8" s="468"/>
      <c r="CR8" s="468"/>
      <c r="CS8" s="469"/>
      <c r="CT8" s="504">
        <v>0.33</v>
      </c>
      <c r="CU8" s="505"/>
      <c r="CV8" s="505"/>
      <c r="CW8" s="505"/>
      <c r="CX8" s="505"/>
      <c r="CY8" s="505"/>
      <c r="CZ8" s="505"/>
      <c r="DA8" s="506"/>
      <c r="DB8" s="504">
        <v>0.33</v>
      </c>
      <c r="DC8" s="505"/>
      <c r="DD8" s="505"/>
      <c r="DE8" s="505"/>
      <c r="DF8" s="505"/>
      <c r="DG8" s="505"/>
      <c r="DH8" s="505"/>
      <c r="DI8" s="506"/>
      <c r="DJ8" s="180"/>
      <c r="DK8" s="180"/>
      <c r="DL8" s="180"/>
      <c r="DM8" s="180"/>
      <c r="DN8" s="180"/>
      <c r="DO8" s="180"/>
    </row>
    <row r="9" spans="1:119" ht="18.75" customHeight="1" thickBot="1" x14ac:dyDescent="0.2">
      <c r="A9" s="181"/>
      <c r="B9" s="458" t="s">
        <v>111</v>
      </c>
      <c r="C9" s="459"/>
      <c r="D9" s="459"/>
      <c r="E9" s="459"/>
      <c r="F9" s="459"/>
      <c r="G9" s="459"/>
      <c r="H9" s="459"/>
      <c r="I9" s="459"/>
      <c r="J9" s="459"/>
      <c r="K9" s="507"/>
      <c r="L9" s="508" t="s">
        <v>112</v>
      </c>
      <c r="M9" s="509"/>
      <c r="N9" s="509"/>
      <c r="O9" s="509"/>
      <c r="P9" s="509"/>
      <c r="Q9" s="510"/>
      <c r="R9" s="511">
        <v>18053</v>
      </c>
      <c r="S9" s="512"/>
      <c r="T9" s="512"/>
      <c r="U9" s="512"/>
      <c r="V9" s="513"/>
      <c r="W9" s="421" t="s">
        <v>113</v>
      </c>
      <c r="X9" s="422"/>
      <c r="Y9" s="422"/>
      <c r="Z9" s="422"/>
      <c r="AA9" s="422"/>
      <c r="AB9" s="422"/>
      <c r="AC9" s="422"/>
      <c r="AD9" s="422"/>
      <c r="AE9" s="422"/>
      <c r="AF9" s="422"/>
      <c r="AG9" s="422"/>
      <c r="AH9" s="422"/>
      <c r="AI9" s="422"/>
      <c r="AJ9" s="422"/>
      <c r="AK9" s="422"/>
      <c r="AL9" s="423"/>
      <c r="AM9" s="493" t="s">
        <v>114</v>
      </c>
      <c r="AN9" s="494"/>
      <c r="AO9" s="494"/>
      <c r="AP9" s="494"/>
      <c r="AQ9" s="494"/>
      <c r="AR9" s="494"/>
      <c r="AS9" s="494"/>
      <c r="AT9" s="495"/>
      <c r="AU9" s="496" t="s">
        <v>115</v>
      </c>
      <c r="AV9" s="497"/>
      <c r="AW9" s="497"/>
      <c r="AX9" s="497"/>
      <c r="AY9" s="498" t="s">
        <v>116</v>
      </c>
      <c r="AZ9" s="499"/>
      <c r="BA9" s="499"/>
      <c r="BB9" s="499"/>
      <c r="BC9" s="499"/>
      <c r="BD9" s="499"/>
      <c r="BE9" s="499"/>
      <c r="BF9" s="499"/>
      <c r="BG9" s="499"/>
      <c r="BH9" s="499"/>
      <c r="BI9" s="499"/>
      <c r="BJ9" s="499"/>
      <c r="BK9" s="499"/>
      <c r="BL9" s="499"/>
      <c r="BM9" s="500"/>
      <c r="BN9" s="464">
        <v>-69649</v>
      </c>
      <c r="BO9" s="465"/>
      <c r="BP9" s="465"/>
      <c r="BQ9" s="465"/>
      <c r="BR9" s="465"/>
      <c r="BS9" s="465"/>
      <c r="BT9" s="465"/>
      <c r="BU9" s="466"/>
      <c r="BV9" s="464">
        <v>250051</v>
      </c>
      <c r="BW9" s="465"/>
      <c r="BX9" s="465"/>
      <c r="BY9" s="465"/>
      <c r="BZ9" s="465"/>
      <c r="CA9" s="465"/>
      <c r="CB9" s="465"/>
      <c r="CC9" s="466"/>
      <c r="CD9" s="467" t="s">
        <v>117</v>
      </c>
      <c r="CE9" s="468"/>
      <c r="CF9" s="468"/>
      <c r="CG9" s="468"/>
      <c r="CH9" s="468"/>
      <c r="CI9" s="468"/>
      <c r="CJ9" s="468"/>
      <c r="CK9" s="468"/>
      <c r="CL9" s="468"/>
      <c r="CM9" s="468"/>
      <c r="CN9" s="468"/>
      <c r="CO9" s="468"/>
      <c r="CP9" s="468"/>
      <c r="CQ9" s="468"/>
      <c r="CR9" s="468"/>
      <c r="CS9" s="469"/>
      <c r="CT9" s="461">
        <v>12.3</v>
      </c>
      <c r="CU9" s="462"/>
      <c r="CV9" s="462"/>
      <c r="CW9" s="462"/>
      <c r="CX9" s="462"/>
      <c r="CY9" s="462"/>
      <c r="CZ9" s="462"/>
      <c r="DA9" s="463"/>
      <c r="DB9" s="461">
        <v>12.5</v>
      </c>
      <c r="DC9" s="462"/>
      <c r="DD9" s="462"/>
      <c r="DE9" s="462"/>
      <c r="DF9" s="462"/>
      <c r="DG9" s="462"/>
      <c r="DH9" s="462"/>
      <c r="DI9" s="463"/>
      <c r="DJ9" s="180"/>
      <c r="DK9" s="180"/>
      <c r="DL9" s="180"/>
      <c r="DM9" s="180"/>
      <c r="DN9" s="180"/>
      <c r="DO9" s="180"/>
    </row>
    <row r="10" spans="1:119" ht="18.75" customHeight="1" thickBot="1" x14ac:dyDescent="0.2">
      <c r="A10" s="181"/>
      <c r="B10" s="458"/>
      <c r="C10" s="459"/>
      <c r="D10" s="459"/>
      <c r="E10" s="459"/>
      <c r="F10" s="459"/>
      <c r="G10" s="459"/>
      <c r="H10" s="459"/>
      <c r="I10" s="459"/>
      <c r="J10" s="459"/>
      <c r="K10" s="507"/>
      <c r="L10" s="514" t="s">
        <v>118</v>
      </c>
      <c r="M10" s="494"/>
      <c r="N10" s="494"/>
      <c r="O10" s="494"/>
      <c r="P10" s="494"/>
      <c r="Q10" s="495"/>
      <c r="R10" s="515">
        <v>20073</v>
      </c>
      <c r="S10" s="516"/>
      <c r="T10" s="516"/>
      <c r="U10" s="516"/>
      <c r="V10" s="517"/>
      <c r="W10" s="452"/>
      <c r="X10" s="453"/>
      <c r="Y10" s="453"/>
      <c r="Z10" s="453"/>
      <c r="AA10" s="453"/>
      <c r="AB10" s="453"/>
      <c r="AC10" s="453"/>
      <c r="AD10" s="453"/>
      <c r="AE10" s="453"/>
      <c r="AF10" s="453"/>
      <c r="AG10" s="453"/>
      <c r="AH10" s="453"/>
      <c r="AI10" s="453"/>
      <c r="AJ10" s="453"/>
      <c r="AK10" s="453"/>
      <c r="AL10" s="456"/>
      <c r="AM10" s="493" t="s">
        <v>119</v>
      </c>
      <c r="AN10" s="494"/>
      <c r="AO10" s="494"/>
      <c r="AP10" s="494"/>
      <c r="AQ10" s="494"/>
      <c r="AR10" s="494"/>
      <c r="AS10" s="494"/>
      <c r="AT10" s="495"/>
      <c r="AU10" s="496" t="s">
        <v>120</v>
      </c>
      <c r="AV10" s="497"/>
      <c r="AW10" s="497"/>
      <c r="AX10" s="497"/>
      <c r="AY10" s="498" t="s">
        <v>121</v>
      </c>
      <c r="AZ10" s="499"/>
      <c r="BA10" s="499"/>
      <c r="BB10" s="499"/>
      <c r="BC10" s="499"/>
      <c r="BD10" s="499"/>
      <c r="BE10" s="499"/>
      <c r="BF10" s="499"/>
      <c r="BG10" s="499"/>
      <c r="BH10" s="499"/>
      <c r="BI10" s="499"/>
      <c r="BJ10" s="499"/>
      <c r="BK10" s="499"/>
      <c r="BL10" s="499"/>
      <c r="BM10" s="500"/>
      <c r="BN10" s="464">
        <v>47266</v>
      </c>
      <c r="BO10" s="465"/>
      <c r="BP10" s="465"/>
      <c r="BQ10" s="465"/>
      <c r="BR10" s="465"/>
      <c r="BS10" s="465"/>
      <c r="BT10" s="465"/>
      <c r="BU10" s="466"/>
      <c r="BV10" s="464">
        <v>915</v>
      </c>
      <c r="BW10" s="465"/>
      <c r="BX10" s="465"/>
      <c r="BY10" s="465"/>
      <c r="BZ10" s="465"/>
      <c r="CA10" s="465"/>
      <c r="CB10" s="465"/>
      <c r="CC10" s="466"/>
      <c r="CD10" s="185" t="s">
        <v>122</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458"/>
      <c r="C11" s="459"/>
      <c r="D11" s="459"/>
      <c r="E11" s="459"/>
      <c r="F11" s="459"/>
      <c r="G11" s="459"/>
      <c r="H11" s="459"/>
      <c r="I11" s="459"/>
      <c r="J11" s="459"/>
      <c r="K11" s="507"/>
      <c r="L11" s="518" t="s">
        <v>123</v>
      </c>
      <c r="M11" s="519"/>
      <c r="N11" s="519"/>
      <c r="O11" s="519"/>
      <c r="P11" s="519"/>
      <c r="Q11" s="520"/>
      <c r="R11" s="521" t="s">
        <v>124</v>
      </c>
      <c r="S11" s="522"/>
      <c r="T11" s="522"/>
      <c r="U11" s="522"/>
      <c r="V11" s="523"/>
      <c r="W11" s="452"/>
      <c r="X11" s="453"/>
      <c r="Y11" s="453"/>
      <c r="Z11" s="453"/>
      <c r="AA11" s="453"/>
      <c r="AB11" s="453"/>
      <c r="AC11" s="453"/>
      <c r="AD11" s="453"/>
      <c r="AE11" s="453"/>
      <c r="AF11" s="453"/>
      <c r="AG11" s="453"/>
      <c r="AH11" s="453"/>
      <c r="AI11" s="453"/>
      <c r="AJ11" s="453"/>
      <c r="AK11" s="453"/>
      <c r="AL11" s="456"/>
      <c r="AM11" s="493" t="s">
        <v>125</v>
      </c>
      <c r="AN11" s="494"/>
      <c r="AO11" s="494"/>
      <c r="AP11" s="494"/>
      <c r="AQ11" s="494"/>
      <c r="AR11" s="494"/>
      <c r="AS11" s="494"/>
      <c r="AT11" s="495"/>
      <c r="AU11" s="496" t="s">
        <v>126</v>
      </c>
      <c r="AV11" s="497"/>
      <c r="AW11" s="497"/>
      <c r="AX11" s="497"/>
      <c r="AY11" s="498" t="s">
        <v>127</v>
      </c>
      <c r="AZ11" s="499"/>
      <c r="BA11" s="499"/>
      <c r="BB11" s="499"/>
      <c r="BC11" s="499"/>
      <c r="BD11" s="499"/>
      <c r="BE11" s="499"/>
      <c r="BF11" s="499"/>
      <c r="BG11" s="499"/>
      <c r="BH11" s="499"/>
      <c r="BI11" s="499"/>
      <c r="BJ11" s="499"/>
      <c r="BK11" s="499"/>
      <c r="BL11" s="499"/>
      <c r="BM11" s="500"/>
      <c r="BN11" s="464">
        <v>0</v>
      </c>
      <c r="BO11" s="465"/>
      <c r="BP11" s="465"/>
      <c r="BQ11" s="465"/>
      <c r="BR11" s="465"/>
      <c r="BS11" s="465"/>
      <c r="BT11" s="465"/>
      <c r="BU11" s="466"/>
      <c r="BV11" s="464">
        <v>0</v>
      </c>
      <c r="BW11" s="465"/>
      <c r="BX11" s="465"/>
      <c r="BY11" s="465"/>
      <c r="BZ11" s="465"/>
      <c r="CA11" s="465"/>
      <c r="CB11" s="465"/>
      <c r="CC11" s="466"/>
      <c r="CD11" s="467" t="s">
        <v>128</v>
      </c>
      <c r="CE11" s="468"/>
      <c r="CF11" s="468"/>
      <c r="CG11" s="468"/>
      <c r="CH11" s="468"/>
      <c r="CI11" s="468"/>
      <c r="CJ11" s="468"/>
      <c r="CK11" s="468"/>
      <c r="CL11" s="468"/>
      <c r="CM11" s="468"/>
      <c r="CN11" s="468"/>
      <c r="CO11" s="468"/>
      <c r="CP11" s="468"/>
      <c r="CQ11" s="468"/>
      <c r="CR11" s="468"/>
      <c r="CS11" s="469"/>
      <c r="CT11" s="504" t="s">
        <v>129</v>
      </c>
      <c r="CU11" s="505"/>
      <c r="CV11" s="505"/>
      <c r="CW11" s="505"/>
      <c r="CX11" s="505"/>
      <c r="CY11" s="505"/>
      <c r="CZ11" s="505"/>
      <c r="DA11" s="506"/>
      <c r="DB11" s="504" t="s">
        <v>130</v>
      </c>
      <c r="DC11" s="505"/>
      <c r="DD11" s="505"/>
      <c r="DE11" s="505"/>
      <c r="DF11" s="505"/>
      <c r="DG11" s="505"/>
      <c r="DH11" s="505"/>
      <c r="DI11" s="506"/>
      <c r="DJ11" s="180"/>
      <c r="DK11" s="180"/>
      <c r="DL11" s="180"/>
      <c r="DM11" s="180"/>
      <c r="DN11" s="180"/>
      <c r="DO11" s="180"/>
    </row>
    <row r="12" spans="1:119" ht="18.75" customHeight="1" x14ac:dyDescent="0.15">
      <c r="A12" s="181"/>
      <c r="B12" s="524" t="s">
        <v>131</v>
      </c>
      <c r="C12" s="525"/>
      <c r="D12" s="525"/>
      <c r="E12" s="525"/>
      <c r="F12" s="525"/>
      <c r="G12" s="525"/>
      <c r="H12" s="525"/>
      <c r="I12" s="525"/>
      <c r="J12" s="525"/>
      <c r="K12" s="526"/>
      <c r="L12" s="533" t="s">
        <v>132</v>
      </c>
      <c r="M12" s="534"/>
      <c r="N12" s="534"/>
      <c r="O12" s="534"/>
      <c r="P12" s="534"/>
      <c r="Q12" s="535"/>
      <c r="R12" s="536">
        <v>16679</v>
      </c>
      <c r="S12" s="537"/>
      <c r="T12" s="537"/>
      <c r="U12" s="537"/>
      <c r="V12" s="538"/>
      <c r="W12" s="539" t="s">
        <v>1</v>
      </c>
      <c r="X12" s="497"/>
      <c r="Y12" s="497"/>
      <c r="Z12" s="497"/>
      <c r="AA12" s="497"/>
      <c r="AB12" s="540"/>
      <c r="AC12" s="541" t="s">
        <v>133</v>
      </c>
      <c r="AD12" s="542"/>
      <c r="AE12" s="542"/>
      <c r="AF12" s="542"/>
      <c r="AG12" s="543"/>
      <c r="AH12" s="541" t="s">
        <v>134</v>
      </c>
      <c r="AI12" s="542"/>
      <c r="AJ12" s="542"/>
      <c r="AK12" s="542"/>
      <c r="AL12" s="544"/>
      <c r="AM12" s="493" t="s">
        <v>135</v>
      </c>
      <c r="AN12" s="494"/>
      <c r="AO12" s="494"/>
      <c r="AP12" s="494"/>
      <c r="AQ12" s="494"/>
      <c r="AR12" s="494"/>
      <c r="AS12" s="494"/>
      <c r="AT12" s="495"/>
      <c r="AU12" s="496" t="s">
        <v>94</v>
      </c>
      <c r="AV12" s="497"/>
      <c r="AW12" s="497"/>
      <c r="AX12" s="497"/>
      <c r="AY12" s="498" t="s">
        <v>136</v>
      </c>
      <c r="AZ12" s="499"/>
      <c r="BA12" s="499"/>
      <c r="BB12" s="499"/>
      <c r="BC12" s="499"/>
      <c r="BD12" s="499"/>
      <c r="BE12" s="499"/>
      <c r="BF12" s="499"/>
      <c r="BG12" s="499"/>
      <c r="BH12" s="499"/>
      <c r="BI12" s="499"/>
      <c r="BJ12" s="499"/>
      <c r="BK12" s="499"/>
      <c r="BL12" s="499"/>
      <c r="BM12" s="500"/>
      <c r="BN12" s="464">
        <v>0</v>
      </c>
      <c r="BO12" s="465"/>
      <c r="BP12" s="465"/>
      <c r="BQ12" s="465"/>
      <c r="BR12" s="465"/>
      <c r="BS12" s="465"/>
      <c r="BT12" s="465"/>
      <c r="BU12" s="466"/>
      <c r="BV12" s="464">
        <v>293978</v>
      </c>
      <c r="BW12" s="465"/>
      <c r="BX12" s="465"/>
      <c r="BY12" s="465"/>
      <c r="BZ12" s="465"/>
      <c r="CA12" s="465"/>
      <c r="CB12" s="465"/>
      <c r="CC12" s="466"/>
      <c r="CD12" s="467" t="s">
        <v>137</v>
      </c>
      <c r="CE12" s="468"/>
      <c r="CF12" s="468"/>
      <c r="CG12" s="468"/>
      <c r="CH12" s="468"/>
      <c r="CI12" s="468"/>
      <c r="CJ12" s="468"/>
      <c r="CK12" s="468"/>
      <c r="CL12" s="468"/>
      <c r="CM12" s="468"/>
      <c r="CN12" s="468"/>
      <c r="CO12" s="468"/>
      <c r="CP12" s="468"/>
      <c r="CQ12" s="468"/>
      <c r="CR12" s="468"/>
      <c r="CS12" s="469"/>
      <c r="CT12" s="504" t="s">
        <v>138</v>
      </c>
      <c r="CU12" s="505"/>
      <c r="CV12" s="505"/>
      <c r="CW12" s="505"/>
      <c r="CX12" s="505"/>
      <c r="CY12" s="505"/>
      <c r="CZ12" s="505"/>
      <c r="DA12" s="506"/>
      <c r="DB12" s="504" t="s">
        <v>138</v>
      </c>
      <c r="DC12" s="505"/>
      <c r="DD12" s="505"/>
      <c r="DE12" s="505"/>
      <c r="DF12" s="505"/>
      <c r="DG12" s="505"/>
      <c r="DH12" s="505"/>
      <c r="DI12" s="506"/>
      <c r="DJ12" s="180"/>
      <c r="DK12" s="180"/>
      <c r="DL12" s="180"/>
      <c r="DM12" s="180"/>
      <c r="DN12" s="180"/>
      <c r="DO12" s="180"/>
    </row>
    <row r="13" spans="1:119" ht="18.75" customHeight="1" x14ac:dyDescent="0.15">
      <c r="A13" s="181"/>
      <c r="B13" s="527"/>
      <c r="C13" s="528"/>
      <c r="D13" s="528"/>
      <c r="E13" s="528"/>
      <c r="F13" s="528"/>
      <c r="G13" s="528"/>
      <c r="H13" s="528"/>
      <c r="I13" s="528"/>
      <c r="J13" s="528"/>
      <c r="K13" s="529"/>
      <c r="L13" s="191"/>
      <c r="M13" s="555" t="s">
        <v>139</v>
      </c>
      <c r="N13" s="556"/>
      <c r="O13" s="556"/>
      <c r="P13" s="556"/>
      <c r="Q13" s="557"/>
      <c r="R13" s="548">
        <v>16584</v>
      </c>
      <c r="S13" s="549"/>
      <c r="T13" s="549"/>
      <c r="U13" s="549"/>
      <c r="V13" s="550"/>
      <c r="W13" s="480" t="s">
        <v>140</v>
      </c>
      <c r="X13" s="481"/>
      <c r="Y13" s="481"/>
      <c r="Z13" s="481"/>
      <c r="AA13" s="481"/>
      <c r="AB13" s="471"/>
      <c r="AC13" s="515">
        <v>1383</v>
      </c>
      <c r="AD13" s="516"/>
      <c r="AE13" s="516"/>
      <c r="AF13" s="516"/>
      <c r="AG13" s="558"/>
      <c r="AH13" s="515">
        <v>1530</v>
      </c>
      <c r="AI13" s="516"/>
      <c r="AJ13" s="516"/>
      <c r="AK13" s="516"/>
      <c r="AL13" s="517"/>
      <c r="AM13" s="493" t="s">
        <v>141</v>
      </c>
      <c r="AN13" s="494"/>
      <c r="AO13" s="494"/>
      <c r="AP13" s="494"/>
      <c r="AQ13" s="494"/>
      <c r="AR13" s="494"/>
      <c r="AS13" s="494"/>
      <c r="AT13" s="495"/>
      <c r="AU13" s="496" t="s">
        <v>142</v>
      </c>
      <c r="AV13" s="497"/>
      <c r="AW13" s="497"/>
      <c r="AX13" s="497"/>
      <c r="AY13" s="498" t="s">
        <v>143</v>
      </c>
      <c r="AZ13" s="499"/>
      <c r="BA13" s="499"/>
      <c r="BB13" s="499"/>
      <c r="BC13" s="499"/>
      <c r="BD13" s="499"/>
      <c r="BE13" s="499"/>
      <c r="BF13" s="499"/>
      <c r="BG13" s="499"/>
      <c r="BH13" s="499"/>
      <c r="BI13" s="499"/>
      <c r="BJ13" s="499"/>
      <c r="BK13" s="499"/>
      <c r="BL13" s="499"/>
      <c r="BM13" s="500"/>
      <c r="BN13" s="464">
        <v>-22383</v>
      </c>
      <c r="BO13" s="465"/>
      <c r="BP13" s="465"/>
      <c r="BQ13" s="465"/>
      <c r="BR13" s="465"/>
      <c r="BS13" s="465"/>
      <c r="BT13" s="465"/>
      <c r="BU13" s="466"/>
      <c r="BV13" s="464">
        <v>-43012</v>
      </c>
      <c r="BW13" s="465"/>
      <c r="BX13" s="465"/>
      <c r="BY13" s="465"/>
      <c r="BZ13" s="465"/>
      <c r="CA13" s="465"/>
      <c r="CB13" s="465"/>
      <c r="CC13" s="466"/>
      <c r="CD13" s="467" t="s">
        <v>144</v>
      </c>
      <c r="CE13" s="468"/>
      <c r="CF13" s="468"/>
      <c r="CG13" s="468"/>
      <c r="CH13" s="468"/>
      <c r="CI13" s="468"/>
      <c r="CJ13" s="468"/>
      <c r="CK13" s="468"/>
      <c r="CL13" s="468"/>
      <c r="CM13" s="468"/>
      <c r="CN13" s="468"/>
      <c r="CO13" s="468"/>
      <c r="CP13" s="468"/>
      <c r="CQ13" s="468"/>
      <c r="CR13" s="468"/>
      <c r="CS13" s="469"/>
      <c r="CT13" s="461">
        <v>3.4</v>
      </c>
      <c r="CU13" s="462"/>
      <c r="CV13" s="462"/>
      <c r="CW13" s="462"/>
      <c r="CX13" s="462"/>
      <c r="CY13" s="462"/>
      <c r="CZ13" s="462"/>
      <c r="DA13" s="463"/>
      <c r="DB13" s="461">
        <v>3.3</v>
      </c>
      <c r="DC13" s="462"/>
      <c r="DD13" s="462"/>
      <c r="DE13" s="462"/>
      <c r="DF13" s="462"/>
      <c r="DG13" s="462"/>
      <c r="DH13" s="462"/>
      <c r="DI13" s="463"/>
      <c r="DJ13" s="180"/>
      <c r="DK13" s="180"/>
      <c r="DL13" s="180"/>
      <c r="DM13" s="180"/>
      <c r="DN13" s="180"/>
      <c r="DO13" s="180"/>
    </row>
    <row r="14" spans="1:119" ht="18.75" customHeight="1" thickBot="1" x14ac:dyDescent="0.2">
      <c r="A14" s="181"/>
      <c r="B14" s="527"/>
      <c r="C14" s="528"/>
      <c r="D14" s="528"/>
      <c r="E14" s="528"/>
      <c r="F14" s="528"/>
      <c r="G14" s="528"/>
      <c r="H14" s="528"/>
      <c r="I14" s="528"/>
      <c r="J14" s="528"/>
      <c r="K14" s="529"/>
      <c r="L14" s="545" t="s">
        <v>145</v>
      </c>
      <c r="M14" s="546"/>
      <c r="N14" s="546"/>
      <c r="O14" s="546"/>
      <c r="P14" s="546"/>
      <c r="Q14" s="547"/>
      <c r="R14" s="548">
        <v>17259</v>
      </c>
      <c r="S14" s="549"/>
      <c r="T14" s="549"/>
      <c r="U14" s="549"/>
      <c r="V14" s="550"/>
      <c r="W14" s="454"/>
      <c r="X14" s="455"/>
      <c r="Y14" s="455"/>
      <c r="Z14" s="455"/>
      <c r="AA14" s="455"/>
      <c r="AB14" s="444"/>
      <c r="AC14" s="551">
        <v>15.9</v>
      </c>
      <c r="AD14" s="552"/>
      <c r="AE14" s="552"/>
      <c r="AF14" s="552"/>
      <c r="AG14" s="553"/>
      <c r="AH14" s="551">
        <v>16.100000000000001</v>
      </c>
      <c r="AI14" s="552"/>
      <c r="AJ14" s="552"/>
      <c r="AK14" s="552"/>
      <c r="AL14" s="554"/>
      <c r="AM14" s="493"/>
      <c r="AN14" s="494"/>
      <c r="AO14" s="494"/>
      <c r="AP14" s="494"/>
      <c r="AQ14" s="494"/>
      <c r="AR14" s="494"/>
      <c r="AS14" s="494"/>
      <c r="AT14" s="495"/>
      <c r="AU14" s="496"/>
      <c r="AV14" s="497"/>
      <c r="AW14" s="497"/>
      <c r="AX14" s="497"/>
      <c r="AY14" s="498"/>
      <c r="AZ14" s="499"/>
      <c r="BA14" s="499"/>
      <c r="BB14" s="499"/>
      <c r="BC14" s="499"/>
      <c r="BD14" s="499"/>
      <c r="BE14" s="499"/>
      <c r="BF14" s="499"/>
      <c r="BG14" s="499"/>
      <c r="BH14" s="499"/>
      <c r="BI14" s="499"/>
      <c r="BJ14" s="499"/>
      <c r="BK14" s="499"/>
      <c r="BL14" s="499"/>
      <c r="BM14" s="500"/>
      <c r="BN14" s="464"/>
      <c r="BO14" s="465"/>
      <c r="BP14" s="465"/>
      <c r="BQ14" s="465"/>
      <c r="BR14" s="465"/>
      <c r="BS14" s="465"/>
      <c r="BT14" s="465"/>
      <c r="BU14" s="466"/>
      <c r="BV14" s="464"/>
      <c r="BW14" s="465"/>
      <c r="BX14" s="465"/>
      <c r="BY14" s="465"/>
      <c r="BZ14" s="465"/>
      <c r="CA14" s="465"/>
      <c r="CB14" s="465"/>
      <c r="CC14" s="466"/>
      <c r="CD14" s="559" t="s">
        <v>146</v>
      </c>
      <c r="CE14" s="560"/>
      <c r="CF14" s="560"/>
      <c r="CG14" s="560"/>
      <c r="CH14" s="560"/>
      <c r="CI14" s="560"/>
      <c r="CJ14" s="560"/>
      <c r="CK14" s="560"/>
      <c r="CL14" s="560"/>
      <c r="CM14" s="560"/>
      <c r="CN14" s="560"/>
      <c r="CO14" s="560"/>
      <c r="CP14" s="560"/>
      <c r="CQ14" s="560"/>
      <c r="CR14" s="560"/>
      <c r="CS14" s="561"/>
      <c r="CT14" s="562">
        <v>24.6</v>
      </c>
      <c r="CU14" s="563"/>
      <c r="CV14" s="563"/>
      <c r="CW14" s="563"/>
      <c r="CX14" s="563"/>
      <c r="CY14" s="563"/>
      <c r="CZ14" s="563"/>
      <c r="DA14" s="564"/>
      <c r="DB14" s="562">
        <v>23.8</v>
      </c>
      <c r="DC14" s="563"/>
      <c r="DD14" s="563"/>
      <c r="DE14" s="563"/>
      <c r="DF14" s="563"/>
      <c r="DG14" s="563"/>
      <c r="DH14" s="563"/>
      <c r="DI14" s="564"/>
      <c r="DJ14" s="180"/>
      <c r="DK14" s="180"/>
      <c r="DL14" s="180"/>
      <c r="DM14" s="180"/>
      <c r="DN14" s="180"/>
      <c r="DO14" s="180"/>
    </row>
    <row r="15" spans="1:119" ht="18.75" customHeight="1" x14ac:dyDescent="0.15">
      <c r="A15" s="181"/>
      <c r="B15" s="527"/>
      <c r="C15" s="528"/>
      <c r="D15" s="528"/>
      <c r="E15" s="528"/>
      <c r="F15" s="528"/>
      <c r="G15" s="528"/>
      <c r="H15" s="528"/>
      <c r="I15" s="528"/>
      <c r="J15" s="528"/>
      <c r="K15" s="529"/>
      <c r="L15" s="191"/>
      <c r="M15" s="555" t="s">
        <v>147</v>
      </c>
      <c r="N15" s="556"/>
      <c r="O15" s="556"/>
      <c r="P15" s="556"/>
      <c r="Q15" s="557"/>
      <c r="R15" s="548">
        <v>17171</v>
      </c>
      <c r="S15" s="549"/>
      <c r="T15" s="549"/>
      <c r="U15" s="549"/>
      <c r="V15" s="550"/>
      <c r="W15" s="480" t="s">
        <v>148</v>
      </c>
      <c r="X15" s="481"/>
      <c r="Y15" s="481"/>
      <c r="Z15" s="481"/>
      <c r="AA15" s="481"/>
      <c r="AB15" s="471"/>
      <c r="AC15" s="515">
        <v>2714</v>
      </c>
      <c r="AD15" s="516"/>
      <c r="AE15" s="516"/>
      <c r="AF15" s="516"/>
      <c r="AG15" s="558"/>
      <c r="AH15" s="515">
        <v>2987</v>
      </c>
      <c r="AI15" s="516"/>
      <c r="AJ15" s="516"/>
      <c r="AK15" s="516"/>
      <c r="AL15" s="517"/>
      <c r="AM15" s="493"/>
      <c r="AN15" s="494"/>
      <c r="AO15" s="494"/>
      <c r="AP15" s="494"/>
      <c r="AQ15" s="494"/>
      <c r="AR15" s="494"/>
      <c r="AS15" s="494"/>
      <c r="AT15" s="495"/>
      <c r="AU15" s="496"/>
      <c r="AV15" s="497"/>
      <c r="AW15" s="497"/>
      <c r="AX15" s="497"/>
      <c r="AY15" s="424" t="s">
        <v>149</v>
      </c>
      <c r="AZ15" s="425"/>
      <c r="BA15" s="425"/>
      <c r="BB15" s="425"/>
      <c r="BC15" s="425"/>
      <c r="BD15" s="425"/>
      <c r="BE15" s="425"/>
      <c r="BF15" s="425"/>
      <c r="BG15" s="425"/>
      <c r="BH15" s="425"/>
      <c r="BI15" s="425"/>
      <c r="BJ15" s="425"/>
      <c r="BK15" s="425"/>
      <c r="BL15" s="425"/>
      <c r="BM15" s="426"/>
      <c r="BN15" s="427">
        <v>1766131</v>
      </c>
      <c r="BO15" s="428"/>
      <c r="BP15" s="428"/>
      <c r="BQ15" s="428"/>
      <c r="BR15" s="428"/>
      <c r="BS15" s="428"/>
      <c r="BT15" s="428"/>
      <c r="BU15" s="429"/>
      <c r="BV15" s="427">
        <v>1725420</v>
      </c>
      <c r="BW15" s="428"/>
      <c r="BX15" s="428"/>
      <c r="BY15" s="428"/>
      <c r="BZ15" s="428"/>
      <c r="CA15" s="428"/>
      <c r="CB15" s="428"/>
      <c r="CC15" s="429"/>
      <c r="CD15" s="565" t="s">
        <v>150</v>
      </c>
      <c r="CE15" s="566"/>
      <c r="CF15" s="566"/>
      <c r="CG15" s="566"/>
      <c r="CH15" s="566"/>
      <c r="CI15" s="566"/>
      <c r="CJ15" s="566"/>
      <c r="CK15" s="566"/>
      <c r="CL15" s="566"/>
      <c r="CM15" s="566"/>
      <c r="CN15" s="566"/>
      <c r="CO15" s="566"/>
      <c r="CP15" s="566"/>
      <c r="CQ15" s="566"/>
      <c r="CR15" s="566"/>
      <c r="CS15" s="567"/>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27"/>
      <c r="C16" s="528"/>
      <c r="D16" s="528"/>
      <c r="E16" s="528"/>
      <c r="F16" s="528"/>
      <c r="G16" s="528"/>
      <c r="H16" s="528"/>
      <c r="I16" s="528"/>
      <c r="J16" s="528"/>
      <c r="K16" s="529"/>
      <c r="L16" s="545" t="s">
        <v>151</v>
      </c>
      <c r="M16" s="576"/>
      <c r="N16" s="576"/>
      <c r="O16" s="576"/>
      <c r="P16" s="576"/>
      <c r="Q16" s="577"/>
      <c r="R16" s="568" t="s">
        <v>152</v>
      </c>
      <c r="S16" s="569"/>
      <c r="T16" s="569"/>
      <c r="U16" s="569"/>
      <c r="V16" s="570"/>
      <c r="W16" s="454"/>
      <c r="X16" s="455"/>
      <c r="Y16" s="455"/>
      <c r="Z16" s="455"/>
      <c r="AA16" s="455"/>
      <c r="AB16" s="444"/>
      <c r="AC16" s="551">
        <v>31.3</v>
      </c>
      <c r="AD16" s="552"/>
      <c r="AE16" s="552"/>
      <c r="AF16" s="552"/>
      <c r="AG16" s="553"/>
      <c r="AH16" s="551">
        <v>31.4</v>
      </c>
      <c r="AI16" s="552"/>
      <c r="AJ16" s="552"/>
      <c r="AK16" s="552"/>
      <c r="AL16" s="554"/>
      <c r="AM16" s="493"/>
      <c r="AN16" s="494"/>
      <c r="AO16" s="494"/>
      <c r="AP16" s="494"/>
      <c r="AQ16" s="494"/>
      <c r="AR16" s="494"/>
      <c r="AS16" s="494"/>
      <c r="AT16" s="495"/>
      <c r="AU16" s="496"/>
      <c r="AV16" s="497"/>
      <c r="AW16" s="497"/>
      <c r="AX16" s="497"/>
      <c r="AY16" s="498" t="s">
        <v>153</v>
      </c>
      <c r="AZ16" s="499"/>
      <c r="BA16" s="499"/>
      <c r="BB16" s="499"/>
      <c r="BC16" s="499"/>
      <c r="BD16" s="499"/>
      <c r="BE16" s="499"/>
      <c r="BF16" s="499"/>
      <c r="BG16" s="499"/>
      <c r="BH16" s="499"/>
      <c r="BI16" s="499"/>
      <c r="BJ16" s="499"/>
      <c r="BK16" s="499"/>
      <c r="BL16" s="499"/>
      <c r="BM16" s="500"/>
      <c r="BN16" s="464">
        <v>5324468</v>
      </c>
      <c r="BO16" s="465"/>
      <c r="BP16" s="465"/>
      <c r="BQ16" s="465"/>
      <c r="BR16" s="465"/>
      <c r="BS16" s="465"/>
      <c r="BT16" s="465"/>
      <c r="BU16" s="466"/>
      <c r="BV16" s="464">
        <v>5198426</v>
      </c>
      <c r="BW16" s="465"/>
      <c r="BX16" s="465"/>
      <c r="BY16" s="465"/>
      <c r="BZ16" s="465"/>
      <c r="CA16" s="465"/>
      <c r="CB16" s="465"/>
      <c r="CC16" s="466"/>
      <c r="CD16" s="195"/>
      <c r="CE16" s="574"/>
      <c r="CF16" s="574"/>
      <c r="CG16" s="574"/>
      <c r="CH16" s="574"/>
      <c r="CI16" s="574"/>
      <c r="CJ16" s="574"/>
      <c r="CK16" s="574"/>
      <c r="CL16" s="574"/>
      <c r="CM16" s="574"/>
      <c r="CN16" s="574"/>
      <c r="CO16" s="574"/>
      <c r="CP16" s="574"/>
      <c r="CQ16" s="574"/>
      <c r="CR16" s="574"/>
      <c r="CS16" s="575"/>
      <c r="CT16" s="461"/>
      <c r="CU16" s="462"/>
      <c r="CV16" s="462"/>
      <c r="CW16" s="462"/>
      <c r="CX16" s="462"/>
      <c r="CY16" s="462"/>
      <c r="CZ16" s="462"/>
      <c r="DA16" s="463"/>
      <c r="DB16" s="461"/>
      <c r="DC16" s="462"/>
      <c r="DD16" s="462"/>
      <c r="DE16" s="462"/>
      <c r="DF16" s="462"/>
      <c r="DG16" s="462"/>
      <c r="DH16" s="462"/>
      <c r="DI16" s="463"/>
      <c r="DJ16" s="180"/>
      <c r="DK16" s="180"/>
      <c r="DL16" s="180"/>
      <c r="DM16" s="180"/>
      <c r="DN16" s="180"/>
      <c r="DO16" s="180"/>
    </row>
    <row r="17" spans="1:119" ht="18.75" customHeight="1" thickBot="1" x14ac:dyDescent="0.2">
      <c r="A17" s="181"/>
      <c r="B17" s="530"/>
      <c r="C17" s="531"/>
      <c r="D17" s="531"/>
      <c r="E17" s="531"/>
      <c r="F17" s="531"/>
      <c r="G17" s="531"/>
      <c r="H17" s="531"/>
      <c r="I17" s="531"/>
      <c r="J17" s="531"/>
      <c r="K17" s="532"/>
      <c r="L17" s="196"/>
      <c r="M17" s="571" t="s">
        <v>154</v>
      </c>
      <c r="N17" s="572"/>
      <c r="O17" s="572"/>
      <c r="P17" s="572"/>
      <c r="Q17" s="573"/>
      <c r="R17" s="568" t="s">
        <v>155</v>
      </c>
      <c r="S17" s="569"/>
      <c r="T17" s="569"/>
      <c r="U17" s="569"/>
      <c r="V17" s="570"/>
      <c r="W17" s="480" t="s">
        <v>156</v>
      </c>
      <c r="X17" s="481"/>
      <c r="Y17" s="481"/>
      <c r="Z17" s="481"/>
      <c r="AA17" s="481"/>
      <c r="AB17" s="471"/>
      <c r="AC17" s="515">
        <v>4582</v>
      </c>
      <c r="AD17" s="516"/>
      <c r="AE17" s="516"/>
      <c r="AF17" s="516"/>
      <c r="AG17" s="558"/>
      <c r="AH17" s="515">
        <v>4992</v>
      </c>
      <c r="AI17" s="516"/>
      <c r="AJ17" s="516"/>
      <c r="AK17" s="516"/>
      <c r="AL17" s="517"/>
      <c r="AM17" s="493"/>
      <c r="AN17" s="494"/>
      <c r="AO17" s="494"/>
      <c r="AP17" s="494"/>
      <c r="AQ17" s="494"/>
      <c r="AR17" s="494"/>
      <c r="AS17" s="494"/>
      <c r="AT17" s="495"/>
      <c r="AU17" s="496"/>
      <c r="AV17" s="497"/>
      <c r="AW17" s="497"/>
      <c r="AX17" s="497"/>
      <c r="AY17" s="498" t="s">
        <v>157</v>
      </c>
      <c r="AZ17" s="499"/>
      <c r="BA17" s="499"/>
      <c r="BB17" s="499"/>
      <c r="BC17" s="499"/>
      <c r="BD17" s="499"/>
      <c r="BE17" s="499"/>
      <c r="BF17" s="499"/>
      <c r="BG17" s="499"/>
      <c r="BH17" s="499"/>
      <c r="BI17" s="499"/>
      <c r="BJ17" s="499"/>
      <c r="BK17" s="499"/>
      <c r="BL17" s="499"/>
      <c r="BM17" s="500"/>
      <c r="BN17" s="464">
        <v>2211579</v>
      </c>
      <c r="BO17" s="465"/>
      <c r="BP17" s="465"/>
      <c r="BQ17" s="465"/>
      <c r="BR17" s="465"/>
      <c r="BS17" s="465"/>
      <c r="BT17" s="465"/>
      <c r="BU17" s="466"/>
      <c r="BV17" s="464">
        <v>2167674</v>
      </c>
      <c r="BW17" s="465"/>
      <c r="BX17" s="465"/>
      <c r="BY17" s="465"/>
      <c r="BZ17" s="465"/>
      <c r="CA17" s="465"/>
      <c r="CB17" s="465"/>
      <c r="CC17" s="466"/>
      <c r="CD17" s="195"/>
      <c r="CE17" s="574"/>
      <c r="CF17" s="574"/>
      <c r="CG17" s="574"/>
      <c r="CH17" s="574"/>
      <c r="CI17" s="574"/>
      <c r="CJ17" s="574"/>
      <c r="CK17" s="574"/>
      <c r="CL17" s="574"/>
      <c r="CM17" s="574"/>
      <c r="CN17" s="574"/>
      <c r="CO17" s="574"/>
      <c r="CP17" s="574"/>
      <c r="CQ17" s="574"/>
      <c r="CR17" s="574"/>
      <c r="CS17" s="575"/>
      <c r="CT17" s="461"/>
      <c r="CU17" s="462"/>
      <c r="CV17" s="462"/>
      <c r="CW17" s="462"/>
      <c r="CX17" s="462"/>
      <c r="CY17" s="462"/>
      <c r="CZ17" s="462"/>
      <c r="DA17" s="463"/>
      <c r="DB17" s="461"/>
      <c r="DC17" s="462"/>
      <c r="DD17" s="462"/>
      <c r="DE17" s="462"/>
      <c r="DF17" s="462"/>
      <c r="DG17" s="462"/>
      <c r="DH17" s="462"/>
      <c r="DI17" s="463"/>
      <c r="DJ17" s="180"/>
      <c r="DK17" s="180"/>
      <c r="DL17" s="180"/>
      <c r="DM17" s="180"/>
      <c r="DN17" s="180"/>
      <c r="DO17" s="180"/>
    </row>
    <row r="18" spans="1:119" ht="18.75" customHeight="1" thickBot="1" x14ac:dyDescent="0.2">
      <c r="A18" s="181"/>
      <c r="B18" s="578" t="s">
        <v>158</v>
      </c>
      <c r="C18" s="507"/>
      <c r="D18" s="507"/>
      <c r="E18" s="579"/>
      <c r="F18" s="579"/>
      <c r="G18" s="579"/>
      <c r="H18" s="579"/>
      <c r="I18" s="579"/>
      <c r="J18" s="579"/>
      <c r="K18" s="579"/>
      <c r="L18" s="580">
        <v>325.76</v>
      </c>
      <c r="M18" s="580"/>
      <c r="N18" s="580"/>
      <c r="O18" s="580"/>
      <c r="P18" s="580"/>
      <c r="Q18" s="580"/>
      <c r="R18" s="581"/>
      <c r="S18" s="581"/>
      <c r="T18" s="581"/>
      <c r="U18" s="581"/>
      <c r="V18" s="582"/>
      <c r="W18" s="482"/>
      <c r="X18" s="483"/>
      <c r="Y18" s="483"/>
      <c r="Z18" s="483"/>
      <c r="AA18" s="483"/>
      <c r="AB18" s="474"/>
      <c r="AC18" s="583">
        <v>52.8</v>
      </c>
      <c r="AD18" s="584"/>
      <c r="AE18" s="584"/>
      <c r="AF18" s="584"/>
      <c r="AG18" s="585"/>
      <c r="AH18" s="583">
        <v>52.5</v>
      </c>
      <c r="AI18" s="584"/>
      <c r="AJ18" s="584"/>
      <c r="AK18" s="584"/>
      <c r="AL18" s="586"/>
      <c r="AM18" s="493"/>
      <c r="AN18" s="494"/>
      <c r="AO18" s="494"/>
      <c r="AP18" s="494"/>
      <c r="AQ18" s="494"/>
      <c r="AR18" s="494"/>
      <c r="AS18" s="494"/>
      <c r="AT18" s="495"/>
      <c r="AU18" s="496"/>
      <c r="AV18" s="497"/>
      <c r="AW18" s="497"/>
      <c r="AX18" s="497"/>
      <c r="AY18" s="498" t="s">
        <v>159</v>
      </c>
      <c r="AZ18" s="499"/>
      <c r="BA18" s="499"/>
      <c r="BB18" s="499"/>
      <c r="BC18" s="499"/>
      <c r="BD18" s="499"/>
      <c r="BE18" s="499"/>
      <c r="BF18" s="499"/>
      <c r="BG18" s="499"/>
      <c r="BH18" s="499"/>
      <c r="BI18" s="499"/>
      <c r="BJ18" s="499"/>
      <c r="BK18" s="499"/>
      <c r="BL18" s="499"/>
      <c r="BM18" s="500"/>
      <c r="BN18" s="464">
        <v>5392033</v>
      </c>
      <c r="BO18" s="465"/>
      <c r="BP18" s="465"/>
      <c r="BQ18" s="465"/>
      <c r="BR18" s="465"/>
      <c r="BS18" s="465"/>
      <c r="BT18" s="465"/>
      <c r="BU18" s="466"/>
      <c r="BV18" s="464">
        <v>5251246</v>
      </c>
      <c r="BW18" s="465"/>
      <c r="BX18" s="465"/>
      <c r="BY18" s="465"/>
      <c r="BZ18" s="465"/>
      <c r="CA18" s="465"/>
      <c r="CB18" s="465"/>
      <c r="CC18" s="466"/>
      <c r="CD18" s="195"/>
      <c r="CE18" s="574"/>
      <c r="CF18" s="574"/>
      <c r="CG18" s="574"/>
      <c r="CH18" s="574"/>
      <c r="CI18" s="574"/>
      <c r="CJ18" s="574"/>
      <c r="CK18" s="574"/>
      <c r="CL18" s="574"/>
      <c r="CM18" s="574"/>
      <c r="CN18" s="574"/>
      <c r="CO18" s="574"/>
      <c r="CP18" s="574"/>
      <c r="CQ18" s="574"/>
      <c r="CR18" s="574"/>
      <c r="CS18" s="575"/>
      <c r="CT18" s="461"/>
      <c r="CU18" s="462"/>
      <c r="CV18" s="462"/>
      <c r="CW18" s="462"/>
      <c r="CX18" s="462"/>
      <c r="CY18" s="462"/>
      <c r="CZ18" s="462"/>
      <c r="DA18" s="463"/>
      <c r="DB18" s="461"/>
      <c r="DC18" s="462"/>
      <c r="DD18" s="462"/>
      <c r="DE18" s="462"/>
      <c r="DF18" s="462"/>
      <c r="DG18" s="462"/>
      <c r="DH18" s="462"/>
      <c r="DI18" s="463"/>
      <c r="DJ18" s="180"/>
      <c r="DK18" s="180"/>
      <c r="DL18" s="180"/>
      <c r="DM18" s="180"/>
      <c r="DN18" s="180"/>
      <c r="DO18" s="180"/>
    </row>
    <row r="19" spans="1:119" ht="18.75" customHeight="1" thickBot="1" x14ac:dyDescent="0.2">
      <c r="A19" s="181"/>
      <c r="B19" s="578" t="s">
        <v>160</v>
      </c>
      <c r="C19" s="507"/>
      <c r="D19" s="507"/>
      <c r="E19" s="579"/>
      <c r="F19" s="579"/>
      <c r="G19" s="579"/>
      <c r="H19" s="579"/>
      <c r="I19" s="579"/>
      <c r="J19" s="579"/>
      <c r="K19" s="579"/>
      <c r="L19" s="587">
        <v>55</v>
      </c>
      <c r="M19" s="587"/>
      <c r="N19" s="587"/>
      <c r="O19" s="587"/>
      <c r="P19" s="587"/>
      <c r="Q19" s="587"/>
      <c r="R19" s="588"/>
      <c r="S19" s="588"/>
      <c r="T19" s="588"/>
      <c r="U19" s="588"/>
      <c r="V19" s="589"/>
      <c r="W19" s="421"/>
      <c r="X19" s="422"/>
      <c r="Y19" s="422"/>
      <c r="Z19" s="422"/>
      <c r="AA19" s="422"/>
      <c r="AB19" s="422"/>
      <c r="AC19" s="596"/>
      <c r="AD19" s="596"/>
      <c r="AE19" s="596"/>
      <c r="AF19" s="596"/>
      <c r="AG19" s="596"/>
      <c r="AH19" s="596"/>
      <c r="AI19" s="596"/>
      <c r="AJ19" s="596"/>
      <c r="AK19" s="596"/>
      <c r="AL19" s="597"/>
      <c r="AM19" s="493"/>
      <c r="AN19" s="494"/>
      <c r="AO19" s="494"/>
      <c r="AP19" s="494"/>
      <c r="AQ19" s="494"/>
      <c r="AR19" s="494"/>
      <c r="AS19" s="494"/>
      <c r="AT19" s="495"/>
      <c r="AU19" s="496"/>
      <c r="AV19" s="497"/>
      <c r="AW19" s="497"/>
      <c r="AX19" s="497"/>
      <c r="AY19" s="498" t="s">
        <v>161</v>
      </c>
      <c r="AZ19" s="499"/>
      <c r="BA19" s="499"/>
      <c r="BB19" s="499"/>
      <c r="BC19" s="499"/>
      <c r="BD19" s="499"/>
      <c r="BE19" s="499"/>
      <c r="BF19" s="499"/>
      <c r="BG19" s="499"/>
      <c r="BH19" s="499"/>
      <c r="BI19" s="499"/>
      <c r="BJ19" s="499"/>
      <c r="BK19" s="499"/>
      <c r="BL19" s="499"/>
      <c r="BM19" s="500"/>
      <c r="BN19" s="464">
        <v>7393494</v>
      </c>
      <c r="BO19" s="465"/>
      <c r="BP19" s="465"/>
      <c r="BQ19" s="465"/>
      <c r="BR19" s="465"/>
      <c r="BS19" s="465"/>
      <c r="BT19" s="465"/>
      <c r="BU19" s="466"/>
      <c r="BV19" s="464">
        <v>7047401</v>
      </c>
      <c r="BW19" s="465"/>
      <c r="BX19" s="465"/>
      <c r="BY19" s="465"/>
      <c r="BZ19" s="465"/>
      <c r="CA19" s="465"/>
      <c r="CB19" s="465"/>
      <c r="CC19" s="466"/>
      <c r="CD19" s="195"/>
      <c r="CE19" s="574"/>
      <c r="CF19" s="574"/>
      <c r="CG19" s="574"/>
      <c r="CH19" s="574"/>
      <c r="CI19" s="574"/>
      <c r="CJ19" s="574"/>
      <c r="CK19" s="574"/>
      <c r="CL19" s="574"/>
      <c r="CM19" s="574"/>
      <c r="CN19" s="574"/>
      <c r="CO19" s="574"/>
      <c r="CP19" s="574"/>
      <c r="CQ19" s="574"/>
      <c r="CR19" s="574"/>
      <c r="CS19" s="575"/>
      <c r="CT19" s="461"/>
      <c r="CU19" s="462"/>
      <c r="CV19" s="462"/>
      <c r="CW19" s="462"/>
      <c r="CX19" s="462"/>
      <c r="CY19" s="462"/>
      <c r="CZ19" s="462"/>
      <c r="DA19" s="463"/>
      <c r="DB19" s="461"/>
      <c r="DC19" s="462"/>
      <c r="DD19" s="462"/>
      <c r="DE19" s="462"/>
      <c r="DF19" s="462"/>
      <c r="DG19" s="462"/>
      <c r="DH19" s="462"/>
      <c r="DI19" s="463"/>
      <c r="DJ19" s="180"/>
      <c r="DK19" s="180"/>
      <c r="DL19" s="180"/>
      <c r="DM19" s="180"/>
      <c r="DN19" s="180"/>
      <c r="DO19" s="180"/>
    </row>
    <row r="20" spans="1:119" ht="18.75" customHeight="1" thickBot="1" x14ac:dyDescent="0.2">
      <c r="A20" s="181"/>
      <c r="B20" s="578" t="s">
        <v>162</v>
      </c>
      <c r="C20" s="507"/>
      <c r="D20" s="507"/>
      <c r="E20" s="579"/>
      <c r="F20" s="579"/>
      <c r="G20" s="579"/>
      <c r="H20" s="579"/>
      <c r="I20" s="579"/>
      <c r="J20" s="579"/>
      <c r="K20" s="579"/>
      <c r="L20" s="587">
        <v>6733</v>
      </c>
      <c r="M20" s="587"/>
      <c r="N20" s="587"/>
      <c r="O20" s="587"/>
      <c r="P20" s="587"/>
      <c r="Q20" s="587"/>
      <c r="R20" s="588"/>
      <c r="S20" s="588"/>
      <c r="T20" s="588"/>
      <c r="U20" s="588"/>
      <c r="V20" s="589"/>
      <c r="W20" s="482"/>
      <c r="X20" s="483"/>
      <c r="Y20" s="483"/>
      <c r="Z20" s="483"/>
      <c r="AA20" s="483"/>
      <c r="AB20" s="483"/>
      <c r="AC20" s="590"/>
      <c r="AD20" s="590"/>
      <c r="AE20" s="590"/>
      <c r="AF20" s="590"/>
      <c r="AG20" s="590"/>
      <c r="AH20" s="590"/>
      <c r="AI20" s="590"/>
      <c r="AJ20" s="590"/>
      <c r="AK20" s="590"/>
      <c r="AL20" s="591"/>
      <c r="AM20" s="592"/>
      <c r="AN20" s="519"/>
      <c r="AO20" s="519"/>
      <c r="AP20" s="519"/>
      <c r="AQ20" s="519"/>
      <c r="AR20" s="519"/>
      <c r="AS20" s="519"/>
      <c r="AT20" s="520"/>
      <c r="AU20" s="593"/>
      <c r="AV20" s="594"/>
      <c r="AW20" s="594"/>
      <c r="AX20" s="595"/>
      <c r="AY20" s="498"/>
      <c r="AZ20" s="499"/>
      <c r="BA20" s="499"/>
      <c r="BB20" s="499"/>
      <c r="BC20" s="499"/>
      <c r="BD20" s="499"/>
      <c r="BE20" s="499"/>
      <c r="BF20" s="499"/>
      <c r="BG20" s="499"/>
      <c r="BH20" s="499"/>
      <c r="BI20" s="499"/>
      <c r="BJ20" s="499"/>
      <c r="BK20" s="499"/>
      <c r="BL20" s="499"/>
      <c r="BM20" s="500"/>
      <c r="BN20" s="464"/>
      <c r="BO20" s="465"/>
      <c r="BP20" s="465"/>
      <c r="BQ20" s="465"/>
      <c r="BR20" s="465"/>
      <c r="BS20" s="465"/>
      <c r="BT20" s="465"/>
      <c r="BU20" s="466"/>
      <c r="BV20" s="464"/>
      <c r="BW20" s="465"/>
      <c r="BX20" s="465"/>
      <c r="BY20" s="465"/>
      <c r="BZ20" s="465"/>
      <c r="CA20" s="465"/>
      <c r="CB20" s="465"/>
      <c r="CC20" s="466"/>
      <c r="CD20" s="195"/>
      <c r="CE20" s="574"/>
      <c r="CF20" s="574"/>
      <c r="CG20" s="574"/>
      <c r="CH20" s="574"/>
      <c r="CI20" s="574"/>
      <c r="CJ20" s="574"/>
      <c r="CK20" s="574"/>
      <c r="CL20" s="574"/>
      <c r="CM20" s="574"/>
      <c r="CN20" s="574"/>
      <c r="CO20" s="574"/>
      <c r="CP20" s="574"/>
      <c r="CQ20" s="574"/>
      <c r="CR20" s="574"/>
      <c r="CS20" s="575"/>
      <c r="CT20" s="461"/>
      <c r="CU20" s="462"/>
      <c r="CV20" s="462"/>
      <c r="CW20" s="462"/>
      <c r="CX20" s="462"/>
      <c r="CY20" s="462"/>
      <c r="CZ20" s="462"/>
      <c r="DA20" s="463"/>
      <c r="DB20" s="461"/>
      <c r="DC20" s="462"/>
      <c r="DD20" s="462"/>
      <c r="DE20" s="462"/>
      <c r="DF20" s="462"/>
      <c r="DG20" s="462"/>
      <c r="DH20" s="462"/>
      <c r="DI20" s="463"/>
      <c r="DJ20" s="180"/>
      <c r="DK20" s="180"/>
      <c r="DL20" s="180"/>
      <c r="DM20" s="180"/>
      <c r="DN20" s="180"/>
      <c r="DO20" s="180"/>
    </row>
    <row r="21" spans="1:119" ht="18.75" customHeight="1" x14ac:dyDescent="0.15">
      <c r="A21" s="181"/>
      <c r="B21" s="598" t="s">
        <v>163</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600"/>
      <c r="AY21" s="498"/>
      <c r="AZ21" s="499"/>
      <c r="BA21" s="499"/>
      <c r="BB21" s="499"/>
      <c r="BC21" s="499"/>
      <c r="BD21" s="499"/>
      <c r="BE21" s="499"/>
      <c r="BF21" s="499"/>
      <c r="BG21" s="499"/>
      <c r="BH21" s="499"/>
      <c r="BI21" s="499"/>
      <c r="BJ21" s="499"/>
      <c r="BK21" s="499"/>
      <c r="BL21" s="499"/>
      <c r="BM21" s="500"/>
      <c r="BN21" s="464"/>
      <c r="BO21" s="465"/>
      <c r="BP21" s="465"/>
      <c r="BQ21" s="465"/>
      <c r="BR21" s="465"/>
      <c r="BS21" s="465"/>
      <c r="BT21" s="465"/>
      <c r="BU21" s="466"/>
      <c r="BV21" s="464"/>
      <c r="BW21" s="465"/>
      <c r="BX21" s="465"/>
      <c r="BY21" s="465"/>
      <c r="BZ21" s="465"/>
      <c r="CA21" s="465"/>
      <c r="CB21" s="465"/>
      <c r="CC21" s="466"/>
      <c r="CD21" s="195"/>
      <c r="CE21" s="574"/>
      <c r="CF21" s="574"/>
      <c r="CG21" s="574"/>
      <c r="CH21" s="574"/>
      <c r="CI21" s="574"/>
      <c r="CJ21" s="574"/>
      <c r="CK21" s="574"/>
      <c r="CL21" s="574"/>
      <c r="CM21" s="574"/>
      <c r="CN21" s="574"/>
      <c r="CO21" s="574"/>
      <c r="CP21" s="574"/>
      <c r="CQ21" s="574"/>
      <c r="CR21" s="574"/>
      <c r="CS21" s="575"/>
      <c r="CT21" s="461"/>
      <c r="CU21" s="462"/>
      <c r="CV21" s="462"/>
      <c r="CW21" s="462"/>
      <c r="CX21" s="462"/>
      <c r="CY21" s="462"/>
      <c r="CZ21" s="462"/>
      <c r="DA21" s="463"/>
      <c r="DB21" s="461"/>
      <c r="DC21" s="462"/>
      <c r="DD21" s="462"/>
      <c r="DE21" s="462"/>
      <c r="DF21" s="462"/>
      <c r="DG21" s="462"/>
      <c r="DH21" s="462"/>
      <c r="DI21" s="463"/>
      <c r="DJ21" s="180"/>
      <c r="DK21" s="180"/>
      <c r="DL21" s="180"/>
      <c r="DM21" s="180"/>
      <c r="DN21" s="180"/>
      <c r="DO21" s="180"/>
    </row>
    <row r="22" spans="1:119" ht="18.75" customHeight="1" thickBot="1" x14ac:dyDescent="0.2">
      <c r="A22" s="181"/>
      <c r="B22" s="601" t="s">
        <v>164</v>
      </c>
      <c r="C22" s="602"/>
      <c r="D22" s="603"/>
      <c r="E22" s="476" t="s">
        <v>1</v>
      </c>
      <c r="F22" s="481"/>
      <c r="G22" s="481"/>
      <c r="H22" s="481"/>
      <c r="I22" s="481"/>
      <c r="J22" s="481"/>
      <c r="K22" s="471"/>
      <c r="L22" s="476" t="s">
        <v>165</v>
      </c>
      <c r="M22" s="481"/>
      <c r="N22" s="481"/>
      <c r="O22" s="481"/>
      <c r="P22" s="471"/>
      <c r="Q22" s="610" t="s">
        <v>166</v>
      </c>
      <c r="R22" s="611"/>
      <c r="S22" s="611"/>
      <c r="T22" s="611"/>
      <c r="U22" s="611"/>
      <c r="V22" s="612"/>
      <c r="W22" s="616" t="s">
        <v>167</v>
      </c>
      <c r="X22" s="602"/>
      <c r="Y22" s="603"/>
      <c r="Z22" s="476" t="s">
        <v>1</v>
      </c>
      <c r="AA22" s="481"/>
      <c r="AB22" s="481"/>
      <c r="AC22" s="481"/>
      <c r="AD22" s="481"/>
      <c r="AE22" s="481"/>
      <c r="AF22" s="481"/>
      <c r="AG22" s="471"/>
      <c r="AH22" s="629" t="s">
        <v>168</v>
      </c>
      <c r="AI22" s="481"/>
      <c r="AJ22" s="481"/>
      <c r="AK22" s="481"/>
      <c r="AL22" s="471"/>
      <c r="AM22" s="629" t="s">
        <v>169</v>
      </c>
      <c r="AN22" s="630"/>
      <c r="AO22" s="630"/>
      <c r="AP22" s="630"/>
      <c r="AQ22" s="630"/>
      <c r="AR22" s="631"/>
      <c r="AS22" s="610" t="s">
        <v>166</v>
      </c>
      <c r="AT22" s="611"/>
      <c r="AU22" s="611"/>
      <c r="AV22" s="611"/>
      <c r="AW22" s="611"/>
      <c r="AX22" s="635"/>
      <c r="AY22" s="637"/>
      <c r="AZ22" s="638"/>
      <c r="BA22" s="638"/>
      <c r="BB22" s="638"/>
      <c r="BC22" s="638"/>
      <c r="BD22" s="638"/>
      <c r="BE22" s="638"/>
      <c r="BF22" s="638"/>
      <c r="BG22" s="638"/>
      <c r="BH22" s="638"/>
      <c r="BI22" s="638"/>
      <c r="BJ22" s="638"/>
      <c r="BK22" s="638"/>
      <c r="BL22" s="638"/>
      <c r="BM22" s="639"/>
      <c r="BN22" s="640"/>
      <c r="BO22" s="641"/>
      <c r="BP22" s="641"/>
      <c r="BQ22" s="641"/>
      <c r="BR22" s="641"/>
      <c r="BS22" s="641"/>
      <c r="BT22" s="641"/>
      <c r="BU22" s="642"/>
      <c r="BV22" s="640"/>
      <c r="BW22" s="641"/>
      <c r="BX22" s="641"/>
      <c r="BY22" s="641"/>
      <c r="BZ22" s="641"/>
      <c r="CA22" s="641"/>
      <c r="CB22" s="641"/>
      <c r="CC22" s="642"/>
      <c r="CD22" s="195"/>
      <c r="CE22" s="574"/>
      <c r="CF22" s="574"/>
      <c r="CG22" s="574"/>
      <c r="CH22" s="574"/>
      <c r="CI22" s="574"/>
      <c r="CJ22" s="574"/>
      <c r="CK22" s="574"/>
      <c r="CL22" s="574"/>
      <c r="CM22" s="574"/>
      <c r="CN22" s="574"/>
      <c r="CO22" s="574"/>
      <c r="CP22" s="574"/>
      <c r="CQ22" s="574"/>
      <c r="CR22" s="574"/>
      <c r="CS22" s="575"/>
      <c r="CT22" s="461"/>
      <c r="CU22" s="462"/>
      <c r="CV22" s="462"/>
      <c r="CW22" s="462"/>
      <c r="CX22" s="462"/>
      <c r="CY22" s="462"/>
      <c r="CZ22" s="462"/>
      <c r="DA22" s="463"/>
      <c r="DB22" s="461"/>
      <c r="DC22" s="462"/>
      <c r="DD22" s="462"/>
      <c r="DE22" s="462"/>
      <c r="DF22" s="462"/>
      <c r="DG22" s="462"/>
      <c r="DH22" s="462"/>
      <c r="DI22" s="463"/>
      <c r="DJ22" s="180"/>
      <c r="DK22" s="180"/>
      <c r="DL22" s="180"/>
      <c r="DM22" s="180"/>
      <c r="DN22" s="180"/>
      <c r="DO22" s="180"/>
    </row>
    <row r="23" spans="1:119" ht="18.75" customHeight="1" x14ac:dyDescent="0.15">
      <c r="A23" s="181"/>
      <c r="B23" s="604"/>
      <c r="C23" s="605"/>
      <c r="D23" s="606"/>
      <c r="E23" s="450"/>
      <c r="F23" s="455"/>
      <c r="G23" s="455"/>
      <c r="H23" s="455"/>
      <c r="I23" s="455"/>
      <c r="J23" s="455"/>
      <c r="K23" s="444"/>
      <c r="L23" s="450"/>
      <c r="M23" s="455"/>
      <c r="N23" s="455"/>
      <c r="O23" s="455"/>
      <c r="P23" s="444"/>
      <c r="Q23" s="613"/>
      <c r="R23" s="614"/>
      <c r="S23" s="614"/>
      <c r="T23" s="614"/>
      <c r="U23" s="614"/>
      <c r="V23" s="615"/>
      <c r="W23" s="617"/>
      <c r="X23" s="605"/>
      <c r="Y23" s="606"/>
      <c r="Z23" s="450"/>
      <c r="AA23" s="455"/>
      <c r="AB23" s="455"/>
      <c r="AC23" s="455"/>
      <c r="AD23" s="455"/>
      <c r="AE23" s="455"/>
      <c r="AF23" s="455"/>
      <c r="AG23" s="444"/>
      <c r="AH23" s="450"/>
      <c r="AI23" s="455"/>
      <c r="AJ23" s="455"/>
      <c r="AK23" s="455"/>
      <c r="AL23" s="444"/>
      <c r="AM23" s="632"/>
      <c r="AN23" s="633"/>
      <c r="AO23" s="633"/>
      <c r="AP23" s="633"/>
      <c r="AQ23" s="633"/>
      <c r="AR23" s="634"/>
      <c r="AS23" s="613"/>
      <c r="AT23" s="614"/>
      <c r="AU23" s="614"/>
      <c r="AV23" s="614"/>
      <c r="AW23" s="614"/>
      <c r="AX23" s="636"/>
      <c r="AY23" s="424" t="s">
        <v>170</v>
      </c>
      <c r="AZ23" s="425"/>
      <c r="BA23" s="425"/>
      <c r="BB23" s="425"/>
      <c r="BC23" s="425"/>
      <c r="BD23" s="425"/>
      <c r="BE23" s="425"/>
      <c r="BF23" s="425"/>
      <c r="BG23" s="425"/>
      <c r="BH23" s="425"/>
      <c r="BI23" s="425"/>
      <c r="BJ23" s="425"/>
      <c r="BK23" s="425"/>
      <c r="BL23" s="425"/>
      <c r="BM23" s="426"/>
      <c r="BN23" s="464">
        <v>9695636</v>
      </c>
      <c r="BO23" s="465"/>
      <c r="BP23" s="465"/>
      <c r="BQ23" s="465"/>
      <c r="BR23" s="465"/>
      <c r="BS23" s="465"/>
      <c r="BT23" s="465"/>
      <c r="BU23" s="466"/>
      <c r="BV23" s="464">
        <v>9811201</v>
      </c>
      <c r="BW23" s="465"/>
      <c r="BX23" s="465"/>
      <c r="BY23" s="465"/>
      <c r="BZ23" s="465"/>
      <c r="CA23" s="465"/>
      <c r="CB23" s="465"/>
      <c r="CC23" s="466"/>
      <c r="CD23" s="195"/>
      <c r="CE23" s="574"/>
      <c r="CF23" s="574"/>
      <c r="CG23" s="574"/>
      <c r="CH23" s="574"/>
      <c r="CI23" s="574"/>
      <c r="CJ23" s="574"/>
      <c r="CK23" s="574"/>
      <c r="CL23" s="574"/>
      <c r="CM23" s="574"/>
      <c r="CN23" s="574"/>
      <c r="CO23" s="574"/>
      <c r="CP23" s="574"/>
      <c r="CQ23" s="574"/>
      <c r="CR23" s="574"/>
      <c r="CS23" s="575"/>
      <c r="CT23" s="461"/>
      <c r="CU23" s="462"/>
      <c r="CV23" s="462"/>
      <c r="CW23" s="462"/>
      <c r="CX23" s="462"/>
      <c r="CY23" s="462"/>
      <c r="CZ23" s="462"/>
      <c r="DA23" s="463"/>
      <c r="DB23" s="461"/>
      <c r="DC23" s="462"/>
      <c r="DD23" s="462"/>
      <c r="DE23" s="462"/>
      <c r="DF23" s="462"/>
      <c r="DG23" s="462"/>
      <c r="DH23" s="462"/>
      <c r="DI23" s="463"/>
      <c r="DJ23" s="180"/>
      <c r="DK23" s="180"/>
      <c r="DL23" s="180"/>
      <c r="DM23" s="180"/>
      <c r="DN23" s="180"/>
      <c r="DO23" s="180"/>
    </row>
    <row r="24" spans="1:119" ht="18.75" customHeight="1" thickBot="1" x14ac:dyDescent="0.2">
      <c r="A24" s="181"/>
      <c r="B24" s="604"/>
      <c r="C24" s="605"/>
      <c r="D24" s="606"/>
      <c r="E24" s="514" t="s">
        <v>171</v>
      </c>
      <c r="F24" s="494"/>
      <c r="G24" s="494"/>
      <c r="H24" s="494"/>
      <c r="I24" s="494"/>
      <c r="J24" s="494"/>
      <c r="K24" s="495"/>
      <c r="L24" s="515">
        <v>1</v>
      </c>
      <c r="M24" s="516"/>
      <c r="N24" s="516"/>
      <c r="O24" s="516"/>
      <c r="P24" s="558"/>
      <c r="Q24" s="515">
        <v>6210</v>
      </c>
      <c r="R24" s="516"/>
      <c r="S24" s="516"/>
      <c r="T24" s="516"/>
      <c r="U24" s="516"/>
      <c r="V24" s="558"/>
      <c r="W24" s="617"/>
      <c r="X24" s="605"/>
      <c r="Y24" s="606"/>
      <c r="Z24" s="514" t="s">
        <v>172</v>
      </c>
      <c r="AA24" s="494"/>
      <c r="AB24" s="494"/>
      <c r="AC24" s="494"/>
      <c r="AD24" s="494"/>
      <c r="AE24" s="494"/>
      <c r="AF24" s="494"/>
      <c r="AG24" s="495"/>
      <c r="AH24" s="515">
        <v>209</v>
      </c>
      <c r="AI24" s="516"/>
      <c r="AJ24" s="516"/>
      <c r="AK24" s="516"/>
      <c r="AL24" s="558"/>
      <c r="AM24" s="515">
        <v>628672</v>
      </c>
      <c r="AN24" s="516"/>
      <c r="AO24" s="516"/>
      <c r="AP24" s="516"/>
      <c r="AQ24" s="516"/>
      <c r="AR24" s="558"/>
      <c r="AS24" s="515">
        <v>3008</v>
      </c>
      <c r="AT24" s="516"/>
      <c r="AU24" s="516"/>
      <c r="AV24" s="516"/>
      <c r="AW24" s="516"/>
      <c r="AX24" s="517"/>
      <c r="AY24" s="637" t="s">
        <v>173</v>
      </c>
      <c r="AZ24" s="638"/>
      <c r="BA24" s="638"/>
      <c r="BB24" s="638"/>
      <c r="BC24" s="638"/>
      <c r="BD24" s="638"/>
      <c r="BE24" s="638"/>
      <c r="BF24" s="638"/>
      <c r="BG24" s="638"/>
      <c r="BH24" s="638"/>
      <c r="BI24" s="638"/>
      <c r="BJ24" s="638"/>
      <c r="BK24" s="638"/>
      <c r="BL24" s="638"/>
      <c r="BM24" s="639"/>
      <c r="BN24" s="464">
        <v>9503020</v>
      </c>
      <c r="BO24" s="465"/>
      <c r="BP24" s="465"/>
      <c r="BQ24" s="465"/>
      <c r="BR24" s="465"/>
      <c r="BS24" s="465"/>
      <c r="BT24" s="465"/>
      <c r="BU24" s="466"/>
      <c r="BV24" s="464">
        <v>9645208</v>
      </c>
      <c r="BW24" s="465"/>
      <c r="BX24" s="465"/>
      <c r="BY24" s="465"/>
      <c r="BZ24" s="465"/>
      <c r="CA24" s="465"/>
      <c r="CB24" s="465"/>
      <c r="CC24" s="466"/>
      <c r="CD24" s="195"/>
      <c r="CE24" s="574"/>
      <c r="CF24" s="574"/>
      <c r="CG24" s="574"/>
      <c r="CH24" s="574"/>
      <c r="CI24" s="574"/>
      <c r="CJ24" s="574"/>
      <c r="CK24" s="574"/>
      <c r="CL24" s="574"/>
      <c r="CM24" s="574"/>
      <c r="CN24" s="574"/>
      <c r="CO24" s="574"/>
      <c r="CP24" s="574"/>
      <c r="CQ24" s="574"/>
      <c r="CR24" s="574"/>
      <c r="CS24" s="575"/>
      <c r="CT24" s="461"/>
      <c r="CU24" s="462"/>
      <c r="CV24" s="462"/>
      <c r="CW24" s="462"/>
      <c r="CX24" s="462"/>
      <c r="CY24" s="462"/>
      <c r="CZ24" s="462"/>
      <c r="DA24" s="463"/>
      <c r="DB24" s="461"/>
      <c r="DC24" s="462"/>
      <c r="DD24" s="462"/>
      <c r="DE24" s="462"/>
      <c r="DF24" s="462"/>
      <c r="DG24" s="462"/>
      <c r="DH24" s="462"/>
      <c r="DI24" s="463"/>
      <c r="DJ24" s="180"/>
      <c r="DK24" s="180"/>
      <c r="DL24" s="180"/>
      <c r="DM24" s="180"/>
      <c r="DN24" s="180"/>
      <c r="DO24" s="180"/>
    </row>
    <row r="25" spans="1:119" s="180" customFormat="1" ht="18.75" customHeight="1" x14ac:dyDescent="0.15">
      <c r="A25" s="181"/>
      <c r="B25" s="604"/>
      <c r="C25" s="605"/>
      <c r="D25" s="606"/>
      <c r="E25" s="514" t="s">
        <v>174</v>
      </c>
      <c r="F25" s="494"/>
      <c r="G25" s="494"/>
      <c r="H25" s="494"/>
      <c r="I25" s="494"/>
      <c r="J25" s="494"/>
      <c r="K25" s="495"/>
      <c r="L25" s="515">
        <v>1</v>
      </c>
      <c r="M25" s="516"/>
      <c r="N25" s="516"/>
      <c r="O25" s="516"/>
      <c r="P25" s="558"/>
      <c r="Q25" s="515">
        <v>5400</v>
      </c>
      <c r="R25" s="516"/>
      <c r="S25" s="516"/>
      <c r="T25" s="516"/>
      <c r="U25" s="516"/>
      <c r="V25" s="558"/>
      <c r="W25" s="617"/>
      <c r="X25" s="605"/>
      <c r="Y25" s="606"/>
      <c r="Z25" s="514" t="s">
        <v>175</v>
      </c>
      <c r="AA25" s="494"/>
      <c r="AB25" s="494"/>
      <c r="AC25" s="494"/>
      <c r="AD25" s="494"/>
      <c r="AE25" s="494"/>
      <c r="AF25" s="494"/>
      <c r="AG25" s="495"/>
      <c r="AH25" s="515">
        <v>42</v>
      </c>
      <c r="AI25" s="516"/>
      <c r="AJ25" s="516"/>
      <c r="AK25" s="516"/>
      <c r="AL25" s="558"/>
      <c r="AM25" s="515">
        <v>131040</v>
      </c>
      <c r="AN25" s="516"/>
      <c r="AO25" s="516"/>
      <c r="AP25" s="516"/>
      <c r="AQ25" s="516"/>
      <c r="AR25" s="558"/>
      <c r="AS25" s="515">
        <v>3120</v>
      </c>
      <c r="AT25" s="516"/>
      <c r="AU25" s="516"/>
      <c r="AV25" s="516"/>
      <c r="AW25" s="516"/>
      <c r="AX25" s="517"/>
      <c r="AY25" s="424" t="s">
        <v>176</v>
      </c>
      <c r="AZ25" s="425"/>
      <c r="BA25" s="425"/>
      <c r="BB25" s="425"/>
      <c r="BC25" s="425"/>
      <c r="BD25" s="425"/>
      <c r="BE25" s="425"/>
      <c r="BF25" s="425"/>
      <c r="BG25" s="425"/>
      <c r="BH25" s="425"/>
      <c r="BI25" s="425"/>
      <c r="BJ25" s="425"/>
      <c r="BK25" s="425"/>
      <c r="BL25" s="425"/>
      <c r="BM25" s="426"/>
      <c r="BN25" s="427">
        <v>845969</v>
      </c>
      <c r="BO25" s="428"/>
      <c r="BP25" s="428"/>
      <c r="BQ25" s="428"/>
      <c r="BR25" s="428"/>
      <c r="BS25" s="428"/>
      <c r="BT25" s="428"/>
      <c r="BU25" s="429"/>
      <c r="BV25" s="427">
        <v>835931</v>
      </c>
      <c r="BW25" s="428"/>
      <c r="BX25" s="428"/>
      <c r="BY25" s="428"/>
      <c r="BZ25" s="428"/>
      <c r="CA25" s="428"/>
      <c r="CB25" s="428"/>
      <c r="CC25" s="429"/>
      <c r="CD25" s="195"/>
      <c r="CE25" s="574"/>
      <c r="CF25" s="574"/>
      <c r="CG25" s="574"/>
      <c r="CH25" s="574"/>
      <c r="CI25" s="574"/>
      <c r="CJ25" s="574"/>
      <c r="CK25" s="574"/>
      <c r="CL25" s="574"/>
      <c r="CM25" s="574"/>
      <c r="CN25" s="574"/>
      <c r="CO25" s="574"/>
      <c r="CP25" s="574"/>
      <c r="CQ25" s="574"/>
      <c r="CR25" s="574"/>
      <c r="CS25" s="575"/>
      <c r="CT25" s="461"/>
      <c r="CU25" s="462"/>
      <c r="CV25" s="462"/>
      <c r="CW25" s="462"/>
      <c r="CX25" s="462"/>
      <c r="CY25" s="462"/>
      <c r="CZ25" s="462"/>
      <c r="DA25" s="463"/>
      <c r="DB25" s="461"/>
      <c r="DC25" s="462"/>
      <c r="DD25" s="462"/>
      <c r="DE25" s="462"/>
      <c r="DF25" s="462"/>
      <c r="DG25" s="462"/>
      <c r="DH25" s="462"/>
      <c r="DI25" s="463"/>
    </row>
    <row r="26" spans="1:119" s="180" customFormat="1" ht="18.75" customHeight="1" x14ac:dyDescent="0.15">
      <c r="A26" s="181"/>
      <c r="B26" s="604"/>
      <c r="C26" s="605"/>
      <c r="D26" s="606"/>
      <c r="E26" s="514" t="s">
        <v>177</v>
      </c>
      <c r="F26" s="494"/>
      <c r="G26" s="494"/>
      <c r="H26" s="494"/>
      <c r="I26" s="494"/>
      <c r="J26" s="494"/>
      <c r="K26" s="495"/>
      <c r="L26" s="515">
        <v>1</v>
      </c>
      <c r="M26" s="516"/>
      <c r="N26" s="516"/>
      <c r="O26" s="516"/>
      <c r="P26" s="558"/>
      <c r="Q26" s="515">
        <v>5000</v>
      </c>
      <c r="R26" s="516"/>
      <c r="S26" s="516"/>
      <c r="T26" s="516"/>
      <c r="U26" s="516"/>
      <c r="V26" s="558"/>
      <c r="W26" s="617"/>
      <c r="X26" s="605"/>
      <c r="Y26" s="606"/>
      <c r="Z26" s="514" t="s">
        <v>178</v>
      </c>
      <c r="AA26" s="627"/>
      <c r="AB26" s="627"/>
      <c r="AC26" s="627"/>
      <c r="AD26" s="627"/>
      <c r="AE26" s="627"/>
      <c r="AF26" s="627"/>
      <c r="AG26" s="628"/>
      <c r="AH26" s="515">
        <v>19</v>
      </c>
      <c r="AI26" s="516"/>
      <c r="AJ26" s="516"/>
      <c r="AK26" s="516"/>
      <c r="AL26" s="558"/>
      <c r="AM26" s="515">
        <v>60591</v>
      </c>
      <c r="AN26" s="516"/>
      <c r="AO26" s="516"/>
      <c r="AP26" s="516"/>
      <c r="AQ26" s="516"/>
      <c r="AR26" s="558"/>
      <c r="AS26" s="515">
        <v>3189</v>
      </c>
      <c r="AT26" s="516"/>
      <c r="AU26" s="516"/>
      <c r="AV26" s="516"/>
      <c r="AW26" s="516"/>
      <c r="AX26" s="517"/>
      <c r="AY26" s="467" t="s">
        <v>179</v>
      </c>
      <c r="AZ26" s="468"/>
      <c r="BA26" s="468"/>
      <c r="BB26" s="468"/>
      <c r="BC26" s="468"/>
      <c r="BD26" s="468"/>
      <c r="BE26" s="468"/>
      <c r="BF26" s="468"/>
      <c r="BG26" s="468"/>
      <c r="BH26" s="468"/>
      <c r="BI26" s="468"/>
      <c r="BJ26" s="468"/>
      <c r="BK26" s="468"/>
      <c r="BL26" s="468"/>
      <c r="BM26" s="469"/>
      <c r="BN26" s="464" t="s">
        <v>138</v>
      </c>
      <c r="BO26" s="465"/>
      <c r="BP26" s="465"/>
      <c r="BQ26" s="465"/>
      <c r="BR26" s="465"/>
      <c r="BS26" s="465"/>
      <c r="BT26" s="465"/>
      <c r="BU26" s="466"/>
      <c r="BV26" s="464" t="s">
        <v>138</v>
      </c>
      <c r="BW26" s="465"/>
      <c r="BX26" s="465"/>
      <c r="BY26" s="465"/>
      <c r="BZ26" s="465"/>
      <c r="CA26" s="465"/>
      <c r="CB26" s="465"/>
      <c r="CC26" s="466"/>
      <c r="CD26" s="195"/>
      <c r="CE26" s="574"/>
      <c r="CF26" s="574"/>
      <c r="CG26" s="574"/>
      <c r="CH26" s="574"/>
      <c r="CI26" s="574"/>
      <c r="CJ26" s="574"/>
      <c r="CK26" s="574"/>
      <c r="CL26" s="574"/>
      <c r="CM26" s="574"/>
      <c r="CN26" s="574"/>
      <c r="CO26" s="574"/>
      <c r="CP26" s="574"/>
      <c r="CQ26" s="574"/>
      <c r="CR26" s="574"/>
      <c r="CS26" s="575"/>
      <c r="CT26" s="461"/>
      <c r="CU26" s="462"/>
      <c r="CV26" s="462"/>
      <c r="CW26" s="462"/>
      <c r="CX26" s="462"/>
      <c r="CY26" s="462"/>
      <c r="CZ26" s="462"/>
      <c r="DA26" s="463"/>
      <c r="DB26" s="461"/>
      <c r="DC26" s="462"/>
      <c r="DD26" s="462"/>
      <c r="DE26" s="462"/>
      <c r="DF26" s="462"/>
      <c r="DG26" s="462"/>
      <c r="DH26" s="462"/>
      <c r="DI26" s="463"/>
    </row>
    <row r="27" spans="1:119" ht="18.75" customHeight="1" thickBot="1" x14ac:dyDescent="0.2">
      <c r="A27" s="181"/>
      <c r="B27" s="604"/>
      <c r="C27" s="605"/>
      <c r="D27" s="606"/>
      <c r="E27" s="514" t="s">
        <v>180</v>
      </c>
      <c r="F27" s="494"/>
      <c r="G27" s="494"/>
      <c r="H27" s="494"/>
      <c r="I27" s="494"/>
      <c r="J27" s="494"/>
      <c r="K27" s="495"/>
      <c r="L27" s="515">
        <v>1</v>
      </c>
      <c r="M27" s="516"/>
      <c r="N27" s="516"/>
      <c r="O27" s="516"/>
      <c r="P27" s="558"/>
      <c r="Q27" s="515">
        <v>3000</v>
      </c>
      <c r="R27" s="516"/>
      <c r="S27" s="516"/>
      <c r="T27" s="516"/>
      <c r="U27" s="516"/>
      <c r="V27" s="558"/>
      <c r="W27" s="617"/>
      <c r="X27" s="605"/>
      <c r="Y27" s="606"/>
      <c r="Z27" s="514" t="s">
        <v>181</v>
      </c>
      <c r="AA27" s="494"/>
      <c r="AB27" s="494"/>
      <c r="AC27" s="494"/>
      <c r="AD27" s="494"/>
      <c r="AE27" s="494"/>
      <c r="AF27" s="494"/>
      <c r="AG27" s="495"/>
      <c r="AH27" s="515">
        <v>4</v>
      </c>
      <c r="AI27" s="516"/>
      <c r="AJ27" s="516"/>
      <c r="AK27" s="516"/>
      <c r="AL27" s="558"/>
      <c r="AM27" s="515">
        <v>10680</v>
      </c>
      <c r="AN27" s="516"/>
      <c r="AO27" s="516"/>
      <c r="AP27" s="516"/>
      <c r="AQ27" s="516"/>
      <c r="AR27" s="558"/>
      <c r="AS27" s="515">
        <v>2670</v>
      </c>
      <c r="AT27" s="516"/>
      <c r="AU27" s="516"/>
      <c r="AV27" s="516"/>
      <c r="AW27" s="516"/>
      <c r="AX27" s="517"/>
      <c r="AY27" s="559" t="s">
        <v>182</v>
      </c>
      <c r="AZ27" s="560"/>
      <c r="BA27" s="560"/>
      <c r="BB27" s="560"/>
      <c r="BC27" s="560"/>
      <c r="BD27" s="560"/>
      <c r="BE27" s="560"/>
      <c r="BF27" s="560"/>
      <c r="BG27" s="560"/>
      <c r="BH27" s="560"/>
      <c r="BI27" s="560"/>
      <c r="BJ27" s="560"/>
      <c r="BK27" s="560"/>
      <c r="BL27" s="560"/>
      <c r="BM27" s="561"/>
      <c r="BN27" s="640">
        <v>10073</v>
      </c>
      <c r="BO27" s="641"/>
      <c r="BP27" s="641"/>
      <c r="BQ27" s="641"/>
      <c r="BR27" s="641"/>
      <c r="BS27" s="641"/>
      <c r="BT27" s="641"/>
      <c r="BU27" s="642"/>
      <c r="BV27" s="640">
        <v>10057</v>
      </c>
      <c r="BW27" s="641"/>
      <c r="BX27" s="641"/>
      <c r="BY27" s="641"/>
      <c r="BZ27" s="641"/>
      <c r="CA27" s="641"/>
      <c r="CB27" s="641"/>
      <c r="CC27" s="642"/>
      <c r="CD27" s="197"/>
      <c r="CE27" s="574"/>
      <c r="CF27" s="574"/>
      <c r="CG27" s="574"/>
      <c r="CH27" s="574"/>
      <c r="CI27" s="574"/>
      <c r="CJ27" s="574"/>
      <c r="CK27" s="574"/>
      <c r="CL27" s="574"/>
      <c r="CM27" s="574"/>
      <c r="CN27" s="574"/>
      <c r="CO27" s="574"/>
      <c r="CP27" s="574"/>
      <c r="CQ27" s="574"/>
      <c r="CR27" s="574"/>
      <c r="CS27" s="575"/>
      <c r="CT27" s="461"/>
      <c r="CU27" s="462"/>
      <c r="CV27" s="462"/>
      <c r="CW27" s="462"/>
      <c r="CX27" s="462"/>
      <c r="CY27" s="462"/>
      <c r="CZ27" s="462"/>
      <c r="DA27" s="463"/>
      <c r="DB27" s="461"/>
      <c r="DC27" s="462"/>
      <c r="DD27" s="462"/>
      <c r="DE27" s="462"/>
      <c r="DF27" s="462"/>
      <c r="DG27" s="462"/>
      <c r="DH27" s="462"/>
      <c r="DI27" s="463"/>
      <c r="DJ27" s="180"/>
      <c r="DK27" s="180"/>
      <c r="DL27" s="180"/>
      <c r="DM27" s="180"/>
      <c r="DN27" s="180"/>
      <c r="DO27" s="180"/>
    </row>
    <row r="28" spans="1:119" ht="18.75" customHeight="1" x14ac:dyDescent="0.15">
      <c r="A28" s="181"/>
      <c r="B28" s="604"/>
      <c r="C28" s="605"/>
      <c r="D28" s="606"/>
      <c r="E28" s="514" t="s">
        <v>183</v>
      </c>
      <c r="F28" s="494"/>
      <c r="G28" s="494"/>
      <c r="H28" s="494"/>
      <c r="I28" s="494"/>
      <c r="J28" s="494"/>
      <c r="K28" s="495"/>
      <c r="L28" s="515">
        <v>1</v>
      </c>
      <c r="M28" s="516"/>
      <c r="N28" s="516"/>
      <c r="O28" s="516"/>
      <c r="P28" s="558"/>
      <c r="Q28" s="515">
        <v>2700</v>
      </c>
      <c r="R28" s="516"/>
      <c r="S28" s="516"/>
      <c r="T28" s="516"/>
      <c r="U28" s="516"/>
      <c r="V28" s="558"/>
      <c r="W28" s="617"/>
      <c r="X28" s="605"/>
      <c r="Y28" s="606"/>
      <c r="Z28" s="514" t="s">
        <v>184</v>
      </c>
      <c r="AA28" s="494"/>
      <c r="AB28" s="494"/>
      <c r="AC28" s="494"/>
      <c r="AD28" s="494"/>
      <c r="AE28" s="494"/>
      <c r="AF28" s="494"/>
      <c r="AG28" s="495"/>
      <c r="AH28" s="515" t="s">
        <v>138</v>
      </c>
      <c r="AI28" s="516"/>
      <c r="AJ28" s="516"/>
      <c r="AK28" s="516"/>
      <c r="AL28" s="558"/>
      <c r="AM28" s="515" t="s">
        <v>138</v>
      </c>
      <c r="AN28" s="516"/>
      <c r="AO28" s="516"/>
      <c r="AP28" s="516"/>
      <c r="AQ28" s="516"/>
      <c r="AR28" s="558"/>
      <c r="AS28" s="515" t="s">
        <v>138</v>
      </c>
      <c r="AT28" s="516"/>
      <c r="AU28" s="516"/>
      <c r="AV28" s="516"/>
      <c r="AW28" s="516"/>
      <c r="AX28" s="517"/>
      <c r="AY28" s="643" t="s">
        <v>185</v>
      </c>
      <c r="AZ28" s="644"/>
      <c r="BA28" s="644"/>
      <c r="BB28" s="645"/>
      <c r="BC28" s="424" t="s">
        <v>48</v>
      </c>
      <c r="BD28" s="425"/>
      <c r="BE28" s="425"/>
      <c r="BF28" s="425"/>
      <c r="BG28" s="425"/>
      <c r="BH28" s="425"/>
      <c r="BI28" s="425"/>
      <c r="BJ28" s="425"/>
      <c r="BK28" s="425"/>
      <c r="BL28" s="425"/>
      <c r="BM28" s="426"/>
      <c r="BN28" s="427">
        <v>1292557</v>
      </c>
      <c r="BO28" s="428"/>
      <c r="BP28" s="428"/>
      <c r="BQ28" s="428"/>
      <c r="BR28" s="428"/>
      <c r="BS28" s="428"/>
      <c r="BT28" s="428"/>
      <c r="BU28" s="429"/>
      <c r="BV28" s="427">
        <v>1245291</v>
      </c>
      <c r="BW28" s="428"/>
      <c r="BX28" s="428"/>
      <c r="BY28" s="428"/>
      <c r="BZ28" s="428"/>
      <c r="CA28" s="428"/>
      <c r="CB28" s="428"/>
      <c r="CC28" s="429"/>
      <c r="CD28" s="195"/>
      <c r="CE28" s="574"/>
      <c r="CF28" s="574"/>
      <c r="CG28" s="574"/>
      <c r="CH28" s="574"/>
      <c r="CI28" s="574"/>
      <c r="CJ28" s="574"/>
      <c r="CK28" s="574"/>
      <c r="CL28" s="574"/>
      <c r="CM28" s="574"/>
      <c r="CN28" s="574"/>
      <c r="CO28" s="574"/>
      <c r="CP28" s="574"/>
      <c r="CQ28" s="574"/>
      <c r="CR28" s="574"/>
      <c r="CS28" s="575"/>
      <c r="CT28" s="461"/>
      <c r="CU28" s="462"/>
      <c r="CV28" s="462"/>
      <c r="CW28" s="462"/>
      <c r="CX28" s="462"/>
      <c r="CY28" s="462"/>
      <c r="CZ28" s="462"/>
      <c r="DA28" s="463"/>
      <c r="DB28" s="461"/>
      <c r="DC28" s="462"/>
      <c r="DD28" s="462"/>
      <c r="DE28" s="462"/>
      <c r="DF28" s="462"/>
      <c r="DG28" s="462"/>
      <c r="DH28" s="462"/>
      <c r="DI28" s="463"/>
      <c r="DJ28" s="180"/>
      <c r="DK28" s="180"/>
      <c r="DL28" s="180"/>
      <c r="DM28" s="180"/>
      <c r="DN28" s="180"/>
      <c r="DO28" s="180"/>
    </row>
    <row r="29" spans="1:119" ht="18.75" customHeight="1" x14ac:dyDescent="0.15">
      <c r="A29" s="181"/>
      <c r="B29" s="604"/>
      <c r="C29" s="605"/>
      <c r="D29" s="606"/>
      <c r="E29" s="514" t="s">
        <v>186</v>
      </c>
      <c r="F29" s="494"/>
      <c r="G29" s="494"/>
      <c r="H29" s="494"/>
      <c r="I29" s="494"/>
      <c r="J29" s="494"/>
      <c r="K29" s="495"/>
      <c r="L29" s="515">
        <v>11</v>
      </c>
      <c r="M29" s="516"/>
      <c r="N29" s="516"/>
      <c r="O29" s="516"/>
      <c r="P29" s="558"/>
      <c r="Q29" s="515">
        <v>2500</v>
      </c>
      <c r="R29" s="516"/>
      <c r="S29" s="516"/>
      <c r="T29" s="516"/>
      <c r="U29" s="516"/>
      <c r="V29" s="558"/>
      <c r="W29" s="618"/>
      <c r="X29" s="619"/>
      <c r="Y29" s="620"/>
      <c r="Z29" s="514" t="s">
        <v>187</v>
      </c>
      <c r="AA29" s="494"/>
      <c r="AB29" s="494"/>
      <c r="AC29" s="494"/>
      <c r="AD29" s="494"/>
      <c r="AE29" s="494"/>
      <c r="AF29" s="494"/>
      <c r="AG29" s="495"/>
      <c r="AH29" s="515">
        <v>213</v>
      </c>
      <c r="AI29" s="516"/>
      <c r="AJ29" s="516"/>
      <c r="AK29" s="516"/>
      <c r="AL29" s="558"/>
      <c r="AM29" s="515">
        <v>639352</v>
      </c>
      <c r="AN29" s="516"/>
      <c r="AO29" s="516"/>
      <c r="AP29" s="516"/>
      <c r="AQ29" s="516"/>
      <c r="AR29" s="558"/>
      <c r="AS29" s="515">
        <v>3002</v>
      </c>
      <c r="AT29" s="516"/>
      <c r="AU29" s="516"/>
      <c r="AV29" s="516"/>
      <c r="AW29" s="516"/>
      <c r="AX29" s="517"/>
      <c r="AY29" s="646"/>
      <c r="AZ29" s="647"/>
      <c r="BA29" s="647"/>
      <c r="BB29" s="648"/>
      <c r="BC29" s="498" t="s">
        <v>188</v>
      </c>
      <c r="BD29" s="499"/>
      <c r="BE29" s="499"/>
      <c r="BF29" s="499"/>
      <c r="BG29" s="499"/>
      <c r="BH29" s="499"/>
      <c r="BI29" s="499"/>
      <c r="BJ29" s="499"/>
      <c r="BK29" s="499"/>
      <c r="BL29" s="499"/>
      <c r="BM29" s="500"/>
      <c r="BN29" s="464">
        <v>1205447</v>
      </c>
      <c r="BO29" s="465"/>
      <c r="BP29" s="465"/>
      <c r="BQ29" s="465"/>
      <c r="BR29" s="465"/>
      <c r="BS29" s="465"/>
      <c r="BT29" s="465"/>
      <c r="BU29" s="466"/>
      <c r="BV29" s="464">
        <v>1204966</v>
      </c>
      <c r="BW29" s="465"/>
      <c r="BX29" s="465"/>
      <c r="BY29" s="465"/>
      <c r="BZ29" s="465"/>
      <c r="CA29" s="465"/>
      <c r="CB29" s="465"/>
      <c r="CC29" s="466"/>
      <c r="CD29" s="197"/>
      <c r="CE29" s="574"/>
      <c r="CF29" s="574"/>
      <c r="CG29" s="574"/>
      <c r="CH29" s="574"/>
      <c r="CI29" s="574"/>
      <c r="CJ29" s="574"/>
      <c r="CK29" s="574"/>
      <c r="CL29" s="574"/>
      <c r="CM29" s="574"/>
      <c r="CN29" s="574"/>
      <c r="CO29" s="574"/>
      <c r="CP29" s="574"/>
      <c r="CQ29" s="574"/>
      <c r="CR29" s="574"/>
      <c r="CS29" s="575"/>
      <c r="CT29" s="461"/>
      <c r="CU29" s="462"/>
      <c r="CV29" s="462"/>
      <c r="CW29" s="462"/>
      <c r="CX29" s="462"/>
      <c r="CY29" s="462"/>
      <c r="CZ29" s="462"/>
      <c r="DA29" s="463"/>
      <c r="DB29" s="461"/>
      <c r="DC29" s="462"/>
      <c r="DD29" s="462"/>
      <c r="DE29" s="462"/>
      <c r="DF29" s="462"/>
      <c r="DG29" s="462"/>
      <c r="DH29" s="462"/>
      <c r="DI29" s="463"/>
      <c r="DJ29" s="180"/>
      <c r="DK29" s="180"/>
      <c r="DL29" s="180"/>
      <c r="DM29" s="180"/>
      <c r="DN29" s="180"/>
      <c r="DO29" s="180"/>
    </row>
    <row r="30" spans="1:119" ht="18.75" customHeight="1" thickBot="1" x14ac:dyDescent="0.2">
      <c r="A30" s="181"/>
      <c r="B30" s="607"/>
      <c r="C30" s="608"/>
      <c r="D30" s="609"/>
      <c r="E30" s="518"/>
      <c r="F30" s="519"/>
      <c r="G30" s="519"/>
      <c r="H30" s="519"/>
      <c r="I30" s="519"/>
      <c r="J30" s="519"/>
      <c r="K30" s="520"/>
      <c r="L30" s="621"/>
      <c r="M30" s="622"/>
      <c r="N30" s="622"/>
      <c r="O30" s="622"/>
      <c r="P30" s="623"/>
      <c r="Q30" s="621"/>
      <c r="R30" s="622"/>
      <c r="S30" s="622"/>
      <c r="T30" s="622"/>
      <c r="U30" s="622"/>
      <c r="V30" s="623"/>
      <c r="W30" s="624" t="s">
        <v>189</v>
      </c>
      <c r="X30" s="625"/>
      <c r="Y30" s="625"/>
      <c r="Z30" s="625"/>
      <c r="AA30" s="625"/>
      <c r="AB30" s="625"/>
      <c r="AC30" s="625"/>
      <c r="AD30" s="625"/>
      <c r="AE30" s="625"/>
      <c r="AF30" s="625"/>
      <c r="AG30" s="626"/>
      <c r="AH30" s="583">
        <v>99</v>
      </c>
      <c r="AI30" s="584"/>
      <c r="AJ30" s="584"/>
      <c r="AK30" s="584"/>
      <c r="AL30" s="584"/>
      <c r="AM30" s="584"/>
      <c r="AN30" s="584"/>
      <c r="AO30" s="584"/>
      <c r="AP30" s="584"/>
      <c r="AQ30" s="584"/>
      <c r="AR30" s="584"/>
      <c r="AS30" s="584"/>
      <c r="AT30" s="584"/>
      <c r="AU30" s="584"/>
      <c r="AV30" s="584"/>
      <c r="AW30" s="584"/>
      <c r="AX30" s="586"/>
      <c r="AY30" s="649"/>
      <c r="AZ30" s="650"/>
      <c r="BA30" s="650"/>
      <c r="BB30" s="651"/>
      <c r="BC30" s="637" t="s">
        <v>50</v>
      </c>
      <c r="BD30" s="638"/>
      <c r="BE30" s="638"/>
      <c r="BF30" s="638"/>
      <c r="BG30" s="638"/>
      <c r="BH30" s="638"/>
      <c r="BI30" s="638"/>
      <c r="BJ30" s="638"/>
      <c r="BK30" s="638"/>
      <c r="BL30" s="638"/>
      <c r="BM30" s="639"/>
      <c r="BN30" s="640">
        <v>1334849</v>
      </c>
      <c r="BO30" s="641"/>
      <c r="BP30" s="641"/>
      <c r="BQ30" s="641"/>
      <c r="BR30" s="641"/>
      <c r="BS30" s="641"/>
      <c r="BT30" s="641"/>
      <c r="BU30" s="642"/>
      <c r="BV30" s="640">
        <v>1221627</v>
      </c>
      <c r="BW30" s="641"/>
      <c r="BX30" s="641"/>
      <c r="BY30" s="641"/>
      <c r="BZ30" s="641"/>
      <c r="CA30" s="641"/>
      <c r="CB30" s="641"/>
      <c r="CC30" s="642"/>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190</v>
      </c>
      <c r="D32" s="208"/>
      <c r="E32" s="208"/>
      <c r="F32" s="205"/>
      <c r="G32" s="205"/>
      <c r="H32" s="205"/>
      <c r="I32" s="205"/>
      <c r="J32" s="205"/>
      <c r="K32" s="205"/>
      <c r="L32" s="205"/>
      <c r="M32" s="205"/>
      <c r="N32" s="205"/>
      <c r="O32" s="205"/>
      <c r="P32" s="205"/>
      <c r="Q32" s="205"/>
      <c r="R32" s="205"/>
      <c r="S32" s="205"/>
      <c r="T32" s="205"/>
      <c r="U32" s="205" t="s">
        <v>191</v>
      </c>
      <c r="V32" s="205"/>
      <c r="W32" s="205"/>
      <c r="X32" s="205"/>
      <c r="Y32" s="205"/>
      <c r="Z32" s="205"/>
      <c r="AA32" s="205"/>
      <c r="AB32" s="205"/>
      <c r="AC32" s="205"/>
      <c r="AD32" s="205"/>
      <c r="AE32" s="205"/>
      <c r="AF32" s="205"/>
      <c r="AG32" s="205"/>
      <c r="AH32" s="205"/>
      <c r="AI32" s="205"/>
      <c r="AJ32" s="205"/>
      <c r="AK32" s="205"/>
      <c r="AL32" s="205"/>
      <c r="AM32" s="209" t="s">
        <v>192</v>
      </c>
      <c r="AN32" s="205"/>
      <c r="AO32" s="205"/>
      <c r="AP32" s="205"/>
      <c r="AQ32" s="205"/>
      <c r="AR32" s="205"/>
      <c r="AS32" s="209"/>
      <c r="AT32" s="209"/>
      <c r="AU32" s="209"/>
      <c r="AV32" s="209"/>
      <c r="AW32" s="209"/>
      <c r="AX32" s="209"/>
      <c r="AY32" s="209"/>
      <c r="AZ32" s="209"/>
      <c r="BA32" s="209"/>
      <c r="BB32" s="205"/>
      <c r="BC32" s="209"/>
      <c r="BD32" s="205"/>
      <c r="BE32" s="209" t="s">
        <v>193</v>
      </c>
      <c r="BF32" s="205"/>
      <c r="BG32" s="205"/>
      <c r="BH32" s="205"/>
      <c r="BI32" s="205"/>
      <c r="BJ32" s="209"/>
      <c r="BK32" s="209"/>
      <c r="BL32" s="209"/>
      <c r="BM32" s="209"/>
      <c r="BN32" s="209"/>
      <c r="BO32" s="209"/>
      <c r="BP32" s="209"/>
      <c r="BQ32" s="209"/>
      <c r="BR32" s="205"/>
      <c r="BS32" s="205"/>
      <c r="BT32" s="205"/>
      <c r="BU32" s="205"/>
      <c r="BV32" s="205"/>
      <c r="BW32" s="205" t="s">
        <v>194</v>
      </c>
      <c r="BX32" s="205"/>
      <c r="BY32" s="205"/>
      <c r="BZ32" s="205"/>
      <c r="CA32" s="205"/>
      <c r="CB32" s="209"/>
      <c r="CC32" s="209"/>
      <c r="CD32" s="209"/>
      <c r="CE32" s="209"/>
      <c r="CF32" s="209"/>
      <c r="CG32" s="209"/>
      <c r="CH32" s="209"/>
      <c r="CI32" s="209"/>
      <c r="CJ32" s="209"/>
      <c r="CK32" s="209"/>
      <c r="CL32" s="209"/>
      <c r="CM32" s="209"/>
      <c r="CN32" s="209"/>
      <c r="CO32" s="209" t="s">
        <v>195</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88" t="s">
        <v>196</v>
      </c>
      <c r="D33" s="488"/>
      <c r="E33" s="453" t="s">
        <v>197</v>
      </c>
      <c r="F33" s="453"/>
      <c r="G33" s="453"/>
      <c r="H33" s="453"/>
      <c r="I33" s="453"/>
      <c r="J33" s="453"/>
      <c r="K33" s="453"/>
      <c r="L33" s="453"/>
      <c r="M33" s="453"/>
      <c r="N33" s="453"/>
      <c r="O33" s="453"/>
      <c r="P33" s="453"/>
      <c r="Q33" s="453"/>
      <c r="R33" s="453"/>
      <c r="S33" s="453"/>
      <c r="T33" s="210"/>
      <c r="U33" s="488" t="s">
        <v>196</v>
      </c>
      <c r="V33" s="488"/>
      <c r="W33" s="453" t="s">
        <v>197</v>
      </c>
      <c r="X33" s="453"/>
      <c r="Y33" s="453"/>
      <c r="Z33" s="453"/>
      <c r="AA33" s="453"/>
      <c r="AB33" s="453"/>
      <c r="AC33" s="453"/>
      <c r="AD33" s="453"/>
      <c r="AE33" s="453"/>
      <c r="AF33" s="453"/>
      <c r="AG33" s="453"/>
      <c r="AH33" s="453"/>
      <c r="AI33" s="453"/>
      <c r="AJ33" s="453"/>
      <c r="AK33" s="453"/>
      <c r="AL33" s="210"/>
      <c r="AM33" s="488" t="s">
        <v>196</v>
      </c>
      <c r="AN33" s="488"/>
      <c r="AO33" s="453" t="s">
        <v>197</v>
      </c>
      <c r="AP33" s="453"/>
      <c r="AQ33" s="453"/>
      <c r="AR33" s="453"/>
      <c r="AS33" s="453"/>
      <c r="AT33" s="453"/>
      <c r="AU33" s="453"/>
      <c r="AV33" s="453"/>
      <c r="AW33" s="453"/>
      <c r="AX33" s="453"/>
      <c r="AY33" s="453"/>
      <c r="AZ33" s="453"/>
      <c r="BA33" s="453"/>
      <c r="BB33" s="453"/>
      <c r="BC33" s="453"/>
      <c r="BD33" s="211"/>
      <c r="BE33" s="453" t="s">
        <v>198</v>
      </c>
      <c r="BF33" s="453"/>
      <c r="BG33" s="453" t="s">
        <v>199</v>
      </c>
      <c r="BH33" s="453"/>
      <c r="BI33" s="453"/>
      <c r="BJ33" s="453"/>
      <c r="BK33" s="453"/>
      <c r="BL33" s="453"/>
      <c r="BM33" s="453"/>
      <c r="BN33" s="453"/>
      <c r="BO33" s="453"/>
      <c r="BP33" s="453"/>
      <c r="BQ33" s="453"/>
      <c r="BR33" s="453"/>
      <c r="BS33" s="453"/>
      <c r="BT33" s="453"/>
      <c r="BU33" s="453"/>
      <c r="BV33" s="211"/>
      <c r="BW33" s="488" t="s">
        <v>198</v>
      </c>
      <c r="BX33" s="488"/>
      <c r="BY33" s="453" t="s">
        <v>200</v>
      </c>
      <c r="BZ33" s="453"/>
      <c r="CA33" s="453"/>
      <c r="CB33" s="453"/>
      <c r="CC33" s="453"/>
      <c r="CD33" s="453"/>
      <c r="CE33" s="453"/>
      <c r="CF33" s="453"/>
      <c r="CG33" s="453"/>
      <c r="CH33" s="453"/>
      <c r="CI33" s="453"/>
      <c r="CJ33" s="453"/>
      <c r="CK33" s="453"/>
      <c r="CL33" s="453"/>
      <c r="CM33" s="453"/>
      <c r="CN33" s="210"/>
      <c r="CO33" s="488" t="s">
        <v>196</v>
      </c>
      <c r="CP33" s="488"/>
      <c r="CQ33" s="453" t="s">
        <v>201</v>
      </c>
      <c r="CR33" s="453"/>
      <c r="CS33" s="453"/>
      <c r="CT33" s="453"/>
      <c r="CU33" s="453"/>
      <c r="CV33" s="453"/>
      <c r="CW33" s="453"/>
      <c r="CX33" s="453"/>
      <c r="CY33" s="453"/>
      <c r="CZ33" s="453"/>
      <c r="DA33" s="453"/>
      <c r="DB33" s="453"/>
      <c r="DC33" s="453"/>
      <c r="DD33" s="453"/>
      <c r="DE33" s="453"/>
      <c r="DF33" s="210"/>
      <c r="DG33" s="652" t="s">
        <v>202</v>
      </c>
      <c r="DH33" s="652"/>
      <c r="DI33" s="212"/>
      <c r="DJ33" s="180"/>
      <c r="DK33" s="180"/>
      <c r="DL33" s="180"/>
      <c r="DM33" s="180"/>
      <c r="DN33" s="180"/>
      <c r="DO33" s="180"/>
    </row>
    <row r="34" spans="1:119" ht="32.25" customHeight="1" x14ac:dyDescent="0.15">
      <c r="A34" s="181"/>
      <c r="B34" s="207"/>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08"/>
      <c r="U34" s="653">
        <f>IF(W34="","",MAX(C34:D43)+1)</f>
        <v>2</v>
      </c>
      <c r="V34" s="653"/>
      <c r="W34" s="654" t="str">
        <f>IF('各会計、関係団体の財政状況及び健全化判断比率'!B28="","",'各会計、関係団体の財政状況及び健全化判断比率'!B28)</f>
        <v>大子町国民健康保険事業特別会計</v>
      </c>
      <c r="X34" s="654"/>
      <c r="Y34" s="654"/>
      <c r="Z34" s="654"/>
      <c r="AA34" s="654"/>
      <c r="AB34" s="654"/>
      <c r="AC34" s="654"/>
      <c r="AD34" s="654"/>
      <c r="AE34" s="654"/>
      <c r="AF34" s="654"/>
      <c r="AG34" s="654"/>
      <c r="AH34" s="654"/>
      <c r="AI34" s="654"/>
      <c r="AJ34" s="654"/>
      <c r="AK34" s="654"/>
      <c r="AL34" s="208"/>
      <c r="AM34" s="653">
        <f>IF(AO34="","",MAX(C34:D43,U34:V43)+1)</f>
        <v>6</v>
      </c>
      <c r="AN34" s="653"/>
      <c r="AO34" s="654" t="str">
        <f>IF('各会計、関係団体の財政状況及び健全化判断比率'!B32="","",'各会計、関係団体の財政状況及び健全化判断比率'!B32)</f>
        <v>大子町水道事業会計</v>
      </c>
      <c r="AP34" s="654"/>
      <c r="AQ34" s="654"/>
      <c r="AR34" s="654"/>
      <c r="AS34" s="654"/>
      <c r="AT34" s="654"/>
      <c r="AU34" s="654"/>
      <c r="AV34" s="654"/>
      <c r="AW34" s="654"/>
      <c r="AX34" s="654"/>
      <c r="AY34" s="654"/>
      <c r="AZ34" s="654"/>
      <c r="BA34" s="654"/>
      <c r="BB34" s="654"/>
      <c r="BC34" s="654"/>
      <c r="BD34" s="208"/>
      <c r="BE34" s="653">
        <f>IF(BG34="","",MAX(C34:D43,U34:V43,AM34:AN43)+1)</f>
        <v>7</v>
      </c>
      <c r="BF34" s="653"/>
      <c r="BG34" s="654" t="str">
        <f>IF('各会計、関係団体の財政状況及び健全化判断比率'!B33="","",'各会計、関係団体の財政状況及び健全化判断比率'!B33)</f>
        <v>大子町浄化槽整備事業特別会計</v>
      </c>
      <c r="BH34" s="654"/>
      <c r="BI34" s="654"/>
      <c r="BJ34" s="654"/>
      <c r="BK34" s="654"/>
      <c r="BL34" s="654"/>
      <c r="BM34" s="654"/>
      <c r="BN34" s="654"/>
      <c r="BO34" s="654"/>
      <c r="BP34" s="654"/>
      <c r="BQ34" s="654"/>
      <c r="BR34" s="654"/>
      <c r="BS34" s="654"/>
      <c r="BT34" s="654"/>
      <c r="BU34" s="654"/>
      <c r="BV34" s="208"/>
      <c r="BW34" s="653">
        <f>IF(BY34="","",MAX(C34:D43,U34:V43,AM34:AN43,BE34:BF43)+1)</f>
        <v>8</v>
      </c>
      <c r="BX34" s="653"/>
      <c r="BY34" s="654" t="str">
        <f>IF('各会計、関係団体の財政状況及び健全化判断比率'!B68="","",'各会計、関係団体の財政状況及び健全化判断比率'!B68)</f>
        <v>茨城県市町村総合事務組合（一般会計）</v>
      </c>
      <c r="BZ34" s="654"/>
      <c r="CA34" s="654"/>
      <c r="CB34" s="654"/>
      <c r="CC34" s="654"/>
      <c r="CD34" s="654"/>
      <c r="CE34" s="654"/>
      <c r="CF34" s="654"/>
      <c r="CG34" s="654"/>
      <c r="CH34" s="654"/>
      <c r="CI34" s="654"/>
      <c r="CJ34" s="654"/>
      <c r="CK34" s="654"/>
      <c r="CL34" s="654"/>
      <c r="CM34" s="654"/>
      <c r="CN34" s="208"/>
      <c r="CO34" s="653">
        <f>IF(CQ34="","",MAX(C34:D43,U34:V43,AM34:AN43,BE34:BF43,BW34:BX43)+1)</f>
        <v>14</v>
      </c>
      <c r="CP34" s="653"/>
      <c r="CQ34" s="654" t="str">
        <f>IF('各会計、関係団体の財政状況及び健全化判断比率'!BS7="","",'各会計、関係団体の財政状況及び健全化判断比率'!BS7)</f>
        <v>大子町特産品流通公社</v>
      </c>
      <c r="CR34" s="654"/>
      <c r="CS34" s="654"/>
      <c r="CT34" s="654"/>
      <c r="CU34" s="654"/>
      <c r="CV34" s="654"/>
      <c r="CW34" s="654"/>
      <c r="CX34" s="654"/>
      <c r="CY34" s="654"/>
      <c r="CZ34" s="654"/>
      <c r="DA34" s="654"/>
      <c r="DB34" s="654"/>
      <c r="DC34" s="654"/>
      <c r="DD34" s="654"/>
      <c r="DE34" s="654"/>
      <c r="DF34" s="205"/>
      <c r="DG34" s="655" t="str">
        <f>IF('各会計、関係団体の財政状況及び健全化判断比率'!BR7="","",'各会計、関係団体の財政状況及び健全化判断比率'!BR7)</f>
        <v/>
      </c>
      <c r="DH34" s="655"/>
      <c r="DI34" s="212"/>
      <c r="DJ34" s="180"/>
      <c r="DK34" s="180"/>
      <c r="DL34" s="180"/>
      <c r="DM34" s="180"/>
      <c r="DN34" s="180"/>
      <c r="DO34" s="180"/>
    </row>
    <row r="35" spans="1:119" ht="32.25" customHeight="1" x14ac:dyDescent="0.15">
      <c r="A35" s="181"/>
      <c r="B35" s="207"/>
      <c r="C35" s="653" t="str">
        <f>IF(E35="","",C34+1)</f>
        <v/>
      </c>
      <c r="D35" s="653"/>
      <c r="E35" s="654" t="str">
        <f>IF('各会計、関係団体の財政状況及び健全化判断比率'!B8="","",'各会計、関係団体の財政状況及び健全化判断比率'!B8)</f>
        <v/>
      </c>
      <c r="F35" s="654"/>
      <c r="G35" s="654"/>
      <c r="H35" s="654"/>
      <c r="I35" s="654"/>
      <c r="J35" s="654"/>
      <c r="K35" s="654"/>
      <c r="L35" s="654"/>
      <c r="M35" s="654"/>
      <c r="N35" s="654"/>
      <c r="O35" s="654"/>
      <c r="P35" s="654"/>
      <c r="Q35" s="654"/>
      <c r="R35" s="654"/>
      <c r="S35" s="654"/>
      <c r="T35" s="208"/>
      <c r="U35" s="653">
        <f>IF(W35="","",U34+1)</f>
        <v>3</v>
      </c>
      <c r="V35" s="653"/>
      <c r="W35" s="654" t="str">
        <f>IF('各会計、関係団体の財政状況及び健全化判断比率'!B29="","",'各会計、関係団体の財政状況及び健全化判断比率'!B29)</f>
        <v>大子町介護保険特別会計</v>
      </c>
      <c r="X35" s="654"/>
      <c r="Y35" s="654"/>
      <c r="Z35" s="654"/>
      <c r="AA35" s="654"/>
      <c r="AB35" s="654"/>
      <c r="AC35" s="654"/>
      <c r="AD35" s="654"/>
      <c r="AE35" s="654"/>
      <c r="AF35" s="654"/>
      <c r="AG35" s="654"/>
      <c r="AH35" s="654"/>
      <c r="AI35" s="654"/>
      <c r="AJ35" s="654"/>
      <c r="AK35" s="654"/>
      <c r="AL35" s="208"/>
      <c r="AM35" s="653" t="str">
        <f t="shared" ref="AM35:AM43" si="0">IF(AO35="","",AM34+1)</f>
        <v/>
      </c>
      <c r="AN35" s="653"/>
      <c r="AO35" s="654"/>
      <c r="AP35" s="654"/>
      <c r="AQ35" s="654"/>
      <c r="AR35" s="654"/>
      <c r="AS35" s="654"/>
      <c r="AT35" s="654"/>
      <c r="AU35" s="654"/>
      <c r="AV35" s="654"/>
      <c r="AW35" s="654"/>
      <c r="AX35" s="654"/>
      <c r="AY35" s="654"/>
      <c r="AZ35" s="654"/>
      <c r="BA35" s="654"/>
      <c r="BB35" s="654"/>
      <c r="BC35" s="654"/>
      <c r="BD35" s="208"/>
      <c r="BE35" s="653" t="str">
        <f t="shared" ref="BE35:BE43" si="1">IF(BG35="","",BE34+1)</f>
        <v/>
      </c>
      <c r="BF35" s="653"/>
      <c r="BG35" s="654"/>
      <c r="BH35" s="654"/>
      <c r="BI35" s="654"/>
      <c r="BJ35" s="654"/>
      <c r="BK35" s="654"/>
      <c r="BL35" s="654"/>
      <c r="BM35" s="654"/>
      <c r="BN35" s="654"/>
      <c r="BO35" s="654"/>
      <c r="BP35" s="654"/>
      <c r="BQ35" s="654"/>
      <c r="BR35" s="654"/>
      <c r="BS35" s="654"/>
      <c r="BT35" s="654"/>
      <c r="BU35" s="654"/>
      <c r="BV35" s="208"/>
      <c r="BW35" s="653">
        <f t="shared" ref="BW35:BW43" si="2">IF(BY35="","",BW34+1)</f>
        <v>9</v>
      </c>
      <c r="BX35" s="653"/>
      <c r="BY35" s="654" t="str">
        <f>IF('各会計、関係団体の財政状況及び健全化判断比率'!B69="","",'各会計、関係団体の財政状況及び健全化判断比率'!B69)</f>
        <v>茨城県市町村総合事務組合（県民交通災害共済事業特別会計）</v>
      </c>
      <c r="BZ35" s="654"/>
      <c r="CA35" s="654"/>
      <c r="CB35" s="654"/>
      <c r="CC35" s="654"/>
      <c r="CD35" s="654"/>
      <c r="CE35" s="654"/>
      <c r="CF35" s="654"/>
      <c r="CG35" s="654"/>
      <c r="CH35" s="654"/>
      <c r="CI35" s="654"/>
      <c r="CJ35" s="654"/>
      <c r="CK35" s="654"/>
      <c r="CL35" s="654"/>
      <c r="CM35" s="654"/>
      <c r="CN35" s="208"/>
      <c r="CO35" s="653" t="str">
        <f t="shared" ref="CO35:CO43" si="3">IF(CQ35="","",CO34+1)</f>
        <v/>
      </c>
      <c r="CP35" s="653"/>
      <c r="CQ35" s="654" t="str">
        <f>IF('各会計、関係団体の財政状況及び健全化判断比率'!BS8="","",'各会計、関係団体の財政状況及び健全化判断比率'!BS8)</f>
        <v/>
      </c>
      <c r="CR35" s="654"/>
      <c r="CS35" s="654"/>
      <c r="CT35" s="654"/>
      <c r="CU35" s="654"/>
      <c r="CV35" s="654"/>
      <c r="CW35" s="654"/>
      <c r="CX35" s="654"/>
      <c r="CY35" s="654"/>
      <c r="CZ35" s="654"/>
      <c r="DA35" s="654"/>
      <c r="DB35" s="654"/>
      <c r="DC35" s="654"/>
      <c r="DD35" s="654"/>
      <c r="DE35" s="654"/>
      <c r="DF35" s="205"/>
      <c r="DG35" s="655" t="str">
        <f>IF('各会計、関係団体の財政状況及び健全化判断比率'!BR8="","",'各会計、関係団体の財政状況及び健全化判断比率'!BR8)</f>
        <v/>
      </c>
      <c r="DH35" s="655"/>
      <c r="DI35" s="212"/>
      <c r="DJ35" s="180"/>
      <c r="DK35" s="180"/>
      <c r="DL35" s="180"/>
      <c r="DM35" s="180"/>
      <c r="DN35" s="180"/>
      <c r="DO35" s="180"/>
    </row>
    <row r="36" spans="1:119" ht="32.25" customHeight="1" x14ac:dyDescent="0.15">
      <c r="A36" s="181"/>
      <c r="B36" s="207"/>
      <c r="C36" s="653" t="str">
        <f>IF(E36="","",C35+1)</f>
        <v/>
      </c>
      <c r="D36" s="653"/>
      <c r="E36" s="654" t="str">
        <f>IF('各会計、関係団体の財政状況及び健全化判断比率'!B9="","",'各会計、関係団体の財政状況及び健全化判断比率'!B9)</f>
        <v/>
      </c>
      <c r="F36" s="654"/>
      <c r="G36" s="654"/>
      <c r="H36" s="654"/>
      <c r="I36" s="654"/>
      <c r="J36" s="654"/>
      <c r="K36" s="654"/>
      <c r="L36" s="654"/>
      <c r="M36" s="654"/>
      <c r="N36" s="654"/>
      <c r="O36" s="654"/>
      <c r="P36" s="654"/>
      <c r="Q36" s="654"/>
      <c r="R36" s="654"/>
      <c r="S36" s="654"/>
      <c r="T36" s="208"/>
      <c r="U36" s="653">
        <f t="shared" ref="U36:U43" si="4">IF(W36="","",U35+1)</f>
        <v>4</v>
      </c>
      <c r="V36" s="653"/>
      <c r="W36" s="654" t="str">
        <f>IF('各会計、関係団体の財政状況及び健全化判断比率'!B30="","",'各会計、関係団体の財政状況及び健全化判断比率'!B30)</f>
        <v>大子町後期高齢者医療特別会計</v>
      </c>
      <c r="X36" s="654"/>
      <c r="Y36" s="654"/>
      <c r="Z36" s="654"/>
      <c r="AA36" s="654"/>
      <c r="AB36" s="654"/>
      <c r="AC36" s="654"/>
      <c r="AD36" s="654"/>
      <c r="AE36" s="654"/>
      <c r="AF36" s="654"/>
      <c r="AG36" s="654"/>
      <c r="AH36" s="654"/>
      <c r="AI36" s="654"/>
      <c r="AJ36" s="654"/>
      <c r="AK36" s="654"/>
      <c r="AL36" s="208"/>
      <c r="AM36" s="653" t="str">
        <f t="shared" si="0"/>
        <v/>
      </c>
      <c r="AN36" s="653"/>
      <c r="AO36" s="654"/>
      <c r="AP36" s="654"/>
      <c r="AQ36" s="654"/>
      <c r="AR36" s="654"/>
      <c r="AS36" s="654"/>
      <c r="AT36" s="654"/>
      <c r="AU36" s="654"/>
      <c r="AV36" s="654"/>
      <c r="AW36" s="654"/>
      <c r="AX36" s="654"/>
      <c r="AY36" s="654"/>
      <c r="AZ36" s="654"/>
      <c r="BA36" s="654"/>
      <c r="BB36" s="654"/>
      <c r="BC36" s="654"/>
      <c r="BD36" s="208"/>
      <c r="BE36" s="653" t="str">
        <f t="shared" si="1"/>
        <v/>
      </c>
      <c r="BF36" s="653"/>
      <c r="BG36" s="654"/>
      <c r="BH36" s="654"/>
      <c r="BI36" s="654"/>
      <c r="BJ36" s="654"/>
      <c r="BK36" s="654"/>
      <c r="BL36" s="654"/>
      <c r="BM36" s="654"/>
      <c r="BN36" s="654"/>
      <c r="BO36" s="654"/>
      <c r="BP36" s="654"/>
      <c r="BQ36" s="654"/>
      <c r="BR36" s="654"/>
      <c r="BS36" s="654"/>
      <c r="BT36" s="654"/>
      <c r="BU36" s="654"/>
      <c r="BV36" s="208"/>
      <c r="BW36" s="653">
        <f t="shared" si="2"/>
        <v>10</v>
      </c>
      <c r="BX36" s="653"/>
      <c r="BY36" s="654" t="str">
        <f>IF('各会計、関係団体の財政状況及び健全化判断比率'!B70="","",'各会計、関係団体の財政状況及び健全化判断比率'!B70)</f>
        <v>茨城租税債権管理機構</v>
      </c>
      <c r="BZ36" s="654"/>
      <c r="CA36" s="654"/>
      <c r="CB36" s="654"/>
      <c r="CC36" s="654"/>
      <c r="CD36" s="654"/>
      <c r="CE36" s="654"/>
      <c r="CF36" s="654"/>
      <c r="CG36" s="654"/>
      <c r="CH36" s="654"/>
      <c r="CI36" s="654"/>
      <c r="CJ36" s="654"/>
      <c r="CK36" s="654"/>
      <c r="CL36" s="654"/>
      <c r="CM36" s="654"/>
      <c r="CN36" s="208"/>
      <c r="CO36" s="653" t="str">
        <f t="shared" si="3"/>
        <v/>
      </c>
      <c r="CP36" s="653"/>
      <c r="CQ36" s="654" t="str">
        <f>IF('各会計、関係団体の財政状況及び健全化判断比率'!BS9="","",'各会計、関係団体の財政状況及び健全化判断比率'!BS9)</f>
        <v/>
      </c>
      <c r="CR36" s="654"/>
      <c r="CS36" s="654"/>
      <c r="CT36" s="654"/>
      <c r="CU36" s="654"/>
      <c r="CV36" s="654"/>
      <c r="CW36" s="654"/>
      <c r="CX36" s="654"/>
      <c r="CY36" s="654"/>
      <c r="CZ36" s="654"/>
      <c r="DA36" s="654"/>
      <c r="DB36" s="654"/>
      <c r="DC36" s="654"/>
      <c r="DD36" s="654"/>
      <c r="DE36" s="654"/>
      <c r="DF36" s="205"/>
      <c r="DG36" s="655" t="str">
        <f>IF('各会計、関係団体の財政状況及び健全化判断比率'!BR9="","",'各会計、関係団体の財政状況及び健全化判断比率'!BR9)</f>
        <v/>
      </c>
      <c r="DH36" s="655"/>
      <c r="DI36" s="212"/>
      <c r="DJ36" s="180"/>
      <c r="DK36" s="180"/>
      <c r="DL36" s="180"/>
      <c r="DM36" s="180"/>
      <c r="DN36" s="180"/>
      <c r="DO36" s="180"/>
    </row>
    <row r="37" spans="1:119" ht="32.25" customHeight="1" x14ac:dyDescent="0.15">
      <c r="A37" s="181"/>
      <c r="B37" s="207"/>
      <c r="C37" s="653" t="str">
        <f>IF(E37="","",C36+1)</f>
        <v/>
      </c>
      <c r="D37" s="653"/>
      <c r="E37" s="654" t="str">
        <f>IF('各会計、関係団体の財政状況及び健全化判断比率'!B10="","",'各会計、関係団体の財政状況及び健全化判断比率'!B10)</f>
        <v/>
      </c>
      <c r="F37" s="654"/>
      <c r="G37" s="654"/>
      <c r="H37" s="654"/>
      <c r="I37" s="654"/>
      <c r="J37" s="654"/>
      <c r="K37" s="654"/>
      <c r="L37" s="654"/>
      <c r="M37" s="654"/>
      <c r="N37" s="654"/>
      <c r="O37" s="654"/>
      <c r="P37" s="654"/>
      <c r="Q37" s="654"/>
      <c r="R37" s="654"/>
      <c r="S37" s="654"/>
      <c r="T37" s="208"/>
      <c r="U37" s="653">
        <f t="shared" si="4"/>
        <v>5</v>
      </c>
      <c r="V37" s="653"/>
      <c r="W37" s="654" t="str">
        <f>IF('各会計、関係団体の財政状況及び健全化判断比率'!B31="","",'各会計、関係団体の財政状況及び健全化判断比率'!B31)</f>
        <v>大子町介護サービス事業特別会計</v>
      </c>
      <c r="X37" s="654"/>
      <c r="Y37" s="654"/>
      <c r="Z37" s="654"/>
      <c r="AA37" s="654"/>
      <c r="AB37" s="654"/>
      <c r="AC37" s="654"/>
      <c r="AD37" s="654"/>
      <c r="AE37" s="654"/>
      <c r="AF37" s="654"/>
      <c r="AG37" s="654"/>
      <c r="AH37" s="654"/>
      <c r="AI37" s="654"/>
      <c r="AJ37" s="654"/>
      <c r="AK37" s="654"/>
      <c r="AL37" s="208"/>
      <c r="AM37" s="653" t="str">
        <f t="shared" si="0"/>
        <v/>
      </c>
      <c r="AN37" s="653"/>
      <c r="AO37" s="654"/>
      <c r="AP37" s="654"/>
      <c r="AQ37" s="654"/>
      <c r="AR37" s="654"/>
      <c r="AS37" s="654"/>
      <c r="AT37" s="654"/>
      <c r="AU37" s="654"/>
      <c r="AV37" s="654"/>
      <c r="AW37" s="654"/>
      <c r="AX37" s="654"/>
      <c r="AY37" s="654"/>
      <c r="AZ37" s="654"/>
      <c r="BA37" s="654"/>
      <c r="BB37" s="654"/>
      <c r="BC37" s="654"/>
      <c r="BD37" s="208"/>
      <c r="BE37" s="653" t="str">
        <f t="shared" si="1"/>
        <v/>
      </c>
      <c r="BF37" s="653"/>
      <c r="BG37" s="654"/>
      <c r="BH37" s="654"/>
      <c r="BI37" s="654"/>
      <c r="BJ37" s="654"/>
      <c r="BK37" s="654"/>
      <c r="BL37" s="654"/>
      <c r="BM37" s="654"/>
      <c r="BN37" s="654"/>
      <c r="BO37" s="654"/>
      <c r="BP37" s="654"/>
      <c r="BQ37" s="654"/>
      <c r="BR37" s="654"/>
      <c r="BS37" s="654"/>
      <c r="BT37" s="654"/>
      <c r="BU37" s="654"/>
      <c r="BV37" s="208"/>
      <c r="BW37" s="653">
        <f t="shared" si="2"/>
        <v>11</v>
      </c>
      <c r="BX37" s="653"/>
      <c r="BY37" s="654" t="str">
        <f>IF('各会計、関係団体の財政状況及び健全化判断比率'!B71="","",'各会計、関係団体の財政状況及び健全化判断比率'!B71)</f>
        <v>茨城県後期高齢者医療広域連合（一般会計）</v>
      </c>
      <c r="BZ37" s="654"/>
      <c r="CA37" s="654"/>
      <c r="CB37" s="654"/>
      <c r="CC37" s="654"/>
      <c r="CD37" s="654"/>
      <c r="CE37" s="654"/>
      <c r="CF37" s="654"/>
      <c r="CG37" s="654"/>
      <c r="CH37" s="654"/>
      <c r="CI37" s="654"/>
      <c r="CJ37" s="654"/>
      <c r="CK37" s="654"/>
      <c r="CL37" s="654"/>
      <c r="CM37" s="654"/>
      <c r="CN37" s="208"/>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05"/>
      <c r="DG37" s="655" t="str">
        <f>IF('各会計、関係団体の財政状況及び健全化判断比率'!BR10="","",'各会計、関係団体の財政状況及び健全化判断比率'!BR10)</f>
        <v/>
      </c>
      <c r="DH37" s="655"/>
      <c r="DI37" s="212"/>
      <c r="DJ37" s="180"/>
      <c r="DK37" s="180"/>
      <c r="DL37" s="180"/>
      <c r="DM37" s="180"/>
      <c r="DN37" s="180"/>
      <c r="DO37" s="180"/>
    </row>
    <row r="38" spans="1:119" ht="32.25" customHeight="1" x14ac:dyDescent="0.15">
      <c r="A38" s="181"/>
      <c r="B38" s="207"/>
      <c r="C38" s="653" t="str">
        <f t="shared" ref="C38:C43" si="5">IF(E38="","",C37+1)</f>
        <v/>
      </c>
      <c r="D38" s="653"/>
      <c r="E38" s="654" t="str">
        <f>IF('各会計、関係団体の財政状況及び健全化判断比率'!B11="","",'各会計、関係団体の財政状況及び健全化判断比率'!B11)</f>
        <v/>
      </c>
      <c r="F38" s="654"/>
      <c r="G38" s="654"/>
      <c r="H38" s="654"/>
      <c r="I38" s="654"/>
      <c r="J38" s="654"/>
      <c r="K38" s="654"/>
      <c r="L38" s="654"/>
      <c r="M38" s="654"/>
      <c r="N38" s="654"/>
      <c r="O38" s="654"/>
      <c r="P38" s="654"/>
      <c r="Q38" s="654"/>
      <c r="R38" s="654"/>
      <c r="S38" s="654"/>
      <c r="T38" s="208"/>
      <c r="U38" s="653" t="str">
        <f t="shared" si="4"/>
        <v/>
      </c>
      <c r="V38" s="653"/>
      <c r="W38" s="654"/>
      <c r="X38" s="654"/>
      <c r="Y38" s="654"/>
      <c r="Z38" s="654"/>
      <c r="AA38" s="654"/>
      <c r="AB38" s="654"/>
      <c r="AC38" s="654"/>
      <c r="AD38" s="654"/>
      <c r="AE38" s="654"/>
      <c r="AF38" s="654"/>
      <c r="AG38" s="654"/>
      <c r="AH38" s="654"/>
      <c r="AI38" s="654"/>
      <c r="AJ38" s="654"/>
      <c r="AK38" s="654"/>
      <c r="AL38" s="208"/>
      <c r="AM38" s="653" t="str">
        <f t="shared" si="0"/>
        <v/>
      </c>
      <c r="AN38" s="653"/>
      <c r="AO38" s="654"/>
      <c r="AP38" s="654"/>
      <c r="AQ38" s="654"/>
      <c r="AR38" s="654"/>
      <c r="AS38" s="654"/>
      <c r="AT38" s="654"/>
      <c r="AU38" s="654"/>
      <c r="AV38" s="654"/>
      <c r="AW38" s="654"/>
      <c r="AX38" s="654"/>
      <c r="AY38" s="654"/>
      <c r="AZ38" s="654"/>
      <c r="BA38" s="654"/>
      <c r="BB38" s="654"/>
      <c r="BC38" s="654"/>
      <c r="BD38" s="208"/>
      <c r="BE38" s="653" t="str">
        <f t="shared" si="1"/>
        <v/>
      </c>
      <c r="BF38" s="653"/>
      <c r="BG38" s="654"/>
      <c r="BH38" s="654"/>
      <c r="BI38" s="654"/>
      <c r="BJ38" s="654"/>
      <c r="BK38" s="654"/>
      <c r="BL38" s="654"/>
      <c r="BM38" s="654"/>
      <c r="BN38" s="654"/>
      <c r="BO38" s="654"/>
      <c r="BP38" s="654"/>
      <c r="BQ38" s="654"/>
      <c r="BR38" s="654"/>
      <c r="BS38" s="654"/>
      <c r="BT38" s="654"/>
      <c r="BU38" s="654"/>
      <c r="BV38" s="208"/>
      <c r="BW38" s="653">
        <f t="shared" si="2"/>
        <v>12</v>
      </c>
      <c r="BX38" s="653"/>
      <c r="BY38" s="654" t="str">
        <f>IF('各会計、関係団体の財政状況及び健全化判断比率'!B72="","",'各会計、関係団体の財政状況及び健全化判断比率'!B72)</f>
        <v>茨城県後期高齢者医療広域連合（後期高齢医療特別会計）</v>
      </c>
      <c r="BZ38" s="654"/>
      <c r="CA38" s="654"/>
      <c r="CB38" s="654"/>
      <c r="CC38" s="654"/>
      <c r="CD38" s="654"/>
      <c r="CE38" s="654"/>
      <c r="CF38" s="654"/>
      <c r="CG38" s="654"/>
      <c r="CH38" s="654"/>
      <c r="CI38" s="654"/>
      <c r="CJ38" s="654"/>
      <c r="CK38" s="654"/>
      <c r="CL38" s="654"/>
      <c r="CM38" s="654"/>
      <c r="CN38" s="208"/>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05"/>
      <c r="DG38" s="655" t="str">
        <f>IF('各会計、関係団体の財政状況及び健全化判断比率'!BR11="","",'各会計、関係団体の財政状況及び健全化判断比率'!BR11)</f>
        <v/>
      </c>
      <c r="DH38" s="655"/>
      <c r="DI38" s="212"/>
      <c r="DJ38" s="180"/>
      <c r="DK38" s="180"/>
      <c r="DL38" s="180"/>
      <c r="DM38" s="180"/>
      <c r="DN38" s="180"/>
      <c r="DO38" s="180"/>
    </row>
    <row r="39" spans="1:119" ht="32.25" customHeight="1" x14ac:dyDescent="0.15">
      <c r="A39" s="181"/>
      <c r="B39" s="207"/>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08"/>
      <c r="U39" s="653" t="str">
        <f t="shared" si="4"/>
        <v/>
      </c>
      <c r="V39" s="653"/>
      <c r="W39" s="654"/>
      <c r="X39" s="654"/>
      <c r="Y39" s="654"/>
      <c r="Z39" s="654"/>
      <c r="AA39" s="654"/>
      <c r="AB39" s="654"/>
      <c r="AC39" s="654"/>
      <c r="AD39" s="654"/>
      <c r="AE39" s="654"/>
      <c r="AF39" s="654"/>
      <c r="AG39" s="654"/>
      <c r="AH39" s="654"/>
      <c r="AI39" s="654"/>
      <c r="AJ39" s="654"/>
      <c r="AK39" s="654"/>
      <c r="AL39" s="208"/>
      <c r="AM39" s="653" t="str">
        <f t="shared" si="0"/>
        <v/>
      </c>
      <c r="AN39" s="653"/>
      <c r="AO39" s="654"/>
      <c r="AP39" s="654"/>
      <c r="AQ39" s="654"/>
      <c r="AR39" s="654"/>
      <c r="AS39" s="654"/>
      <c r="AT39" s="654"/>
      <c r="AU39" s="654"/>
      <c r="AV39" s="654"/>
      <c r="AW39" s="654"/>
      <c r="AX39" s="654"/>
      <c r="AY39" s="654"/>
      <c r="AZ39" s="654"/>
      <c r="BA39" s="654"/>
      <c r="BB39" s="654"/>
      <c r="BC39" s="654"/>
      <c r="BD39" s="208"/>
      <c r="BE39" s="653" t="str">
        <f t="shared" si="1"/>
        <v/>
      </c>
      <c r="BF39" s="653"/>
      <c r="BG39" s="654"/>
      <c r="BH39" s="654"/>
      <c r="BI39" s="654"/>
      <c r="BJ39" s="654"/>
      <c r="BK39" s="654"/>
      <c r="BL39" s="654"/>
      <c r="BM39" s="654"/>
      <c r="BN39" s="654"/>
      <c r="BO39" s="654"/>
      <c r="BP39" s="654"/>
      <c r="BQ39" s="654"/>
      <c r="BR39" s="654"/>
      <c r="BS39" s="654"/>
      <c r="BT39" s="654"/>
      <c r="BU39" s="654"/>
      <c r="BV39" s="208"/>
      <c r="BW39" s="653">
        <f t="shared" si="2"/>
        <v>13</v>
      </c>
      <c r="BX39" s="653"/>
      <c r="BY39" s="654" t="str">
        <f>IF('各会計、関係団体の財政状況及び健全化判断比率'!B73="","",'各会計、関係団体の財政状況及び健全化判断比率'!B73)</f>
        <v>茨城北農業共済事務組合</v>
      </c>
      <c r="BZ39" s="654"/>
      <c r="CA39" s="654"/>
      <c r="CB39" s="654"/>
      <c r="CC39" s="654"/>
      <c r="CD39" s="654"/>
      <c r="CE39" s="654"/>
      <c r="CF39" s="654"/>
      <c r="CG39" s="654"/>
      <c r="CH39" s="654"/>
      <c r="CI39" s="654"/>
      <c r="CJ39" s="654"/>
      <c r="CK39" s="654"/>
      <c r="CL39" s="654"/>
      <c r="CM39" s="654"/>
      <c r="CN39" s="208"/>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05"/>
      <c r="DG39" s="655" t="str">
        <f>IF('各会計、関係団体の財政状況及び健全化判断比率'!BR12="","",'各会計、関係団体の財政状況及び健全化判断比率'!BR12)</f>
        <v/>
      </c>
      <c r="DH39" s="655"/>
      <c r="DI39" s="212"/>
      <c r="DJ39" s="180"/>
      <c r="DK39" s="180"/>
      <c r="DL39" s="180"/>
      <c r="DM39" s="180"/>
      <c r="DN39" s="180"/>
      <c r="DO39" s="180"/>
    </row>
    <row r="40" spans="1:119" ht="32.25" customHeight="1" x14ac:dyDescent="0.15">
      <c r="A40" s="181"/>
      <c r="B40" s="207"/>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08"/>
      <c r="U40" s="653" t="str">
        <f t="shared" si="4"/>
        <v/>
      </c>
      <c r="V40" s="653"/>
      <c r="W40" s="654"/>
      <c r="X40" s="654"/>
      <c r="Y40" s="654"/>
      <c r="Z40" s="654"/>
      <c r="AA40" s="654"/>
      <c r="AB40" s="654"/>
      <c r="AC40" s="654"/>
      <c r="AD40" s="654"/>
      <c r="AE40" s="654"/>
      <c r="AF40" s="654"/>
      <c r="AG40" s="654"/>
      <c r="AH40" s="654"/>
      <c r="AI40" s="654"/>
      <c r="AJ40" s="654"/>
      <c r="AK40" s="654"/>
      <c r="AL40" s="208"/>
      <c r="AM40" s="653" t="str">
        <f t="shared" si="0"/>
        <v/>
      </c>
      <c r="AN40" s="653"/>
      <c r="AO40" s="654"/>
      <c r="AP40" s="654"/>
      <c r="AQ40" s="654"/>
      <c r="AR40" s="654"/>
      <c r="AS40" s="654"/>
      <c r="AT40" s="654"/>
      <c r="AU40" s="654"/>
      <c r="AV40" s="654"/>
      <c r="AW40" s="654"/>
      <c r="AX40" s="654"/>
      <c r="AY40" s="654"/>
      <c r="AZ40" s="654"/>
      <c r="BA40" s="654"/>
      <c r="BB40" s="654"/>
      <c r="BC40" s="654"/>
      <c r="BD40" s="208"/>
      <c r="BE40" s="653" t="str">
        <f t="shared" si="1"/>
        <v/>
      </c>
      <c r="BF40" s="653"/>
      <c r="BG40" s="654"/>
      <c r="BH40" s="654"/>
      <c r="BI40" s="654"/>
      <c r="BJ40" s="654"/>
      <c r="BK40" s="654"/>
      <c r="BL40" s="654"/>
      <c r="BM40" s="654"/>
      <c r="BN40" s="654"/>
      <c r="BO40" s="654"/>
      <c r="BP40" s="654"/>
      <c r="BQ40" s="654"/>
      <c r="BR40" s="654"/>
      <c r="BS40" s="654"/>
      <c r="BT40" s="654"/>
      <c r="BU40" s="654"/>
      <c r="BV40" s="208"/>
      <c r="BW40" s="653" t="str">
        <f t="shared" si="2"/>
        <v/>
      </c>
      <c r="BX40" s="653"/>
      <c r="BY40" s="654" t="str">
        <f>IF('各会計、関係団体の財政状況及び健全化判断比率'!B74="","",'各会計、関係団体の財政状況及び健全化判断比率'!B74)</f>
        <v/>
      </c>
      <c r="BZ40" s="654"/>
      <c r="CA40" s="654"/>
      <c r="CB40" s="654"/>
      <c r="CC40" s="654"/>
      <c r="CD40" s="654"/>
      <c r="CE40" s="654"/>
      <c r="CF40" s="654"/>
      <c r="CG40" s="654"/>
      <c r="CH40" s="654"/>
      <c r="CI40" s="654"/>
      <c r="CJ40" s="654"/>
      <c r="CK40" s="654"/>
      <c r="CL40" s="654"/>
      <c r="CM40" s="654"/>
      <c r="CN40" s="208"/>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05"/>
      <c r="DG40" s="655" t="str">
        <f>IF('各会計、関係団体の財政状況及び健全化判断比率'!BR13="","",'各会計、関係団体の財政状況及び健全化判断比率'!BR13)</f>
        <v/>
      </c>
      <c r="DH40" s="655"/>
      <c r="DI40" s="212"/>
      <c r="DJ40" s="180"/>
      <c r="DK40" s="180"/>
      <c r="DL40" s="180"/>
      <c r="DM40" s="180"/>
      <c r="DN40" s="180"/>
      <c r="DO40" s="180"/>
    </row>
    <row r="41" spans="1:119" ht="32.25" customHeight="1" x14ac:dyDescent="0.15">
      <c r="A41" s="181"/>
      <c r="B41" s="207"/>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08"/>
      <c r="U41" s="653" t="str">
        <f t="shared" si="4"/>
        <v/>
      </c>
      <c r="V41" s="653"/>
      <c r="W41" s="654"/>
      <c r="X41" s="654"/>
      <c r="Y41" s="654"/>
      <c r="Z41" s="654"/>
      <c r="AA41" s="654"/>
      <c r="AB41" s="654"/>
      <c r="AC41" s="654"/>
      <c r="AD41" s="654"/>
      <c r="AE41" s="654"/>
      <c r="AF41" s="654"/>
      <c r="AG41" s="654"/>
      <c r="AH41" s="654"/>
      <c r="AI41" s="654"/>
      <c r="AJ41" s="654"/>
      <c r="AK41" s="654"/>
      <c r="AL41" s="208"/>
      <c r="AM41" s="653" t="str">
        <f t="shared" si="0"/>
        <v/>
      </c>
      <c r="AN41" s="653"/>
      <c r="AO41" s="654"/>
      <c r="AP41" s="654"/>
      <c r="AQ41" s="654"/>
      <c r="AR41" s="654"/>
      <c r="AS41" s="654"/>
      <c r="AT41" s="654"/>
      <c r="AU41" s="654"/>
      <c r="AV41" s="654"/>
      <c r="AW41" s="654"/>
      <c r="AX41" s="654"/>
      <c r="AY41" s="654"/>
      <c r="AZ41" s="654"/>
      <c r="BA41" s="654"/>
      <c r="BB41" s="654"/>
      <c r="BC41" s="654"/>
      <c r="BD41" s="208"/>
      <c r="BE41" s="653" t="str">
        <f t="shared" si="1"/>
        <v/>
      </c>
      <c r="BF41" s="653"/>
      <c r="BG41" s="654"/>
      <c r="BH41" s="654"/>
      <c r="BI41" s="654"/>
      <c r="BJ41" s="654"/>
      <c r="BK41" s="654"/>
      <c r="BL41" s="654"/>
      <c r="BM41" s="654"/>
      <c r="BN41" s="654"/>
      <c r="BO41" s="654"/>
      <c r="BP41" s="654"/>
      <c r="BQ41" s="654"/>
      <c r="BR41" s="654"/>
      <c r="BS41" s="654"/>
      <c r="BT41" s="654"/>
      <c r="BU41" s="654"/>
      <c r="BV41" s="208"/>
      <c r="BW41" s="653" t="str">
        <f t="shared" si="2"/>
        <v/>
      </c>
      <c r="BX41" s="653"/>
      <c r="BY41" s="654" t="str">
        <f>IF('各会計、関係団体の財政状況及び健全化判断比率'!B75="","",'各会計、関係団体の財政状況及び健全化判断比率'!B75)</f>
        <v/>
      </c>
      <c r="BZ41" s="654"/>
      <c r="CA41" s="654"/>
      <c r="CB41" s="654"/>
      <c r="CC41" s="654"/>
      <c r="CD41" s="654"/>
      <c r="CE41" s="654"/>
      <c r="CF41" s="654"/>
      <c r="CG41" s="654"/>
      <c r="CH41" s="654"/>
      <c r="CI41" s="654"/>
      <c r="CJ41" s="654"/>
      <c r="CK41" s="654"/>
      <c r="CL41" s="654"/>
      <c r="CM41" s="654"/>
      <c r="CN41" s="208"/>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05"/>
      <c r="DG41" s="655" t="str">
        <f>IF('各会計、関係団体の財政状況及び健全化判断比率'!BR14="","",'各会計、関係団体の財政状況及び健全化判断比率'!BR14)</f>
        <v/>
      </c>
      <c r="DH41" s="655"/>
      <c r="DI41" s="212"/>
      <c r="DJ41" s="180"/>
      <c r="DK41" s="180"/>
      <c r="DL41" s="180"/>
      <c r="DM41" s="180"/>
      <c r="DN41" s="180"/>
      <c r="DO41" s="180"/>
    </row>
    <row r="42" spans="1:119" ht="32.25" customHeight="1" x14ac:dyDescent="0.15">
      <c r="A42" s="180"/>
      <c r="B42" s="207"/>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08"/>
      <c r="U42" s="653" t="str">
        <f t="shared" si="4"/>
        <v/>
      </c>
      <c r="V42" s="653"/>
      <c r="W42" s="654"/>
      <c r="X42" s="654"/>
      <c r="Y42" s="654"/>
      <c r="Z42" s="654"/>
      <c r="AA42" s="654"/>
      <c r="AB42" s="654"/>
      <c r="AC42" s="654"/>
      <c r="AD42" s="654"/>
      <c r="AE42" s="654"/>
      <c r="AF42" s="654"/>
      <c r="AG42" s="654"/>
      <c r="AH42" s="654"/>
      <c r="AI42" s="654"/>
      <c r="AJ42" s="654"/>
      <c r="AK42" s="654"/>
      <c r="AL42" s="208"/>
      <c r="AM42" s="653" t="str">
        <f t="shared" si="0"/>
        <v/>
      </c>
      <c r="AN42" s="653"/>
      <c r="AO42" s="654"/>
      <c r="AP42" s="654"/>
      <c r="AQ42" s="654"/>
      <c r="AR42" s="654"/>
      <c r="AS42" s="654"/>
      <c r="AT42" s="654"/>
      <c r="AU42" s="654"/>
      <c r="AV42" s="654"/>
      <c r="AW42" s="654"/>
      <c r="AX42" s="654"/>
      <c r="AY42" s="654"/>
      <c r="AZ42" s="654"/>
      <c r="BA42" s="654"/>
      <c r="BB42" s="654"/>
      <c r="BC42" s="654"/>
      <c r="BD42" s="208"/>
      <c r="BE42" s="653" t="str">
        <f t="shared" si="1"/>
        <v/>
      </c>
      <c r="BF42" s="653"/>
      <c r="BG42" s="654"/>
      <c r="BH42" s="654"/>
      <c r="BI42" s="654"/>
      <c r="BJ42" s="654"/>
      <c r="BK42" s="654"/>
      <c r="BL42" s="654"/>
      <c r="BM42" s="654"/>
      <c r="BN42" s="654"/>
      <c r="BO42" s="654"/>
      <c r="BP42" s="654"/>
      <c r="BQ42" s="654"/>
      <c r="BR42" s="654"/>
      <c r="BS42" s="654"/>
      <c r="BT42" s="654"/>
      <c r="BU42" s="654"/>
      <c r="BV42" s="208"/>
      <c r="BW42" s="653" t="str">
        <f t="shared" si="2"/>
        <v/>
      </c>
      <c r="BX42" s="653"/>
      <c r="BY42" s="654" t="str">
        <f>IF('各会計、関係団体の財政状況及び健全化判断比率'!B76="","",'各会計、関係団体の財政状況及び健全化判断比率'!B76)</f>
        <v/>
      </c>
      <c r="BZ42" s="654"/>
      <c r="CA42" s="654"/>
      <c r="CB42" s="654"/>
      <c r="CC42" s="654"/>
      <c r="CD42" s="654"/>
      <c r="CE42" s="654"/>
      <c r="CF42" s="654"/>
      <c r="CG42" s="654"/>
      <c r="CH42" s="654"/>
      <c r="CI42" s="654"/>
      <c r="CJ42" s="654"/>
      <c r="CK42" s="654"/>
      <c r="CL42" s="654"/>
      <c r="CM42" s="654"/>
      <c r="CN42" s="208"/>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05"/>
      <c r="DG42" s="655" t="str">
        <f>IF('各会計、関係団体の財政状況及び健全化判断比率'!BR15="","",'各会計、関係団体の財政状況及び健全化判断比率'!BR15)</f>
        <v/>
      </c>
      <c r="DH42" s="655"/>
      <c r="DI42" s="212"/>
      <c r="DJ42" s="180"/>
      <c r="DK42" s="180"/>
      <c r="DL42" s="180"/>
      <c r="DM42" s="180"/>
      <c r="DN42" s="180"/>
      <c r="DO42" s="180"/>
    </row>
    <row r="43" spans="1:119" ht="32.25" customHeight="1" x14ac:dyDescent="0.15">
      <c r="A43" s="180"/>
      <c r="B43" s="207"/>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08"/>
      <c r="U43" s="653" t="str">
        <f t="shared" si="4"/>
        <v/>
      </c>
      <c r="V43" s="653"/>
      <c r="W43" s="654"/>
      <c r="X43" s="654"/>
      <c r="Y43" s="654"/>
      <c r="Z43" s="654"/>
      <c r="AA43" s="654"/>
      <c r="AB43" s="654"/>
      <c r="AC43" s="654"/>
      <c r="AD43" s="654"/>
      <c r="AE43" s="654"/>
      <c r="AF43" s="654"/>
      <c r="AG43" s="654"/>
      <c r="AH43" s="654"/>
      <c r="AI43" s="654"/>
      <c r="AJ43" s="654"/>
      <c r="AK43" s="654"/>
      <c r="AL43" s="208"/>
      <c r="AM43" s="653" t="str">
        <f t="shared" si="0"/>
        <v/>
      </c>
      <c r="AN43" s="653"/>
      <c r="AO43" s="654"/>
      <c r="AP43" s="654"/>
      <c r="AQ43" s="654"/>
      <c r="AR43" s="654"/>
      <c r="AS43" s="654"/>
      <c r="AT43" s="654"/>
      <c r="AU43" s="654"/>
      <c r="AV43" s="654"/>
      <c r="AW43" s="654"/>
      <c r="AX43" s="654"/>
      <c r="AY43" s="654"/>
      <c r="AZ43" s="654"/>
      <c r="BA43" s="654"/>
      <c r="BB43" s="654"/>
      <c r="BC43" s="654"/>
      <c r="BD43" s="208"/>
      <c r="BE43" s="653" t="str">
        <f t="shared" si="1"/>
        <v/>
      </c>
      <c r="BF43" s="653"/>
      <c r="BG43" s="654"/>
      <c r="BH43" s="654"/>
      <c r="BI43" s="654"/>
      <c r="BJ43" s="654"/>
      <c r="BK43" s="654"/>
      <c r="BL43" s="654"/>
      <c r="BM43" s="654"/>
      <c r="BN43" s="654"/>
      <c r="BO43" s="654"/>
      <c r="BP43" s="654"/>
      <c r="BQ43" s="654"/>
      <c r="BR43" s="654"/>
      <c r="BS43" s="654"/>
      <c r="BT43" s="654"/>
      <c r="BU43" s="654"/>
      <c r="BV43" s="208"/>
      <c r="BW43" s="653" t="str">
        <f t="shared" si="2"/>
        <v/>
      </c>
      <c r="BX43" s="653"/>
      <c r="BY43" s="654" t="str">
        <f>IF('各会計、関係団体の財政状況及び健全化判断比率'!B77="","",'各会計、関係団体の財政状況及び健全化判断比率'!B77)</f>
        <v/>
      </c>
      <c r="BZ43" s="654"/>
      <c r="CA43" s="654"/>
      <c r="CB43" s="654"/>
      <c r="CC43" s="654"/>
      <c r="CD43" s="654"/>
      <c r="CE43" s="654"/>
      <c r="CF43" s="654"/>
      <c r="CG43" s="654"/>
      <c r="CH43" s="654"/>
      <c r="CI43" s="654"/>
      <c r="CJ43" s="654"/>
      <c r="CK43" s="654"/>
      <c r="CL43" s="654"/>
      <c r="CM43" s="654"/>
      <c r="CN43" s="208"/>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05"/>
      <c r="DG43" s="655" t="str">
        <f>IF('各会計、関係団体の財政状況及び健全化判断比率'!BR16="","",'各会計、関係団体の財政状況及び健全化判断比率'!BR16)</f>
        <v/>
      </c>
      <c r="DH43" s="655"/>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203</v>
      </c>
      <c r="C46" s="180"/>
      <c r="D46" s="180"/>
      <c r="E46" s="180" t="s">
        <v>204</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205</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206</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207</v>
      </c>
    </row>
    <row r="50" spans="5:5" x14ac:dyDescent="0.15">
      <c r="E50" s="182" t="s">
        <v>208</v>
      </c>
    </row>
    <row r="51" spans="5:5" x14ac:dyDescent="0.15">
      <c r="E51" s="182" t="s">
        <v>209</v>
      </c>
    </row>
    <row r="52" spans="5:5" x14ac:dyDescent="0.15">
      <c r="E52" s="182" t="s">
        <v>210</v>
      </c>
    </row>
    <row r="53" spans="5:5" x14ac:dyDescent="0.15"/>
    <row r="54" spans="5:5" x14ac:dyDescent="0.15"/>
    <row r="55" spans="5:5" x14ac:dyDescent="0.15"/>
    <row r="56" spans="5:5" x14ac:dyDescent="0.15"/>
  </sheetData>
  <sheetProtection algorithmName="SHA-512" hashValue="DKKuQtIL//5/pi0evmkJwy2m2pPmjsFE7mhPQs8clfh+VLQxEFdivLU6MmN2Zkm/9D1YvezxhfONAni23FVgPg==" saltValue="Z6yFHG3AT/DXg+gllDTe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4" t="s">
        <v>558</v>
      </c>
      <c r="D34" s="1244"/>
      <c r="E34" s="1245"/>
      <c r="F34" s="32">
        <v>8.76</v>
      </c>
      <c r="G34" s="33">
        <v>9.2100000000000009</v>
      </c>
      <c r="H34" s="33">
        <v>9.19</v>
      </c>
      <c r="I34" s="33">
        <v>9.14</v>
      </c>
      <c r="J34" s="34">
        <v>10.1</v>
      </c>
      <c r="K34" s="22"/>
      <c r="L34" s="22"/>
      <c r="M34" s="22"/>
      <c r="N34" s="22"/>
      <c r="O34" s="22"/>
      <c r="P34" s="22"/>
    </row>
    <row r="35" spans="1:16" ht="39" customHeight="1" x14ac:dyDescent="0.15">
      <c r="A35" s="22"/>
      <c r="B35" s="35"/>
      <c r="C35" s="1238" t="s">
        <v>559</v>
      </c>
      <c r="D35" s="1239"/>
      <c r="E35" s="1240"/>
      <c r="F35" s="36">
        <v>10.06</v>
      </c>
      <c r="G35" s="37">
        <v>8.3699999999999992</v>
      </c>
      <c r="H35" s="37">
        <v>6.19</v>
      </c>
      <c r="I35" s="37">
        <v>10.42</v>
      </c>
      <c r="J35" s="38">
        <v>9.1300000000000008</v>
      </c>
      <c r="K35" s="22"/>
      <c r="L35" s="22"/>
      <c r="M35" s="22"/>
      <c r="N35" s="22"/>
      <c r="O35" s="22"/>
      <c r="P35" s="22"/>
    </row>
    <row r="36" spans="1:16" ht="39" customHeight="1" x14ac:dyDescent="0.15">
      <c r="A36" s="22"/>
      <c r="B36" s="35"/>
      <c r="C36" s="1238" t="s">
        <v>560</v>
      </c>
      <c r="D36" s="1239"/>
      <c r="E36" s="1240"/>
      <c r="F36" s="36">
        <v>1.82</v>
      </c>
      <c r="G36" s="37">
        <v>2.41</v>
      </c>
      <c r="H36" s="37">
        <v>2.23</v>
      </c>
      <c r="I36" s="37">
        <v>2.13</v>
      </c>
      <c r="J36" s="38">
        <v>1.75</v>
      </c>
      <c r="K36" s="22"/>
      <c r="L36" s="22"/>
      <c r="M36" s="22"/>
      <c r="N36" s="22"/>
      <c r="O36" s="22"/>
      <c r="P36" s="22"/>
    </row>
    <row r="37" spans="1:16" ht="39" customHeight="1" x14ac:dyDescent="0.15">
      <c r="A37" s="22"/>
      <c r="B37" s="35"/>
      <c r="C37" s="1238" t="s">
        <v>561</v>
      </c>
      <c r="D37" s="1239"/>
      <c r="E37" s="1240"/>
      <c r="F37" s="36">
        <v>0.57999999999999996</v>
      </c>
      <c r="G37" s="37">
        <v>0.9</v>
      </c>
      <c r="H37" s="37">
        <v>1.46</v>
      </c>
      <c r="I37" s="37">
        <v>0.79</v>
      </c>
      <c r="J37" s="38">
        <v>1.1000000000000001</v>
      </c>
      <c r="K37" s="22"/>
      <c r="L37" s="22"/>
      <c r="M37" s="22"/>
      <c r="N37" s="22"/>
      <c r="O37" s="22"/>
      <c r="P37" s="22"/>
    </row>
    <row r="38" spans="1:16" ht="39" customHeight="1" x14ac:dyDescent="0.15">
      <c r="A38" s="22"/>
      <c r="B38" s="35"/>
      <c r="C38" s="1238" t="s">
        <v>562</v>
      </c>
      <c r="D38" s="1239"/>
      <c r="E38" s="1240"/>
      <c r="F38" s="36">
        <v>0.15</v>
      </c>
      <c r="G38" s="37">
        <v>0.16</v>
      </c>
      <c r="H38" s="37">
        <v>0.16</v>
      </c>
      <c r="I38" s="37">
        <v>0.17</v>
      </c>
      <c r="J38" s="38">
        <v>0.13</v>
      </c>
      <c r="K38" s="22"/>
      <c r="L38" s="22"/>
      <c r="M38" s="22"/>
      <c r="N38" s="22"/>
      <c r="O38" s="22"/>
      <c r="P38" s="22"/>
    </row>
    <row r="39" spans="1:16" ht="39" customHeight="1" x14ac:dyDescent="0.15">
      <c r="A39" s="22"/>
      <c r="B39" s="35"/>
      <c r="C39" s="1238" t="s">
        <v>563</v>
      </c>
      <c r="D39" s="1239"/>
      <c r="E39" s="1240"/>
      <c r="F39" s="36">
        <v>0</v>
      </c>
      <c r="G39" s="37">
        <v>0</v>
      </c>
      <c r="H39" s="37">
        <v>0</v>
      </c>
      <c r="I39" s="37">
        <v>0.01</v>
      </c>
      <c r="J39" s="38">
        <v>0</v>
      </c>
      <c r="K39" s="22"/>
      <c r="L39" s="22"/>
      <c r="M39" s="22"/>
      <c r="N39" s="22"/>
      <c r="O39" s="22"/>
      <c r="P39" s="22"/>
    </row>
    <row r="40" spans="1:16" ht="39" customHeight="1" x14ac:dyDescent="0.15">
      <c r="A40" s="22"/>
      <c r="B40" s="35"/>
      <c r="C40" s="1238" t="s">
        <v>564</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565</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566</v>
      </c>
      <c r="D43" s="1242"/>
      <c r="E43" s="1243"/>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AfirG0YqSu9Uow0m+gDOsssHwGlNEWcRrxcyaOfDCiXmRIhY+HIN7FVdcW9cM6UsLWsP9ZnlNtBq2Wzaqr2ig==" saltValue="rq68tlGx17tD+AguYE6L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headerFooter alignWithMargins="0">
    <oddFooter>&amp;C&amp;P / &amp;N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885</v>
      </c>
      <c r="L45" s="60">
        <v>882</v>
      </c>
      <c r="M45" s="60">
        <v>897</v>
      </c>
      <c r="N45" s="60">
        <v>956</v>
      </c>
      <c r="O45" s="61">
        <v>973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x14ac:dyDescent="0.15">
      <c r="A48" s="48"/>
      <c r="B48" s="1248"/>
      <c r="C48" s="1249"/>
      <c r="D48" s="62"/>
      <c r="E48" s="1254" t="s">
        <v>15</v>
      </c>
      <c r="F48" s="1254"/>
      <c r="G48" s="1254"/>
      <c r="H48" s="1254"/>
      <c r="I48" s="1254"/>
      <c r="J48" s="1255"/>
      <c r="K48" s="63">
        <v>32</v>
      </c>
      <c r="L48" s="64">
        <v>28</v>
      </c>
      <c r="M48" s="64">
        <v>20</v>
      </c>
      <c r="N48" s="64">
        <v>36</v>
      </c>
      <c r="O48" s="65">
        <v>20</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508</v>
      </c>
      <c r="L49" s="64" t="s">
        <v>508</v>
      </c>
      <c r="M49" s="64" t="s">
        <v>508</v>
      </c>
      <c r="N49" s="64" t="s">
        <v>508</v>
      </c>
      <c r="O49" s="65" t="s">
        <v>508</v>
      </c>
      <c r="P49" s="48"/>
      <c r="Q49" s="48"/>
      <c r="R49" s="48"/>
      <c r="S49" s="48"/>
      <c r="T49" s="48"/>
      <c r="U49" s="48"/>
    </row>
    <row r="50" spans="1:21" ht="30.75" customHeight="1" x14ac:dyDescent="0.15">
      <c r="A50" s="48"/>
      <c r="B50" s="1248"/>
      <c r="C50" s="1249"/>
      <c r="D50" s="62"/>
      <c r="E50" s="1254" t="s">
        <v>17</v>
      </c>
      <c r="F50" s="1254"/>
      <c r="G50" s="1254"/>
      <c r="H50" s="1254"/>
      <c r="I50" s="1254"/>
      <c r="J50" s="1255"/>
      <c r="K50" s="63">
        <v>7</v>
      </c>
      <c r="L50" s="64">
        <v>6</v>
      </c>
      <c r="M50" s="64">
        <v>5</v>
      </c>
      <c r="N50" s="64">
        <v>4</v>
      </c>
      <c r="O50" s="65">
        <v>3</v>
      </c>
      <c r="P50" s="48"/>
      <c r="Q50" s="48"/>
      <c r="R50" s="48"/>
      <c r="S50" s="48"/>
      <c r="T50" s="48"/>
      <c r="U50" s="48"/>
    </row>
    <row r="51" spans="1:21" ht="30.75" customHeight="1" x14ac:dyDescent="0.15">
      <c r="A51" s="48"/>
      <c r="B51" s="1250"/>
      <c r="C51" s="1251"/>
      <c r="D51" s="66"/>
      <c r="E51" s="1254" t="s">
        <v>18</v>
      </c>
      <c r="F51" s="1254"/>
      <c r="G51" s="1254"/>
      <c r="H51" s="1254"/>
      <c r="I51" s="1254"/>
      <c r="J51" s="1255"/>
      <c r="K51" s="63">
        <v>3</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728</v>
      </c>
      <c r="L52" s="64">
        <v>747</v>
      </c>
      <c r="M52" s="64">
        <v>750</v>
      </c>
      <c r="N52" s="64">
        <v>808</v>
      </c>
      <c r="O52" s="65">
        <v>822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199</v>
      </c>
      <c r="L53" s="69">
        <v>169</v>
      </c>
      <c r="M53" s="69">
        <v>172</v>
      </c>
      <c r="N53" s="69">
        <v>188</v>
      </c>
      <c r="O53" s="70">
        <v>174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2" t="s">
        <v>25</v>
      </c>
      <c r="C57" s="1263"/>
      <c r="D57" s="1266" t="s">
        <v>26</v>
      </c>
      <c r="E57" s="1267"/>
      <c r="F57" s="1267"/>
      <c r="G57" s="1267"/>
      <c r="H57" s="1267"/>
      <c r="I57" s="1267"/>
      <c r="J57" s="1268"/>
      <c r="K57" s="380" t="s">
        <v>508</v>
      </c>
      <c r="L57" s="381" t="s">
        <v>508</v>
      </c>
      <c r="M57" s="381" t="s">
        <v>508</v>
      </c>
      <c r="N57" s="381" t="s">
        <v>508</v>
      </c>
      <c r="O57" s="382" t="s">
        <v>508</v>
      </c>
    </row>
    <row r="58" spans="1:21" ht="31.5" customHeight="1" thickBot="1" x14ac:dyDescent="0.2">
      <c r="B58" s="1264"/>
      <c r="C58" s="1265"/>
      <c r="D58" s="1269" t="s">
        <v>27</v>
      </c>
      <c r="E58" s="1270"/>
      <c r="F58" s="1270"/>
      <c r="G58" s="1270"/>
      <c r="H58" s="1270"/>
      <c r="I58" s="1270"/>
      <c r="J58" s="1271"/>
      <c r="K58" s="380" t="s">
        <v>508</v>
      </c>
      <c r="L58" s="381" t="s">
        <v>508</v>
      </c>
      <c r="M58" s="381" t="s">
        <v>508</v>
      </c>
      <c r="N58" s="381" t="s">
        <v>508</v>
      </c>
      <c r="O58" s="382" t="s">
        <v>508</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VEY0XikVcde15pCgf5FtsEig3DGWxveSzuSDkyMT8kwZljZR4ZsISd0eBKNpMQywS6cHBDZ9+C2bWMLhWwq8g==" saltValue="8GV0IfN2cBdQeCHkxXVu2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headerFooter alignWithMargins="0">
    <oddFooter>&amp;C&amp;P / &amp;N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549</v>
      </c>
      <c r="J40" s="94" t="s">
        <v>550</v>
      </c>
      <c r="K40" s="94" t="s">
        <v>551</v>
      </c>
      <c r="L40" s="94" t="s">
        <v>552</v>
      </c>
      <c r="M40" s="95" t="s">
        <v>553</v>
      </c>
    </row>
    <row r="41" spans="2:13" ht="27.75" customHeight="1" x14ac:dyDescent="0.15">
      <c r="B41" s="1272" t="s">
        <v>30</v>
      </c>
      <c r="C41" s="1273"/>
      <c r="D41" s="96"/>
      <c r="E41" s="1278" t="s">
        <v>31</v>
      </c>
      <c r="F41" s="1278"/>
      <c r="G41" s="1278"/>
      <c r="H41" s="1279"/>
      <c r="I41" s="97">
        <v>9956</v>
      </c>
      <c r="J41" s="98">
        <v>10059</v>
      </c>
      <c r="K41" s="98">
        <v>10034</v>
      </c>
      <c r="L41" s="98">
        <v>9811</v>
      </c>
      <c r="M41" s="99">
        <v>9696</v>
      </c>
    </row>
    <row r="42" spans="2:13" ht="27.75" customHeight="1" x14ac:dyDescent="0.15">
      <c r="B42" s="1274"/>
      <c r="C42" s="1275"/>
      <c r="D42" s="100"/>
      <c r="E42" s="1280" t="s">
        <v>32</v>
      </c>
      <c r="F42" s="1280"/>
      <c r="G42" s="1280"/>
      <c r="H42" s="1281"/>
      <c r="I42" s="101">
        <v>22</v>
      </c>
      <c r="J42" s="102">
        <v>16</v>
      </c>
      <c r="K42" s="102">
        <v>11</v>
      </c>
      <c r="L42" s="102">
        <v>8</v>
      </c>
      <c r="M42" s="103">
        <v>5</v>
      </c>
    </row>
    <row r="43" spans="2:13" ht="27.75" customHeight="1" x14ac:dyDescent="0.15">
      <c r="B43" s="1274"/>
      <c r="C43" s="1275"/>
      <c r="D43" s="100"/>
      <c r="E43" s="1280" t="s">
        <v>33</v>
      </c>
      <c r="F43" s="1280"/>
      <c r="G43" s="1280"/>
      <c r="H43" s="1281"/>
      <c r="I43" s="101">
        <v>325</v>
      </c>
      <c r="J43" s="102">
        <v>330</v>
      </c>
      <c r="K43" s="102">
        <v>317</v>
      </c>
      <c r="L43" s="102">
        <v>343</v>
      </c>
      <c r="M43" s="103">
        <v>369</v>
      </c>
    </row>
    <row r="44" spans="2:13" ht="27.75" customHeight="1" x14ac:dyDescent="0.15">
      <c r="B44" s="1274"/>
      <c r="C44" s="1275"/>
      <c r="D44" s="100"/>
      <c r="E44" s="1280" t="s">
        <v>34</v>
      </c>
      <c r="F44" s="1280"/>
      <c r="G44" s="1280"/>
      <c r="H44" s="1281"/>
      <c r="I44" s="101" t="s">
        <v>508</v>
      </c>
      <c r="J44" s="102" t="s">
        <v>508</v>
      </c>
      <c r="K44" s="102" t="s">
        <v>508</v>
      </c>
      <c r="L44" s="102" t="s">
        <v>508</v>
      </c>
      <c r="M44" s="103" t="s">
        <v>508</v>
      </c>
    </row>
    <row r="45" spans="2:13" ht="27.75" customHeight="1" x14ac:dyDescent="0.15">
      <c r="B45" s="1274"/>
      <c r="C45" s="1275"/>
      <c r="D45" s="100"/>
      <c r="E45" s="1280" t="s">
        <v>35</v>
      </c>
      <c r="F45" s="1280"/>
      <c r="G45" s="1280"/>
      <c r="H45" s="1281"/>
      <c r="I45" s="101">
        <v>3453</v>
      </c>
      <c r="J45" s="102">
        <v>3351</v>
      </c>
      <c r="K45" s="102">
        <v>3278</v>
      </c>
      <c r="L45" s="102">
        <v>3328</v>
      </c>
      <c r="M45" s="103">
        <v>3301</v>
      </c>
    </row>
    <row r="46" spans="2:13" ht="27.75" customHeight="1" x14ac:dyDescent="0.15">
      <c r="B46" s="1274"/>
      <c r="C46" s="1275"/>
      <c r="D46" s="104"/>
      <c r="E46" s="1280" t="s">
        <v>36</v>
      </c>
      <c r="F46" s="1280"/>
      <c r="G46" s="1280"/>
      <c r="H46" s="1281"/>
      <c r="I46" s="101" t="s">
        <v>508</v>
      </c>
      <c r="J46" s="102">
        <v>2</v>
      </c>
      <c r="K46" s="102">
        <v>4</v>
      </c>
      <c r="L46" s="102" t="s">
        <v>508</v>
      </c>
      <c r="M46" s="103" t="s">
        <v>508</v>
      </c>
    </row>
    <row r="47" spans="2:13" ht="27.75" customHeight="1" x14ac:dyDescent="0.15">
      <c r="B47" s="1274"/>
      <c r="C47" s="1275"/>
      <c r="D47" s="105"/>
      <c r="E47" s="1282" t="s">
        <v>37</v>
      </c>
      <c r="F47" s="1283"/>
      <c r="G47" s="1283"/>
      <c r="H47" s="1284"/>
      <c r="I47" s="101" t="s">
        <v>508</v>
      </c>
      <c r="J47" s="102" t="s">
        <v>508</v>
      </c>
      <c r="K47" s="102" t="s">
        <v>508</v>
      </c>
      <c r="L47" s="102" t="s">
        <v>508</v>
      </c>
      <c r="M47" s="103" t="s">
        <v>508</v>
      </c>
    </row>
    <row r="48" spans="2:13" ht="27.75" customHeight="1" x14ac:dyDescent="0.15">
      <c r="B48" s="1274"/>
      <c r="C48" s="1275"/>
      <c r="D48" s="100"/>
      <c r="E48" s="1280" t="s">
        <v>38</v>
      </c>
      <c r="F48" s="1280"/>
      <c r="G48" s="1280"/>
      <c r="H48" s="1281"/>
      <c r="I48" s="101" t="s">
        <v>508</v>
      </c>
      <c r="J48" s="102" t="s">
        <v>508</v>
      </c>
      <c r="K48" s="102" t="s">
        <v>508</v>
      </c>
      <c r="L48" s="102" t="s">
        <v>508</v>
      </c>
      <c r="M48" s="103" t="s">
        <v>508</v>
      </c>
    </row>
    <row r="49" spans="2:13" ht="27.75" customHeight="1" x14ac:dyDescent="0.15">
      <c r="B49" s="1276"/>
      <c r="C49" s="1277"/>
      <c r="D49" s="100"/>
      <c r="E49" s="1280" t="s">
        <v>39</v>
      </c>
      <c r="F49" s="1280"/>
      <c r="G49" s="1280"/>
      <c r="H49" s="1281"/>
      <c r="I49" s="101" t="s">
        <v>508</v>
      </c>
      <c r="J49" s="102" t="s">
        <v>508</v>
      </c>
      <c r="K49" s="102" t="s">
        <v>508</v>
      </c>
      <c r="L49" s="102" t="s">
        <v>508</v>
      </c>
      <c r="M49" s="103" t="s">
        <v>508</v>
      </c>
    </row>
    <row r="50" spans="2:13" ht="27.75" customHeight="1" x14ac:dyDescent="0.15">
      <c r="B50" s="1285" t="s">
        <v>40</v>
      </c>
      <c r="C50" s="1286"/>
      <c r="D50" s="106"/>
      <c r="E50" s="1280" t="s">
        <v>41</v>
      </c>
      <c r="F50" s="1280"/>
      <c r="G50" s="1280"/>
      <c r="H50" s="1281"/>
      <c r="I50" s="101">
        <v>3658</v>
      </c>
      <c r="J50" s="102">
        <v>3800</v>
      </c>
      <c r="K50" s="102">
        <v>3975</v>
      </c>
      <c r="L50" s="102">
        <v>3837</v>
      </c>
      <c r="M50" s="103">
        <v>3980</v>
      </c>
    </row>
    <row r="51" spans="2:13" ht="27.75" customHeight="1" x14ac:dyDescent="0.15">
      <c r="B51" s="1274"/>
      <c r="C51" s="1275"/>
      <c r="D51" s="100"/>
      <c r="E51" s="1280" t="s">
        <v>42</v>
      </c>
      <c r="F51" s="1280"/>
      <c r="G51" s="1280"/>
      <c r="H51" s="1281"/>
      <c r="I51" s="101">
        <v>291</v>
      </c>
      <c r="J51" s="102">
        <v>254</v>
      </c>
      <c r="K51" s="102">
        <v>210</v>
      </c>
      <c r="L51" s="102">
        <v>177</v>
      </c>
      <c r="M51" s="103">
        <v>132</v>
      </c>
    </row>
    <row r="52" spans="2:13" ht="27.75" customHeight="1" x14ac:dyDescent="0.15">
      <c r="B52" s="1276"/>
      <c r="C52" s="1277"/>
      <c r="D52" s="100"/>
      <c r="E52" s="1280" t="s">
        <v>43</v>
      </c>
      <c r="F52" s="1280"/>
      <c r="G52" s="1280"/>
      <c r="H52" s="1281"/>
      <c r="I52" s="101">
        <v>7561</v>
      </c>
      <c r="J52" s="102">
        <v>8296</v>
      </c>
      <c r="K52" s="102">
        <v>8340</v>
      </c>
      <c r="L52" s="102">
        <v>8244</v>
      </c>
      <c r="M52" s="103">
        <v>7974</v>
      </c>
    </row>
    <row r="53" spans="2:13" ht="27.75" customHeight="1" thickBot="1" x14ac:dyDescent="0.2">
      <c r="B53" s="1287" t="s">
        <v>44</v>
      </c>
      <c r="C53" s="1288"/>
      <c r="D53" s="107"/>
      <c r="E53" s="1289" t="s">
        <v>45</v>
      </c>
      <c r="F53" s="1289"/>
      <c r="G53" s="1289"/>
      <c r="H53" s="1290"/>
      <c r="I53" s="108">
        <v>2247</v>
      </c>
      <c r="J53" s="109">
        <v>1405</v>
      </c>
      <c r="K53" s="109">
        <v>1119</v>
      </c>
      <c r="L53" s="109">
        <v>1232</v>
      </c>
      <c r="M53" s="110">
        <v>1285</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KaiXv4lI/DdnVuiQqoZAD8d5lyORgqhmJIv5/vokGkUNz5l/TSlJWDEQ1oVmJ7K74SEHHCasNqSj3kFRccXPA==" saltValue="Qb94BsZ5u+/dDEoF+oqO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headerFooter alignWithMargins="0">
    <oddFooter>&amp;C&amp;P / &amp;N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99" t="s">
        <v>48</v>
      </c>
      <c r="D55" s="1299"/>
      <c r="E55" s="1300"/>
      <c r="F55" s="122">
        <v>1538</v>
      </c>
      <c r="G55" s="122">
        <v>1245</v>
      </c>
      <c r="H55" s="123">
        <v>1293</v>
      </c>
    </row>
    <row r="56" spans="2:8" ht="52.5" customHeight="1" x14ac:dyDescent="0.15">
      <c r="B56" s="124"/>
      <c r="C56" s="1301" t="s">
        <v>49</v>
      </c>
      <c r="D56" s="1301"/>
      <c r="E56" s="1302"/>
      <c r="F56" s="125">
        <v>1276</v>
      </c>
      <c r="G56" s="125">
        <v>1205</v>
      </c>
      <c r="H56" s="126">
        <v>1205</v>
      </c>
    </row>
    <row r="57" spans="2:8" ht="53.25" customHeight="1" x14ac:dyDescent="0.15">
      <c r="B57" s="124"/>
      <c r="C57" s="1303" t="s">
        <v>50</v>
      </c>
      <c r="D57" s="1303"/>
      <c r="E57" s="1304"/>
      <c r="F57" s="127">
        <v>1065</v>
      </c>
      <c r="G57" s="127">
        <v>1222</v>
      </c>
      <c r="H57" s="128">
        <v>1335</v>
      </c>
    </row>
    <row r="58" spans="2:8" ht="45.75" customHeight="1" x14ac:dyDescent="0.15">
      <c r="B58" s="129"/>
      <c r="C58" s="1291" t="s">
        <v>587</v>
      </c>
      <c r="D58" s="1292"/>
      <c r="E58" s="1293"/>
      <c r="F58" s="130">
        <v>800</v>
      </c>
      <c r="G58" s="130">
        <v>971</v>
      </c>
      <c r="H58" s="131">
        <v>1047</v>
      </c>
    </row>
    <row r="59" spans="2:8" ht="45.75" customHeight="1" x14ac:dyDescent="0.15">
      <c r="B59" s="129"/>
      <c r="C59" s="1291" t="s">
        <v>588</v>
      </c>
      <c r="D59" s="1292"/>
      <c r="E59" s="1293"/>
      <c r="F59" s="130">
        <v>251</v>
      </c>
      <c r="G59" s="130">
        <v>251</v>
      </c>
      <c r="H59" s="131">
        <v>253</v>
      </c>
    </row>
    <row r="60" spans="2:8" ht="45.75" customHeight="1" x14ac:dyDescent="0.15">
      <c r="B60" s="129"/>
      <c r="C60" s="1291" t="s">
        <v>589</v>
      </c>
      <c r="D60" s="1292"/>
      <c r="E60" s="1293"/>
      <c r="F60" s="130" t="s">
        <v>594</v>
      </c>
      <c r="G60" s="130" t="s">
        <v>592</v>
      </c>
      <c r="H60" s="131">
        <v>29</v>
      </c>
    </row>
    <row r="61" spans="2:8" ht="45.75" customHeight="1" x14ac:dyDescent="0.15">
      <c r="B61" s="129"/>
      <c r="C61" s="1291" t="s">
        <v>590</v>
      </c>
      <c r="D61" s="1292"/>
      <c r="E61" s="1293"/>
      <c r="F61" s="130" t="s">
        <v>592</v>
      </c>
      <c r="G61" s="130" t="s">
        <v>593</v>
      </c>
      <c r="H61" s="131">
        <v>5</v>
      </c>
    </row>
    <row r="62" spans="2:8" ht="45.75" customHeight="1" thickBot="1" x14ac:dyDescent="0.2">
      <c r="B62" s="132"/>
      <c r="C62" s="1294" t="s">
        <v>591</v>
      </c>
      <c r="D62" s="1295"/>
      <c r="E62" s="1296"/>
      <c r="F62" s="133">
        <v>3</v>
      </c>
      <c r="G62" s="133" t="s">
        <v>592</v>
      </c>
      <c r="H62" s="134" t="s">
        <v>592</v>
      </c>
    </row>
    <row r="63" spans="2:8" ht="52.5" customHeight="1" thickBot="1" x14ac:dyDescent="0.2">
      <c r="B63" s="135"/>
      <c r="C63" s="1297" t="s">
        <v>51</v>
      </c>
      <c r="D63" s="1297"/>
      <c r="E63" s="1298"/>
      <c r="F63" s="136">
        <v>3880</v>
      </c>
      <c r="G63" s="136">
        <v>3672</v>
      </c>
      <c r="H63" s="137">
        <v>3833</v>
      </c>
    </row>
    <row r="64" spans="2:8" ht="15" customHeight="1" x14ac:dyDescent="0.15"/>
  </sheetData>
  <sheetProtection algorithmName="SHA-512" hashValue="+FSlXQ+ea8X7nIIbQ1ZdlP7rNFaRBsqx2uUOTybzwh/YsYZRWkQNNceXA9QtPRHqPl+rD1v9NuFrpGUC+ghD1Q==" saltValue="kAg9AXmYSNTRPw7tmCOR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headerFooter alignWithMargins="0">
    <oddFooter>&amp;C&amp;P / &amp;N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383"/>
      <c r="B1" s="384"/>
      <c r="DD1" s="385"/>
      <c r="DE1" s="385"/>
    </row>
    <row r="2" spans="1:143" ht="25.5" customHeight="1" x14ac:dyDescent="0.15">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15">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5" customFormat="1" x14ac:dyDescent="0.15">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6"/>
      <c r="DG10" s="286"/>
      <c r="DH10" s="286"/>
      <c r="DI10" s="286"/>
      <c r="DJ10" s="286"/>
      <c r="DK10" s="286"/>
      <c r="DL10" s="286"/>
      <c r="DM10" s="286"/>
      <c r="DN10" s="286"/>
      <c r="DO10" s="286"/>
      <c r="DP10" s="286"/>
      <c r="DQ10" s="286"/>
      <c r="DR10" s="286"/>
      <c r="DS10" s="286"/>
      <c r="DT10" s="286"/>
      <c r="DU10" s="286"/>
      <c r="DV10" s="286"/>
      <c r="DW10" s="286"/>
      <c r="EM10" s="285" t="s">
        <v>595</v>
      </c>
    </row>
    <row r="11" spans="1:143" s="285" customFormat="1" x14ac:dyDescent="0.15">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6"/>
      <c r="DG12" s="286"/>
      <c r="DH12" s="286"/>
      <c r="DI12" s="286"/>
      <c r="DJ12" s="286"/>
      <c r="DK12" s="286"/>
      <c r="DL12" s="286"/>
      <c r="DM12" s="286"/>
      <c r="DN12" s="286"/>
      <c r="DO12" s="286"/>
      <c r="DP12" s="286"/>
      <c r="DQ12" s="286"/>
      <c r="DR12" s="286"/>
      <c r="DS12" s="286"/>
      <c r="DT12" s="286"/>
      <c r="DU12" s="286"/>
      <c r="DV12" s="286"/>
      <c r="DW12" s="286"/>
      <c r="EM12" s="285" t="s">
        <v>595</v>
      </c>
    </row>
    <row r="13" spans="1:143" s="285" customFormat="1" x14ac:dyDescent="0.15">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385"/>
      <c r="DE19" s="385"/>
    </row>
    <row r="20" spans="1:351" x14ac:dyDescent="0.15">
      <c r="DD20" s="385"/>
      <c r="DE20" s="385"/>
    </row>
    <row r="21" spans="1:351" ht="17.25" x14ac:dyDescent="0.1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x14ac:dyDescent="0.15">
      <c r="B22" s="392"/>
      <c r="MM22" s="391"/>
    </row>
    <row r="23" spans="1:351" x14ac:dyDescent="0.15">
      <c r="B23" s="392"/>
    </row>
    <row r="24" spans="1:351" x14ac:dyDescent="0.15">
      <c r="B24" s="392"/>
    </row>
    <row r="25" spans="1:351" x14ac:dyDescent="0.15">
      <c r="B25" s="392"/>
    </row>
    <row r="26" spans="1:351" x14ac:dyDescent="0.15">
      <c r="B26" s="392"/>
    </row>
    <row r="27" spans="1:351" x14ac:dyDescent="0.15">
      <c r="B27" s="392"/>
    </row>
    <row r="28" spans="1:351" x14ac:dyDescent="0.15">
      <c r="B28" s="392"/>
    </row>
    <row r="29" spans="1:351" x14ac:dyDescent="0.15">
      <c r="B29" s="392"/>
    </row>
    <row r="30" spans="1:351" x14ac:dyDescent="0.15">
      <c r="B30" s="392"/>
    </row>
    <row r="31" spans="1:351" x14ac:dyDescent="0.15">
      <c r="B31" s="392"/>
    </row>
    <row r="32" spans="1:351" x14ac:dyDescent="0.15">
      <c r="B32" s="392"/>
    </row>
    <row r="33" spans="2:109" x14ac:dyDescent="0.15">
      <c r="B33" s="392"/>
    </row>
    <row r="34" spans="2:109" x14ac:dyDescent="0.15">
      <c r="B34" s="392"/>
    </row>
    <row r="35" spans="2:109" x14ac:dyDescent="0.15">
      <c r="B35" s="392"/>
    </row>
    <row r="36" spans="2:109" x14ac:dyDescent="0.15">
      <c r="B36" s="392"/>
    </row>
    <row r="37" spans="2:109" x14ac:dyDescent="0.15">
      <c r="B37" s="392"/>
    </row>
    <row r="38" spans="2:109" x14ac:dyDescent="0.15">
      <c r="B38" s="392"/>
    </row>
    <row r="39" spans="2:109" x14ac:dyDescent="0.15">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x14ac:dyDescent="0.15">
      <c r="B40" s="397"/>
      <c r="DD40" s="397"/>
      <c r="DE40" s="385"/>
    </row>
    <row r="41" spans="2:109" ht="17.25" x14ac:dyDescent="0.15">
      <c r="B41" s="398" t="s">
        <v>596</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x14ac:dyDescent="0.15">
      <c r="B42" s="392"/>
      <c r="G42" s="399"/>
      <c r="I42" s="400"/>
      <c r="J42" s="400"/>
      <c r="K42" s="400"/>
      <c r="AM42" s="399"/>
      <c r="AN42" s="399" t="s">
        <v>597</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15">
      <c r="B43" s="392"/>
      <c r="AN43" s="1313" t="s">
        <v>608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2"/>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2"/>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2"/>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2"/>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x14ac:dyDescent="0.15">
      <c r="B49" s="392"/>
      <c r="AN49" s="385" t="s">
        <v>598</v>
      </c>
    </row>
    <row r="50" spans="1:109" x14ac:dyDescent="0.15">
      <c r="B50" s="392"/>
      <c r="G50" s="1305"/>
      <c r="H50" s="1305"/>
      <c r="I50" s="1305"/>
      <c r="J50" s="1305"/>
      <c r="K50" s="402"/>
      <c r="L50" s="402"/>
      <c r="M50" s="403"/>
      <c r="N50" s="403"/>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549</v>
      </c>
      <c r="BQ50" s="1309"/>
      <c r="BR50" s="1309"/>
      <c r="BS50" s="1309"/>
      <c r="BT50" s="1309"/>
      <c r="BU50" s="1309"/>
      <c r="BV50" s="1309"/>
      <c r="BW50" s="1309"/>
      <c r="BX50" s="1309" t="s">
        <v>550</v>
      </c>
      <c r="BY50" s="1309"/>
      <c r="BZ50" s="1309"/>
      <c r="CA50" s="1309"/>
      <c r="CB50" s="1309"/>
      <c r="CC50" s="1309"/>
      <c r="CD50" s="1309"/>
      <c r="CE50" s="1309"/>
      <c r="CF50" s="1309" t="s">
        <v>551</v>
      </c>
      <c r="CG50" s="1309"/>
      <c r="CH50" s="1309"/>
      <c r="CI50" s="1309"/>
      <c r="CJ50" s="1309"/>
      <c r="CK50" s="1309"/>
      <c r="CL50" s="1309"/>
      <c r="CM50" s="1309"/>
      <c r="CN50" s="1309" t="s">
        <v>552</v>
      </c>
      <c r="CO50" s="1309"/>
      <c r="CP50" s="1309"/>
      <c r="CQ50" s="1309"/>
      <c r="CR50" s="1309"/>
      <c r="CS50" s="1309"/>
      <c r="CT50" s="1309"/>
      <c r="CU50" s="1309"/>
      <c r="CV50" s="1309" t="s">
        <v>553</v>
      </c>
      <c r="CW50" s="1309"/>
      <c r="CX50" s="1309"/>
      <c r="CY50" s="1309"/>
      <c r="CZ50" s="1309"/>
      <c r="DA50" s="1309"/>
      <c r="DB50" s="1309"/>
      <c r="DC50" s="1309"/>
    </row>
    <row r="51" spans="1:109" ht="13.5" customHeight="1" x14ac:dyDescent="0.15">
      <c r="B51" s="392"/>
      <c r="G51" s="1323"/>
      <c r="H51" s="1323"/>
      <c r="I51" s="1324"/>
      <c r="J51" s="1324"/>
      <c r="K51" s="1322"/>
      <c r="L51" s="1322"/>
      <c r="M51" s="1322"/>
      <c r="N51" s="1322"/>
      <c r="AM51" s="401"/>
      <c r="AN51" s="1312" t="s">
        <v>599</v>
      </c>
      <c r="AO51" s="1312"/>
      <c r="AP51" s="1312"/>
      <c r="AQ51" s="1312"/>
      <c r="AR51" s="1312"/>
      <c r="AS51" s="1312"/>
      <c r="AT51" s="1312"/>
      <c r="AU51" s="1312"/>
      <c r="AV51" s="1312"/>
      <c r="AW51" s="1312"/>
      <c r="AX51" s="1312"/>
      <c r="AY51" s="1312"/>
      <c r="AZ51" s="1312"/>
      <c r="BA51" s="1312"/>
      <c r="BB51" s="1312" t="s">
        <v>600</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26.3</v>
      </c>
      <c r="BY51" s="1310"/>
      <c r="BZ51" s="1310"/>
      <c r="CA51" s="1310"/>
      <c r="CB51" s="1310"/>
      <c r="CC51" s="1310"/>
      <c r="CD51" s="1310"/>
      <c r="CE51" s="1310"/>
      <c r="CF51" s="1310">
        <v>21.3</v>
      </c>
      <c r="CG51" s="1310"/>
      <c r="CH51" s="1310"/>
      <c r="CI51" s="1310"/>
      <c r="CJ51" s="1310"/>
      <c r="CK51" s="1310"/>
      <c r="CL51" s="1310"/>
      <c r="CM51" s="1310"/>
      <c r="CN51" s="1310">
        <v>23.8</v>
      </c>
      <c r="CO51" s="1310"/>
      <c r="CP51" s="1310"/>
      <c r="CQ51" s="1310"/>
      <c r="CR51" s="1310"/>
      <c r="CS51" s="1310"/>
      <c r="CT51" s="1310"/>
      <c r="CU51" s="1310"/>
      <c r="CV51" s="1310">
        <v>24.6</v>
      </c>
      <c r="CW51" s="1310"/>
      <c r="CX51" s="1310"/>
      <c r="CY51" s="1310"/>
      <c r="CZ51" s="1310"/>
      <c r="DA51" s="1310"/>
      <c r="DB51" s="1310"/>
      <c r="DC51" s="1310"/>
    </row>
    <row r="52" spans="1:109" x14ac:dyDescent="0.15">
      <c r="B52" s="392"/>
      <c r="G52" s="1323"/>
      <c r="H52" s="1323"/>
      <c r="I52" s="1324"/>
      <c r="J52" s="1324"/>
      <c r="K52" s="1322"/>
      <c r="L52" s="1322"/>
      <c r="M52" s="1322"/>
      <c r="N52" s="1322"/>
      <c r="AM52" s="401"/>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0"/>
      <c r="B53" s="392"/>
      <c r="G53" s="1323"/>
      <c r="H53" s="1323"/>
      <c r="I53" s="1305"/>
      <c r="J53" s="1305"/>
      <c r="K53" s="1322"/>
      <c r="L53" s="1322"/>
      <c r="M53" s="1322"/>
      <c r="N53" s="1322"/>
      <c r="AM53" s="401"/>
      <c r="AN53" s="1312"/>
      <c r="AO53" s="1312"/>
      <c r="AP53" s="1312"/>
      <c r="AQ53" s="1312"/>
      <c r="AR53" s="1312"/>
      <c r="AS53" s="1312"/>
      <c r="AT53" s="1312"/>
      <c r="AU53" s="1312"/>
      <c r="AV53" s="1312"/>
      <c r="AW53" s="1312"/>
      <c r="AX53" s="1312"/>
      <c r="AY53" s="1312"/>
      <c r="AZ53" s="1312"/>
      <c r="BA53" s="1312"/>
      <c r="BB53" s="1312" t="s">
        <v>601</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54.8</v>
      </c>
      <c r="BY53" s="1310"/>
      <c r="BZ53" s="1310"/>
      <c r="CA53" s="1310"/>
      <c r="CB53" s="1310"/>
      <c r="CC53" s="1310"/>
      <c r="CD53" s="1310"/>
      <c r="CE53" s="1310"/>
      <c r="CF53" s="1310">
        <v>56.1</v>
      </c>
      <c r="CG53" s="1310"/>
      <c r="CH53" s="1310"/>
      <c r="CI53" s="1310"/>
      <c r="CJ53" s="1310"/>
      <c r="CK53" s="1310"/>
      <c r="CL53" s="1310"/>
      <c r="CM53" s="1310"/>
      <c r="CN53" s="1310">
        <v>57.6</v>
      </c>
      <c r="CO53" s="1310"/>
      <c r="CP53" s="1310"/>
      <c r="CQ53" s="1310"/>
      <c r="CR53" s="1310"/>
      <c r="CS53" s="1310"/>
      <c r="CT53" s="1310"/>
      <c r="CU53" s="1310"/>
      <c r="CV53" s="1310">
        <v>59.3</v>
      </c>
      <c r="CW53" s="1310"/>
      <c r="CX53" s="1310"/>
      <c r="CY53" s="1310"/>
      <c r="CZ53" s="1310"/>
      <c r="DA53" s="1310"/>
      <c r="DB53" s="1310"/>
      <c r="DC53" s="1310"/>
    </row>
    <row r="54" spans="1:109" x14ac:dyDescent="0.15">
      <c r="A54" s="400"/>
      <c r="B54" s="392"/>
      <c r="G54" s="1323"/>
      <c r="H54" s="1323"/>
      <c r="I54" s="1305"/>
      <c r="J54" s="1305"/>
      <c r="K54" s="1322"/>
      <c r="L54" s="1322"/>
      <c r="M54" s="1322"/>
      <c r="N54" s="1322"/>
      <c r="AM54" s="401"/>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0"/>
      <c r="B55" s="392"/>
      <c r="G55" s="1305"/>
      <c r="H55" s="1305"/>
      <c r="I55" s="1305"/>
      <c r="J55" s="1305"/>
      <c r="K55" s="1322"/>
      <c r="L55" s="1322"/>
      <c r="M55" s="1322"/>
      <c r="N55" s="1322"/>
      <c r="AN55" s="1309" t="s">
        <v>602</v>
      </c>
      <c r="AO55" s="1309"/>
      <c r="AP55" s="1309"/>
      <c r="AQ55" s="1309"/>
      <c r="AR55" s="1309"/>
      <c r="AS55" s="1309"/>
      <c r="AT55" s="1309"/>
      <c r="AU55" s="1309"/>
      <c r="AV55" s="1309"/>
      <c r="AW55" s="1309"/>
      <c r="AX55" s="1309"/>
      <c r="AY55" s="1309"/>
      <c r="AZ55" s="1309"/>
      <c r="BA55" s="1309"/>
      <c r="BB55" s="1312" t="s">
        <v>600</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44.9</v>
      </c>
      <c r="BY55" s="1310"/>
      <c r="BZ55" s="1310"/>
      <c r="CA55" s="1310"/>
      <c r="CB55" s="1310"/>
      <c r="CC55" s="1310"/>
      <c r="CD55" s="1310"/>
      <c r="CE55" s="1310"/>
      <c r="CF55" s="1310">
        <v>40.799999999999997</v>
      </c>
      <c r="CG55" s="1310"/>
      <c r="CH55" s="1310"/>
      <c r="CI55" s="1310"/>
      <c r="CJ55" s="1310"/>
      <c r="CK55" s="1310"/>
      <c r="CL55" s="1310"/>
      <c r="CM55" s="1310"/>
      <c r="CN55" s="1310">
        <v>38.5</v>
      </c>
      <c r="CO55" s="1310"/>
      <c r="CP55" s="1310"/>
      <c r="CQ55" s="1310"/>
      <c r="CR55" s="1310"/>
      <c r="CS55" s="1310"/>
      <c r="CT55" s="1310"/>
      <c r="CU55" s="1310"/>
      <c r="CV55" s="1310">
        <v>35.5</v>
      </c>
      <c r="CW55" s="1310"/>
      <c r="CX55" s="1310"/>
      <c r="CY55" s="1310"/>
      <c r="CZ55" s="1310"/>
      <c r="DA55" s="1310"/>
      <c r="DB55" s="1310"/>
      <c r="DC55" s="1310"/>
    </row>
    <row r="56" spans="1:109" x14ac:dyDescent="0.15">
      <c r="A56" s="400"/>
      <c r="B56" s="392"/>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0" customFormat="1" x14ac:dyDescent="0.15">
      <c r="B57" s="404"/>
      <c r="G57" s="1305"/>
      <c r="H57" s="1305"/>
      <c r="I57" s="1325"/>
      <c r="J57" s="1325"/>
      <c r="K57" s="1322"/>
      <c r="L57" s="1322"/>
      <c r="M57" s="1322"/>
      <c r="N57" s="1322"/>
      <c r="AM57" s="385"/>
      <c r="AN57" s="1309"/>
      <c r="AO57" s="1309"/>
      <c r="AP57" s="1309"/>
      <c r="AQ57" s="1309"/>
      <c r="AR57" s="1309"/>
      <c r="AS57" s="1309"/>
      <c r="AT57" s="1309"/>
      <c r="AU57" s="1309"/>
      <c r="AV57" s="1309"/>
      <c r="AW57" s="1309"/>
      <c r="AX57" s="1309"/>
      <c r="AY57" s="1309"/>
      <c r="AZ57" s="1309"/>
      <c r="BA57" s="1309"/>
      <c r="BB57" s="1312" t="s">
        <v>603</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62.6</v>
      </c>
      <c r="BY57" s="1310"/>
      <c r="BZ57" s="1310"/>
      <c r="CA57" s="1310"/>
      <c r="CB57" s="1310"/>
      <c r="CC57" s="1310"/>
      <c r="CD57" s="1310"/>
      <c r="CE57" s="1310"/>
      <c r="CF57" s="1310">
        <v>63.5</v>
      </c>
      <c r="CG57" s="1310"/>
      <c r="CH57" s="1310"/>
      <c r="CI57" s="1310"/>
      <c r="CJ57" s="1310"/>
      <c r="CK57" s="1310"/>
      <c r="CL57" s="1310"/>
      <c r="CM57" s="1310"/>
      <c r="CN57" s="1310">
        <v>66</v>
      </c>
      <c r="CO57" s="1310"/>
      <c r="CP57" s="1310"/>
      <c r="CQ57" s="1310"/>
      <c r="CR57" s="1310"/>
      <c r="CS57" s="1310"/>
      <c r="CT57" s="1310"/>
      <c r="CU57" s="1310"/>
      <c r="CV57" s="1310">
        <v>66.3</v>
      </c>
      <c r="CW57" s="1310"/>
      <c r="CX57" s="1310"/>
      <c r="CY57" s="1310"/>
      <c r="CZ57" s="1310"/>
      <c r="DA57" s="1310"/>
      <c r="DB57" s="1310"/>
      <c r="DC57" s="1310"/>
      <c r="DD57" s="405"/>
      <c r="DE57" s="404"/>
    </row>
    <row r="58" spans="1:109" s="400" customFormat="1" x14ac:dyDescent="0.15">
      <c r="A58" s="385"/>
      <c r="B58" s="404"/>
      <c r="G58" s="1305"/>
      <c r="H58" s="1305"/>
      <c r="I58" s="1325"/>
      <c r="J58" s="1325"/>
      <c r="K58" s="1322"/>
      <c r="L58" s="1322"/>
      <c r="M58" s="1322"/>
      <c r="N58" s="1322"/>
      <c r="AM58" s="385"/>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5"/>
      <c r="DE58" s="404"/>
    </row>
    <row r="59" spans="1:109" s="400" customFormat="1" x14ac:dyDescent="0.15">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x14ac:dyDescent="0.15">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x14ac:dyDescent="0.15">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x14ac:dyDescent="0.15">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x14ac:dyDescent="0.15">
      <c r="B63" s="411" t="s">
        <v>604</v>
      </c>
    </row>
    <row r="64" spans="1:109" x14ac:dyDescent="0.15">
      <c r="B64" s="392"/>
      <c r="G64" s="399"/>
      <c r="I64" s="412"/>
      <c r="J64" s="412"/>
      <c r="K64" s="412"/>
      <c r="L64" s="412"/>
      <c r="M64" s="412"/>
      <c r="N64" s="413"/>
      <c r="AM64" s="399"/>
      <c r="AN64" s="399" t="s">
        <v>597</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x14ac:dyDescent="0.15">
      <c r="B65" s="392"/>
      <c r="AN65" s="1313" t="s">
        <v>607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2"/>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2"/>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2"/>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2"/>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x14ac:dyDescent="0.15">
      <c r="B71" s="392"/>
      <c r="G71" s="417"/>
      <c r="I71" s="418"/>
      <c r="J71" s="415"/>
      <c r="K71" s="415"/>
      <c r="L71" s="416"/>
      <c r="M71" s="415"/>
      <c r="N71" s="416"/>
      <c r="AM71" s="417"/>
      <c r="AN71" s="385" t="s">
        <v>598</v>
      </c>
    </row>
    <row r="72" spans="2:107" x14ac:dyDescent="0.15">
      <c r="B72" s="392"/>
      <c r="G72" s="1305"/>
      <c r="H72" s="1305"/>
      <c r="I72" s="1305"/>
      <c r="J72" s="1305"/>
      <c r="K72" s="402"/>
      <c r="L72" s="402"/>
      <c r="M72" s="403"/>
      <c r="N72" s="403"/>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549</v>
      </c>
      <c r="BQ72" s="1309"/>
      <c r="BR72" s="1309"/>
      <c r="BS72" s="1309"/>
      <c r="BT72" s="1309"/>
      <c r="BU72" s="1309"/>
      <c r="BV72" s="1309"/>
      <c r="BW72" s="1309"/>
      <c r="BX72" s="1309" t="s">
        <v>550</v>
      </c>
      <c r="BY72" s="1309"/>
      <c r="BZ72" s="1309"/>
      <c r="CA72" s="1309"/>
      <c r="CB72" s="1309"/>
      <c r="CC72" s="1309"/>
      <c r="CD72" s="1309"/>
      <c r="CE72" s="1309"/>
      <c r="CF72" s="1309" t="s">
        <v>551</v>
      </c>
      <c r="CG72" s="1309"/>
      <c r="CH72" s="1309"/>
      <c r="CI72" s="1309"/>
      <c r="CJ72" s="1309"/>
      <c r="CK72" s="1309"/>
      <c r="CL72" s="1309"/>
      <c r="CM72" s="1309"/>
      <c r="CN72" s="1309" t="s">
        <v>552</v>
      </c>
      <c r="CO72" s="1309"/>
      <c r="CP72" s="1309"/>
      <c r="CQ72" s="1309"/>
      <c r="CR72" s="1309"/>
      <c r="CS72" s="1309"/>
      <c r="CT72" s="1309"/>
      <c r="CU72" s="1309"/>
      <c r="CV72" s="1309" t="s">
        <v>553</v>
      </c>
      <c r="CW72" s="1309"/>
      <c r="CX72" s="1309"/>
      <c r="CY72" s="1309"/>
      <c r="CZ72" s="1309"/>
      <c r="DA72" s="1309"/>
      <c r="DB72" s="1309"/>
      <c r="DC72" s="1309"/>
    </row>
    <row r="73" spans="2:107" x14ac:dyDescent="0.15">
      <c r="B73" s="392"/>
      <c r="G73" s="1323"/>
      <c r="H73" s="1323"/>
      <c r="I73" s="1323"/>
      <c r="J73" s="1323"/>
      <c r="K73" s="1326"/>
      <c r="L73" s="1326"/>
      <c r="M73" s="1326"/>
      <c r="N73" s="1326"/>
      <c r="AM73" s="401"/>
      <c r="AN73" s="1312" t="s">
        <v>599</v>
      </c>
      <c r="AO73" s="1312"/>
      <c r="AP73" s="1312"/>
      <c r="AQ73" s="1312"/>
      <c r="AR73" s="1312"/>
      <c r="AS73" s="1312"/>
      <c r="AT73" s="1312"/>
      <c r="AU73" s="1312"/>
      <c r="AV73" s="1312"/>
      <c r="AW73" s="1312"/>
      <c r="AX73" s="1312"/>
      <c r="AY73" s="1312"/>
      <c r="AZ73" s="1312"/>
      <c r="BA73" s="1312"/>
      <c r="BB73" s="1312" t="s">
        <v>600</v>
      </c>
      <c r="BC73" s="1312"/>
      <c r="BD73" s="1312"/>
      <c r="BE73" s="1312"/>
      <c r="BF73" s="1312"/>
      <c r="BG73" s="1312"/>
      <c r="BH73" s="1312"/>
      <c r="BI73" s="1312"/>
      <c r="BJ73" s="1312"/>
      <c r="BK73" s="1312"/>
      <c r="BL73" s="1312"/>
      <c r="BM73" s="1312"/>
      <c r="BN73" s="1312"/>
      <c r="BO73" s="1312"/>
      <c r="BP73" s="1310">
        <v>41.6</v>
      </c>
      <c r="BQ73" s="1310"/>
      <c r="BR73" s="1310"/>
      <c r="BS73" s="1310"/>
      <c r="BT73" s="1310"/>
      <c r="BU73" s="1310"/>
      <c r="BV73" s="1310"/>
      <c r="BW73" s="1310"/>
      <c r="BX73" s="1310">
        <v>26.3</v>
      </c>
      <c r="BY73" s="1310"/>
      <c r="BZ73" s="1310"/>
      <c r="CA73" s="1310"/>
      <c r="CB73" s="1310"/>
      <c r="CC73" s="1310"/>
      <c r="CD73" s="1310"/>
      <c r="CE73" s="1310"/>
      <c r="CF73" s="1310">
        <v>21.3</v>
      </c>
      <c r="CG73" s="1310"/>
      <c r="CH73" s="1310"/>
      <c r="CI73" s="1310"/>
      <c r="CJ73" s="1310"/>
      <c r="CK73" s="1310"/>
      <c r="CL73" s="1310"/>
      <c r="CM73" s="1310"/>
      <c r="CN73" s="1310">
        <v>23.8</v>
      </c>
      <c r="CO73" s="1310"/>
      <c r="CP73" s="1310"/>
      <c r="CQ73" s="1310"/>
      <c r="CR73" s="1310"/>
      <c r="CS73" s="1310"/>
      <c r="CT73" s="1310"/>
      <c r="CU73" s="1310"/>
      <c r="CV73" s="1310">
        <v>24.6</v>
      </c>
      <c r="CW73" s="1310"/>
      <c r="CX73" s="1310"/>
      <c r="CY73" s="1310"/>
      <c r="CZ73" s="1310"/>
      <c r="DA73" s="1310"/>
      <c r="DB73" s="1310"/>
      <c r="DC73" s="1310"/>
    </row>
    <row r="74" spans="2:107" x14ac:dyDescent="0.15">
      <c r="B74" s="392"/>
      <c r="G74" s="1323"/>
      <c r="H74" s="1323"/>
      <c r="I74" s="1323"/>
      <c r="J74" s="1323"/>
      <c r="K74" s="1326"/>
      <c r="L74" s="1326"/>
      <c r="M74" s="1326"/>
      <c r="N74" s="1326"/>
      <c r="AM74" s="401"/>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2"/>
      <c r="G75" s="1323"/>
      <c r="H75" s="1323"/>
      <c r="I75" s="1305"/>
      <c r="J75" s="1305"/>
      <c r="K75" s="1322"/>
      <c r="L75" s="1322"/>
      <c r="M75" s="1322"/>
      <c r="N75" s="1322"/>
      <c r="AM75" s="401"/>
      <c r="AN75" s="1312"/>
      <c r="AO75" s="1312"/>
      <c r="AP75" s="1312"/>
      <c r="AQ75" s="1312"/>
      <c r="AR75" s="1312"/>
      <c r="AS75" s="1312"/>
      <c r="AT75" s="1312"/>
      <c r="AU75" s="1312"/>
      <c r="AV75" s="1312"/>
      <c r="AW75" s="1312"/>
      <c r="AX75" s="1312"/>
      <c r="AY75" s="1312"/>
      <c r="AZ75" s="1312"/>
      <c r="BA75" s="1312"/>
      <c r="BB75" s="1312" t="s">
        <v>605</v>
      </c>
      <c r="BC75" s="1312"/>
      <c r="BD75" s="1312"/>
      <c r="BE75" s="1312"/>
      <c r="BF75" s="1312"/>
      <c r="BG75" s="1312"/>
      <c r="BH75" s="1312"/>
      <c r="BI75" s="1312"/>
      <c r="BJ75" s="1312"/>
      <c r="BK75" s="1312"/>
      <c r="BL75" s="1312"/>
      <c r="BM75" s="1312"/>
      <c r="BN75" s="1312"/>
      <c r="BO75" s="1312"/>
      <c r="BP75" s="1310">
        <v>4.5999999999999996</v>
      </c>
      <c r="BQ75" s="1310"/>
      <c r="BR75" s="1310"/>
      <c r="BS75" s="1310"/>
      <c r="BT75" s="1310"/>
      <c r="BU75" s="1310"/>
      <c r="BV75" s="1310"/>
      <c r="BW75" s="1310"/>
      <c r="BX75" s="1310">
        <v>3.8</v>
      </c>
      <c r="BY75" s="1310"/>
      <c r="BZ75" s="1310"/>
      <c r="CA75" s="1310"/>
      <c r="CB75" s="1310"/>
      <c r="CC75" s="1310"/>
      <c r="CD75" s="1310"/>
      <c r="CE75" s="1310"/>
      <c r="CF75" s="1310">
        <v>3.3</v>
      </c>
      <c r="CG75" s="1310"/>
      <c r="CH75" s="1310"/>
      <c r="CI75" s="1310"/>
      <c r="CJ75" s="1310"/>
      <c r="CK75" s="1310"/>
      <c r="CL75" s="1310"/>
      <c r="CM75" s="1310"/>
      <c r="CN75" s="1310">
        <v>3.3</v>
      </c>
      <c r="CO75" s="1310"/>
      <c r="CP75" s="1310"/>
      <c r="CQ75" s="1310"/>
      <c r="CR75" s="1310"/>
      <c r="CS75" s="1310"/>
      <c r="CT75" s="1310"/>
      <c r="CU75" s="1310"/>
      <c r="CV75" s="1310">
        <v>3.4</v>
      </c>
      <c r="CW75" s="1310"/>
      <c r="CX75" s="1310"/>
      <c r="CY75" s="1310"/>
      <c r="CZ75" s="1310"/>
      <c r="DA75" s="1310"/>
      <c r="DB75" s="1310"/>
      <c r="DC75" s="1310"/>
    </row>
    <row r="76" spans="2:107" x14ac:dyDescent="0.15">
      <c r="B76" s="392"/>
      <c r="G76" s="1323"/>
      <c r="H76" s="1323"/>
      <c r="I76" s="1305"/>
      <c r="J76" s="1305"/>
      <c r="K76" s="1322"/>
      <c r="L76" s="1322"/>
      <c r="M76" s="1322"/>
      <c r="N76" s="1322"/>
      <c r="AM76" s="401"/>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2"/>
      <c r="G77" s="1305"/>
      <c r="H77" s="1305"/>
      <c r="I77" s="1305"/>
      <c r="J77" s="1305"/>
      <c r="K77" s="1326"/>
      <c r="L77" s="1326"/>
      <c r="M77" s="1326"/>
      <c r="N77" s="1326"/>
      <c r="AN77" s="1309" t="s">
        <v>602</v>
      </c>
      <c r="AO77" s="1309"/>
      <c r="AP77" s="1309"/>
      <c r="AQ77" s="1309"/>
      <c r="AR77" s="1309"/>
      <c r="AS77" s="1309"/>
      <c r="AT77" s="1309"/>
      <c r="AU77" s="1309"/>
      <c r="AV77" s="1309"/>
      <c r="AW77" s="1309"/>
      <c r="AX77" s="1309"/>
      <c r="AY77" s="1309"/>
      <c r="AZ77" s="1309"/>
      <c r="BA77" s="1309"/>
      <c r="BB77" s="1312" t="s">
        <v>600</v>
      </c>
      <c r="BC77" s="1312"/>
      <c r="BD77" s="1312"/>
      <c r="BE77" s="1312"/>
      <c r="BF77" s="1312"/>
      <c r="BG77" s="1312"/>
      <c r="BH77" s="1312"/>
      <c r="BI77" s="1312"/>
      <c r="BJ77" s="1312"/>
      <c r="BK77" s="1312"/>
      <c r="BL77" s="1312"/>
      <c r="BM77" s="1312"/>
      <c r="BN77" s="1312"/>
      <c r="BO77" s="1312"/>
      <c r="BP77" s="1310">
        <v>44.9</v>
      </c>
      <c r="BQ77" s="1310"/>
      <c r="BR77" s="1310"/>
      <c r="BS77" s="1310"/>
      <c r="BT77" s="1310"/>
      <c r="BU77" s="1310"/>
      <c r="BV77" s="1310"/>
      <c r="BW77" s="1310"/>
      <c r="BX77" s="1310">
        <v>44.9</v>
      </c>
      <c r="BY77" s="1310"/>
      <c r="BZ77" s="1310"/>
      <c r="CA77" s="1310"/>
      <c r="CB77" s="1310"/>
      <c r="CC77" s="1310"/>
      <c r="CD77" s="1310"/>
      <c r="CE77" s="1310"/>
      <c r="CF77" s="1310">
        <v>40.799999999999997</v>
      </c>
      <c r="CG77" s="1310"/>
      <c r="CH77" s="1310"/>
      <c r="CI77" s="1310"/>
      <c r="CJ77" s="1310"/>
      <c r="CK77" s="1310"/>
      <c r="CL77" s="1310"/>
      <c r="CM77" s="1310"/>
      <c r="CN77" s="1310">
        <v>38.5</v>
      </c>
      <c r="CO77" s="1310"/>
      <c r="CP77" s="1310"/>
      <c r="CQ77" s="1310"/>
      <c r="CR77" s="1310"/>
      <c r="CS77" s="1310"/>
      <c r="CT77" s="1310"/>
      <c r="CU77" s="1310"/>
      <c r="CV77" s="1310">
        <v>35.5</v>
      </c>
      <c r="CW77" s="1310"/>
      <c r="CX77" s="1310"/>
      <c r="CY77" s="1310"/>
      <c r="CZ77" s="1310"/>
      <c r="DA77" s="1310"/>
      <c r="DB77" s="1310"/>
      <c r="DC77" s="1310"/>
    </row>
    <row r="78" spans="2:107" x14ac:dyDescent="0.15">
      <c r="B78" s="392"/>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2"/>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605</v>
      </c>
      <c r="BC79" s="1312"/>
      <c r="BD79" s="1312"/>
      <c r="BE79" s="1312"/>
      <c r="BF79" s="1312"/>
      <c r="BG79" s="1312"/>
      <c r="BH79" s="1312"/>
      <c r="BI79" s="1312"/>
      <c r="BJ79" s="1312"/>
      <c r="BK79" s="1312"/>
      <c r="BL79" s="1312"/>
      <c r="BM79" s="1312"/>
      <c r="BN79" s="1312"/>
      <c r="BO79" s="1312"/>
      <c r="BP79" s="1310">
        <v>8.5</v>
      </c>
      <c r="BQ79" s="1310"/>
      <c r="BR79" s="1310"/>
      <c r="BS79" s="1310"/>
      <c r="BT79" s="1310"/>
      <c r="BU79" s="1310"/>
      <c r="BV79" s="1310"/>
      <c r="BW79" s="1310"/>
      <c r="BX79" s="1310">
        <v>9.1</v>
      </c>
      <c r="BY79" s="1310"/>
      <c r="BZ79" s="1310"/>
      <c r="CA79" s="1310"/>
      <c r="CB79" s="1310"/>
      <c r="CC79" s="1310"/>
      <c r="CD79" s="1310"/>
      <c r="CE79" s="1310"/>
      <c r="CF79" s="1310">
        <v>8.9</v>
      </c>
      <c r="CG79" s="1310"/>
      <c r="CH79" s="1310"/>
      <c r="CI79" s="1310"/>
      <c r="CJ79" s="1310"/>
      <c r="CK79" s="1310"/>
      <c r="CL79" s="1310"/>
      <c r="CM79" s="1310"/>
      <c r="CN79" s="1310">
        <v>8.9</v>
      </c>
      <c r="CO79" s="1310"/>
      <c r="CP79" s="1310"/>
      <c r="CQ79" s="1310"/>
      <c r="CR79" s="1310"/>
      <c r="CS79" s="1310"/>
      <c r="CT79" s="1310"/>
      <c r="CU79" s="1310"/>
      <c r="CV79" s="1310">
        <v>8.8000000000000007</v>
      </c>
      <c r="CW79" s="1310"/>
      <c r="CX79" s="1310"/>
      <c r="CY79" s="1310"/>
      <c r="CZ79" s="1310"/>
      <c r="DA79" s="1310"/>
      <c r="DB79" s="1310"/>
      <c r="DC79" s="1310"/>
    </row>
    <row r="80" spans="2:107" x14ac:dyDescent="0.15">
      <c r="B80" s="392"/>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2"/>
    </row>
    <row r="82" spans="2:109" ht="17.25" x14ac:dyDescent="0.1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x14ac:dyDescent="0.15">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x14ac:dyDescent="0.15">
      <c r="DD84" s="385"/>
      <c r="DE84" s="385"/>
    </row>
    <row r="85" spans="2:109" x14ac:dyDescent="0.15">
      <c r="DD85" s="385"/>
      <c r="DE85" s="385"/>
    </row>
    <row r="86" spans="2:109" hidden="1" x14ac:dyDescent="0.15">
      <c r="DD86" s="385"/>
      <c r="DE86" s="385"/>
    </row>
    <row r="87" spans="2:109" hidden="1" x14ac:dyDescent="0.15">
      <c r="K87" s="420"/>
      <c r="AQ87" s="420"/>
      <c r="BC87" s="420"/>
      <c r="BO87" s="420"/>
      <c r="CA87" s="420"/>
      <c r="CM87" s="420"/>
      <c r="CY87" s="420"/>
      <c r="DD87" s="385"/>
      <c r="DE87" s="385"/>
    </row>
    <row r="88" spans="2:109" hidden="1" x14ac:dyDescent="0.15">
      <c r="DD88" s="385"/>
      <c r="DE88" s="385"/>
    </row>
    <row r="89" spans="2:109" hidden="1" x14ac:dyDescent="0.15">
      <c r="DD89" s="385"/>
      <c r="DE89" s="385"/>
    </row>
    <row r="90" spans="2:109" hidden="1" x14ac:dyDescent="0.15">
      <c r="DD90" s="385"/>
      <c r="DE90" s="385"/>
    </row>
    <row r="91" spans="2:109"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385" customFormat="1" ht="13.5" hidden="1" customHeight="1" x14ac:dyDescent="0.15"/>
    <row r="98" s="385" customFormat="1" ht="13.5" hidden="1" customHeight="1" x14ac:dyDescent="0.15"/>
    <row r="99" s="385" customFormat="1" ht="13.5" hidden="1" customHeight="1" x14ac:dyDescent="0.15"/>
    <row r="100" s="385" customFormat="1" ht="13.5" hidden="1" customHeight="1" x14ac:dyDescent="0.15"/>
    <row r="101" s="385" customFormat="1" ht="13.5" hidden="1" customHeight="1" x14ac:dyDescent="0.15"/>
    <row r="102" s="385" customFormat="1" ht="13.5" hidden="1" customHeight="1" x14ac:dyDescent="0.15"/>
    <row r="103" s="385" customFormat="1" ht="13.5" hidden="1" customHeight="1" x14ac:dyDescent="0.15"/>
    <row r="104" s="385" customFormat="1" ht="13.5" hidden="1" customHeight="1" x14ac:dyDescent="0.15"/>
    <row r="105" s="385" customFormat="1" ht="13.5" hidden="1" customHeight="1" x14ac:dyDescent="0.15"/>
    <row r="106" s="385" customFormat="1" ht="13.5" hidden="1" customHeight="1" x14ac:dyDescent="0.15"/>
    <row r="107" s="385" customFormat="1" ht="13.5" hidden="1" customHeight="1" x14ac:dyDescent="0.15"/>
    <row r="108" s="385" customFormat="1" ht="13.5" hidden="1" customHeight="1" x14ac:dyDescent="0.15"/>
    <row r="109" s="385" customFormat="1" ht="13.5" hidden="1" customHeight="1" x14ac:dyDescent="0.15"/>
    <row r="110" s="385" customFormat="1" ht="13.5" hidden="1" customHeight="1" x14ac:dyDescent="0.15"/>
    <row r="111" s="385" customFormat="1" ht="13.5" hidden="1" customHeight="1" x14ac:dyDescent="0.15"/>
    <row r="112" s="385" customFormat="1" ht="13.5" hidden="1" customHeight="1" x14ac:dyDescent="0.15"/>
    <row r="113" s="385" customFormat="1" ht="13.5" hidden="1" customHeight="1" x14ac:dyDescent="0.15"/>
    <row r="114" s="385" customFormat="1" ht="13.5" hidden="1" customHeight="1" x14ac:dyDescent="0.15"/>
    <row r="115" s="385" customFormat="1" ht="13.5" hidden="1" customHeight="1" x14ac:dyDescent="0.15"/>
    <row r="116" s="385" customFormat="1" ht="13.5" hidden="1" customHeight="1" x14ac:dyDescent="0.15"/>
    <row r="117" s="385" customFormat="1" ht="13.5" hidden="1" customHeight="1" x14ac:dyDescent="0.15"/>
    <row r="118" s="385" customFormat="1" ht="13.5" hidden="1" customHeight="1" x14ac:dyDescent="0.15"/>
    <row r="119" s="385" customFormat="1" ht="13.5" hidden="1" customHeight="1" x14ac:dyDescent="0.15"/>
    <row r="120" s="385" customFormat="1" ht="13.5" hidden="1" customHeight="1" x14ac:dyDescent="0.15"/>
    <row r="121" s="385" customFormat="1" ht="13.5" hidden="1" customHeight="1" x14ac:dyDescent="0.15"/>
    <row r="122" s="385" customFormat="1" ht="13.5" hidden="1" customHeight="1" x14ac:dyDescent="0.15"/>
    <row r="123" s="385" customFormat="1" ht="13.5" hidden="1" customHeight="1" x14ac:dyDescent="0.15"/>
    <row r="124" s="385" customFormat="1" ht="13.5" hidden="1" customHeight="1" x14ac:dyDescent="0.15"/>
    <row r="125" s="385" customFormat="1" ht="13.5" hidden="1" customHeight="1" x14ac:dyDescent="0.15"/>
    <row r="126" s="385" customFormat="1" ht="13.5" hidden="1" customHeight="1" x14ac:dyDescent="0.15"/>
    <row r="127" s="385" customFormat="1" ht="13.5" hidden="1" customHeight="1" x14ac:dyDescent="0.15"/>
    <row r="128" s="385" customFormat="1" ht="13.5" hidden="1" customHeight="1" x14ac:dyDescent="0.15"/>
    <row r="129" s="385" customFormat="1" ht="13.5" hidden="1" customHeight="1" x14ac:dyDescent="0.15"/>
    <row r="130" s="385" customFormat="1" ht="13.5" hidden="1" customHeight="1" x14ac:dyDescent="0.15"/>
    <row r="131" s="385" customFormat="1" ht="13.5" hidden="1" customHeight="1" x14ac:dyDescent="0.15"/>
    <row r="132" s="385" customFormat="1" ht="13.5" hidden="1" customHeight="1" x14ac:dyDescent="0.15"/>
    <row r="133" s="385" customFormat="1" ht="13.5" hidden="1" customHeight="1" x14ac:dyDescent="0.15"/>
    <row r="134" s="385" customFormat="1" ht="13.5" hidden="1" customHeight="1" x14ac:dyDescent="0.15"/>
    <row r="135" s="385" customFormat="1" ht="13.5" hidden="1" customHeight="1" x14ac:dyDescent="0.15"/>
    <row r="136" s="385" customFormat="1" ht="13.5" hidden="1" customHeight="1" x14ac:dyDescent="0.15"/>
    <row r="137" s="385" customFormat="1" ht="13.5" hidden="1" customHeight="1" x14ac:dyDescent="0.15"/>
    <row r="138" s="385" customFormat="1" ht="13.5" hidden="1" customHeight="1" x14ac:dyDescent="0.15"/>
    <row r="139" s="385" customFormat="1" ht="13.5" hidden="1" customHeight="1" x14ac:dyDescent="0.15"/>
    <row r="140" s="385" customFormat="1" ht="13.5" hidden="1" customHeight="1" x14ac:dyDescent="0.15"/>
    <row r="141" s="385" customFormat="1" ht="13.5" hidden="1" customHeight="1" x14ac:dyDescent="0.15"/>
    <row r="142" s="385" customFormat="1" ht="13.5" hidden="1" customHeight="1" x14ac:dyDescent="0.15"/>
    <row r="143" s="385" customFormat="1" ht="13.5" hidden="1" customHeight="1" x14ac:dyDescent="0.15"/>
    <row r="144" s="385" customFormat="1" ht="13.5" hidden="1" customHeight="1" x14ac:dyDescent="0.15"/>
    <row r="145" s="385" customFormat="1" ht="13.5" hidden="1" customHeight="1" x14ac:dyDescent="0.15"/>
    <row r="146" s="385" customFormat="1" ht="13.5" hidden="1" customHeight="1" x14ac:dyDescent="0.15"/>
    <row r="147" s="385" customFormat="1" ht="13.5" hidden="1" customHeight="1" x14ac:dyDescent="0.15"/>
    <row r="148" s="385" customFormat="1" ht="13.5" hidden="1" customHeight="1" x14ac:dyDescent="0.15"/>
    <row r="149" s="385" customFormat="1" ht="13.5" hidden="1" customHeight="1" x14ac:dyDescent="0.15"/>
    <row r="150" s="385" customFormat="1" ht="13.5" hidden="1" customHeight="1" x14ac:dyDescent="0.15"/>
    <row r="151" s="385" customFormat="1" ht="13.5" hidden="1" customHeight="1" x14ac:dyDescent="0.15"/>
    <row r="152" s="385" customFormat="1" ht="13.5" hidden="1" customHeight="1" x14ac:dyDescent="0.15"/>
    <row r="153" s="385" customFormat="1" ht="13.5" hidden="1" customHeight="1" x14ac:dyDescent="0.15"/>
    <row r="154" s="385" customFormat="1" ht="13.5" hidden="1" customHeight="1" x14ac:dyDescent="0.15"/>
    <row r="155" s="385" customFormat="1" ht="13.5" hidden="1" customHeight="1" x14ac:dyDescent="0.15"/>
    <row r="156" s="385" customFormat="1" ht="13.5" hidden="1" customHeight="1" x14ac:dyDescent="0.15"/>
    <row r="157" s="385" customFormat="1" ht="13.5" hidden="1" customHeight="1" x14ac:dyDescent="0.15"/>
    <row r="158" s="385" customFormat="1" ht="13.5" hidden="1" customHeight="1" x14ac:dyDescent="0.15"/>
    <row r="159" s="385" customFormat="1" ht="13.5" hidden="1" customHeight="1" x14ac:dyDescent="0.15"/>
    <row r="160" s="385" customFormat="1" ht="13.5" hidden="1" customHeight="1" x14ac:dyDescent="0.15"/>
  </sheetData>
  <sheetProtection algorithmName="SHA-512" hashValue="63bzrldqFk9StBImvKbtejxJr/bIOtKkQEwuTHA9Ju+Uu8ZnpmtanipiubISwgSxoYBSkIGKtOYTPF+KEYM5YQ==" saltValue="KQD/l5FuvsI4nktKwhC99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1:34"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x14ac:dyDescent="0.15">
      <c r="S2" s="285"/>
      <c r="AH2" s="285"/>
    </row>
    <row r="3" spans="1: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x14ac:dyDescent="0.15"/>
    <row r="5" spans="1:34" x14ac:dyDescent="0.15"/>
    <row r="6" spans="1:34" x14ac:dyDescent="0.15"/>
    <row r="7" spans="1:34" x14ac:dyDescent="0.15"/>
    <row r="8" spans="1:34" x14ac:dyDescent="0.15"/>
    <row r="9" spans="1:34" x14ac:dyDescent="0.15">
      <c r="AH9" s="28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606</v>
      </c>
    </row>
  </sheetData>
  <sheetProtection algorithmName="SHA-512" hashValue="dbxgyg8gcw7QyGNT543WKd3TSGOjlWkRkElp82GGE03q6r6WRINreDC4C2RXO1yCSO1h5x1CQItdMNvs4FCOAw==" saltValue="/MVcXD0yzrZFxi6jVxftX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495</v>
      </c>
    </row>
  </sheetData>
  <sheetProtection algorithmName="SHA-512" hashValue="IQg3ImJxQTSC4dPvoUtgyL6DSZ/xV4/I8fAgnBd2XWxP3qKuZ/gC4w6yFGoavJe/lYHYPwZKpCu1iiXRgtHOvA==" saltValue="skqDCdXxhJY2fxt1uENT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546</v>
      </c>
      <c r="G2" s="151"/>
      <c r="H2" s="152"/>
    </row>
    <row r="3" spans="1:8" x14ac:dyDescent="0.15">
      <c r="A3" s="148" t="s">
        <v>539</v>
      </c>
      <c r="B3" s="153"/>
      <c r="C3" s="154"/>
      <c r="D3" s="155">
        <v>105599</v>
      </c>
      <c r="E3" s="156"/>
      <c r="F3" s="157">
        <v>77577</v>
      </c>
      <c r="G3" s="158"/>
      <c r="H3" s="159"/>
    </row>
    <row r="4" spans="1:8" x14ac:dyDescent="0.15">
      <c r="A4" s="160"/>
      <c r="B4" s="161"/>
      <c r="C4" s="162"/>
      <c r="D4" s="163">
        <v>45435</v>
      </c>
      <c r="E4" s="164"/>
      <c r="F4" s="165">
        <v>40870</v>
      </c>
      <c r="G4" s="166"/>
      <c r="H4" s="167"/>
    </row>
    <row r="5" spans="1:8" x14ac:dyDescent="0.15">
      <c r="A5" s="148" t="s">
        <v>541</v>
      </c>
      <c r="B5" s="153"/>
      <c r="C5" s="154"/>
      <c r="D5" s="155">
        <v>86438</v>
      </c>
      <c r="E5" s="156"/>
      <c r="F5" s="157">
        <v>115123</v>
      </c>
      <c r="G5" s="158"/>
      <c r="H5" s="159"/>
    </row>
    <row r="6" spans="1:8" x14ac:dyDescent="0.15">
      <c r="A6" s="160"/>
      <c r="B6" s="161"/>
      <c r="C6" s="162"/>
      <c r="D6" s="163">
        <v>48968</v>
      </c>
      <c r="E6" s="164"/>
      <c r="F6" s="165">
        <v>46026</v>
      </c>
      <c r="G6" s="166"/>
      <c r="H6" s="167"/>
    </row>
    <row r="7" spans="1:8" x14ac:dyDescent="0.15">
      <c r="A7" s="148" t="s">
        <v>542</v>
      </c>
      <c r="B7" s="153"/>
      <c r="C7" s="154"/>
      <c r="D7" s="155">
        <v>78858</v>
      </c>
      <c r="E7" s="156"/>
      <c r="F7" s="157">
        <v>98899</v>
      </c>
      <c r="G7" s="158"/>
      <c r="H7" s="159"/>
    </row>
    <row r="8" spans="1:8" x14ac:dyDescent="0.15">
      <c r="A8" s="160"/>
      <c r="B8" s="161"/>
      <c r="C8" s="162"/>
      <c r="D8" s="163">
        <v>33826</v>
      </c>
      <c r="E8" s="164"/>
      <c r="F8" s="165">
        <v>43734</v>
      </c>
      <c r="G8" s="166"/>
      <c r="H8" s="167"/>
    </row>
    <row r="9" spans="1:8" x14ac:dyDescent="0.15">
      <c r="A9" s="148" t="s">
        <v>543</v>
      </c>
      <c r="B9" s="153"/>
      <c r="C9" s="154"/>
      <c r="D9" s="155">
        <v>64593</v>
      </c>
      <c r="E9" s="156"/>
      <c r="F9" s="157">
        <v>96462</v>
      </c>
      <c r="G9" s="158"/>
      <c r="H9" s="159"/>
    </row>
    <row r="10" spans="1:8" x14ac:dyDescent="0.15">
      <c r="A10" s="160"/>
      <c r="B10" s="161"/>
      <c r="C10" s="162"/>
      <c r="D10" s="163">
        <v>38343</v>
      </c>
      <c r="E10" s="164"/>
      <c r="F10" s="165">
        <v>39886</v>
      </c>
      <c r="G10" s="166"/>
      <c r="H10" s="167"/>
    </row>
    <row r="11" spans="1:8" x14ac:dyDescent="0.15">
      <c r="A11" s="148" t="s">
        <v>544</v>
      </c>
      <c r="B11" s="153"/>
      <c r="C11" s="154"/>
      <c r="D11" s="155">
        <v>49035</v>
      </c>
      <c r="E11" s="156"/>
      <c r="F11" s="157">
        <v>83103</v>
      </c>
      <c r="G11" s="158"/>
      <c r="H11" s="159"/>
    </row>
    <row r="12" spans="1:8" x14ac:dyDescent="0.15">
      <c r="A12" s="160"/>
      <c r="B12" s="161"/>
      <c r="C12" s="168"/>
      <c r="D12" s="163">
        <v>32380</v>
      </c>
      <c r="E12" s="164"/>
      <c r="F12" s="165">
        <v>41378</v>
      </c>
      <c r="G12" s="166"/>
      <c r="H12" s="167"/>
    </row>
    <row r="13" spans="1:8" x14ac:dyDescent="0.15">
      <c r="A13" s="148"/>
      <c r="B13" s="153"/>
      <c r="C13" s="169"/>
      <c r="D13" s="170">
        <v>76905</v>
      </c>
      <c r="E13" s="171"/>
      <c r="F13" s="172">
        <v>94233</v>
      </c>
      <c r="G13" s="173"/>
      <c r="H13" s="159"/>
    </row>
    <row r="14" spans="1:8" x14ac:dyDescent="0.15">
      <c r="A14" s="160"/>
      <c r="B14" s="161"/>
      <c r="C14" s="162"/>
      <c r="D14" s="163">
        <v>39790</v>
      </c>
      <c r="E14" s="164"/>
      <c r="F14" s="165">
        <v>42379</v>
      </c>
      <c r="G14" s="166"/>
      <c r="H14" s="167"/>
    </row>
    <row r="17" spans="1:11" x14ac:dyDescent="0.15">
      <c r="A17" s="144" t="s">
        <v>53</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54</v>
      </c>
      <c r="B19" s="174">
        <f>ROUND(VALUE(SUBSTITUTE(実質収支比率等に係る経年分析!F$48,"▲","-")),2)</f>
        <v>10.07</v>
      </c>
      <c r="C19" s="174">
        <f>ROUND(VALUE(SUBSTITUTE(実質収支比率等に係る経年分析!G$48,"▲","-")),2)</f>
        <v>8.3699999999999992</v>
      </c>
      <c r="D19" s="174">
        <f>ROUND(VALUE(SUBSTITUTE(実質収支比率等に係る経年分析!H$48,"▲","-")),2)</f>
        <v>6.2</v>
      </c>
      <c r="E19" s="174">
        <f>ROUND(VALUE(SUBSTITUTE(実質収支比率等に係る経年分析!I$48,"▲","-")),2)</f>
        <v>10.42</v>
      </c>
      <c r="F19" s="174">
        <f>ROUND(VALUE(SUBSTITUTE(実質収支比率等に係る経年分析!J$48,"▲","-")),2)</f>
        <v>9.14</v>
      </c>
    </row>
    <row r="20" spans="1:11" x14ac:dyDescent="0.15">
      <c r="A20" s="174" t="s">
        <v>55</v>
      </c>
      <c r="B20" s="174">
        <f>ROUND(VALUE(SUBSTITUTE(実質収支比率等に係る経年分析!F$47,"▲","-")),2)</f>
        <v>29</v>
      </c>
      <c r="C20" s="174">
        <f>ROUND(VALUE(SUBSTITUTE(実質収支比率等に係る経年分析!G$47,"▲","-")),2)</f>
        <v>28.08</v>
      </c>
      <c r="D20" s="174">
        <f>ROUND(VALUE(SUBSTITUTE(実質収支比率等に係る経年分析!H$47,"▲","-")),2)</f>
        <v>26.07</v>
      </c>
      <c r="E20" s="174">
        <f>ROUND(VALUE(SUBSTITUTE(実質収支比率等に係る経年分析!I$47,"▲","-")),2)</f>
        <v>21.08</v>
      </c>
      <c r="F20" s="174">
        <f>ROUND(VALUE(SUBSTITUTE(実質収支比率等に係る経年分析!J$47,"▲","-")),2)</f>
        <v>21.63</v>
      </c>
    </row>
    <row r="21" spans="1:11" x14ac:dyDescent="0.15">
      <c r="A21" s="174" t="s">
        <v>56</v>
      </c>
      <c r="B21" s="174">
        <f>IF(ISNUMBER(VALUE(SUBSTITUTE(実質収支比率等に係る経年分析!F$49,"▲","-"))),ROUND(VALUE(SUBSTITUTE(実質収支比率等に係る経年分析!F$49,"▲","-")),2),NA())</f>
        <v>5.9</v>
      </c>
      <c r="C21" s="174">
        <f>IF(ISNUMBER(VALUE(SUBSTITUTE(実質収支比率等に係る経年分析!G$49,"▲","-"))),ROUND(VALUE(SUBSTITUTE(実質収支比率等に係る経年分析!G$49,"▲","-")),2),NA())</f>
        <v>-2.84</v>
      </c>
      <c r="D21" s="174">
        <f>IF(ISNUMBER(VALUE(SUBSTITUTE(実質収支比率等に係る経年分析!H$49,"▲","-"))),ROUND(VALUE(SUBSTITUTE(実質収支比率等に係る経年分析!H$49,"▲","-")),2),NA())</f>
        <v>-4.8499999999999996</v>
      </c>
      <c r="E21" s="174">
        <f>IF(ISNUMBER(VALUE(SUBSTITUTE(実質収支比率等に係る経年分析!I$49,"▲","-"))),ROUND(VALUE(SUBSTITUTE(実質収支比率等に係る経年分析!I$49,"▲","-")),2),NA())</f>
        <v>-0.73</v>
      </c>
      <c r="F21" s="174">
        <f>IF(ISNUMBER(VALUE(SUBSTITUTE(実質収支比率等に係る経年分析!J$49,"▲","-"))),ROUND(VALUE(SUBSTITUTE(実質収支比率等に係る経年分析!J$49,"▲","-")),2),NA())</f>
        <v>-0.37</v>
      </c>
    </row>
    <row r="24" spans="1:11" x14ac:dyDescent="0.15">
      <c r="A24" s="144" t="s">
        <v>57</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大子町介護サービス事業特別会計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大子町浄化槽整備事業特別会計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大子町後期高齢者医療特別会計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0.13</v>
      </c>
    </row>
    <row r="33" spans="1:16" x14ac:dyDescent="0.15">
      <c r="A33" s="175" t="str">
        <f>IF(連結実質赤字比率に係る赤字・黒字の構成分析!C$37="",NA(),連結実質赤字比率に係る赤字・黒字の構成分析!C$37)</f>
        <v>大子町国民健康保険事業特別会計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0.57999999999999996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1.1000000000000001</v>
      </c>
    </row>
    <row r="34" spans="1:16" x14ac:dyDescent="0.15">
      <c r="A34" s="175" t="str">
        <f>IF(連結実質赤字比率に係る赤字・黒字の構成分析!C$36="",NA(),連結実質赤字比率に係る赤字・黒字の構成分析!C$36)</f>
        <v>大子町介護保険特別会計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2.41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8.3699999999999992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10.42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9.1300000000000008</v>
      </c>
    </row>
    <row r="36" spans="1:16" x14ac:dyDescent="0.15">
      <c r="A36" s="175" t="str">
        <f>IF(連結実質赤字比率に係る赤字・黒字の構成分析!C$34="",NA(),連結実質赤字比率に係る赤字・黒字の構成分析!C$34)</f>
        <v>大子町水道事業会計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9.2100000000000009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9.19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9.14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10.1</v>
      </c>
    </row>
    <row r="39" spans="1:16" x14ac:dyDescent="0.15">
      <c r="A39" s="144" t="s">
        <v>60</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728</v>
      </c>
      <c r="E42" s="176"/>
      <c r="F42" s="176"/>
      <c r="G42" s="176">
        <f>'実質公債費比率（分子）の構造'!L$52</f>
        <v>747</v>
      </c>
      <c r="H42" s="176"/>
      <c r="I42" s="176"/>
      <c r="J42" s="176">
        <f>'実質公債費比率（分子）の構造'!M$52</f>
        <v>750</v>
      </c>
      <c r="K42" s="176"/>
      <c r="L42" s="176"/>
      <c r="M42" s="176">
        <f>'実質公債費比率（分子）の構造'!N$52</f>
        <v>808</v>
      </c>
      <c r="N42" s="176"/>
      <c r="O42" s="176"/>
      <c r="P42" s="176">
        <f>'実質公債費比率（分子）の構造'!O$52</f>
        <v>822</v>
      </c>
    </row>
    <row r="43" spans="1:16" x14ac:dyDescent="0.15">
      <c r="A43" s="176" t="s">
        <v>64</v>
      </c>
      <c r="B43" s="176">
        <f>'実質公債費比率（分子）の構造'!K$51</f>
        <v>3</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65</v>
      </c>
      <c r="B44" s="176">
        <f>'実質公債費比率（分子）の構造'!K$50</f>
        <v>7</v>
      </c>
      <c r="C44" s="176"/>
      <c r="D44" s="176"/>
      <c r="E44" s="176">
        <f>'実質公債費比率（分子）の構造'!L$50</f>
        <v>6</v>
      </c>
      <c r="F44" s="176"/>
      <c r="G44" s="176"/>
      <c r="H44" s="176">
        <f>'実質公債費比率（分子）の構造'!M$50</f>
        <v>5</v>
      </c>
      <c r="I44" s="176"/>
      <c r="J44" s="176"/>
      <c r="K44" s="176">
        <f>'実質公債費比率（分子）の構造'!N$50</f>
        <v>4</v>
      </c>
      <c r="L44" s="176"/>
      <c r="M44" s="176"/>
      <c r="N44" s="176">
        <f>'実質公債費比率（分子）の構造'!O$50</f>
        <v>3</v>
      </c>
      <c r="O44" s="176"/>
      <c r="P44" s="176"/>
    </row>
    <row r="45" spans="1:16" x14ac:dyDescent="0.15">
      <c r="A45" s="176" t="s">
        <v>66</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67</v>
      </c>
      <c r="B46" s="176">
        <f>'実質公債費比率（分子）の構造'!K$48</f>
        <v>32</v>
      </c>
      <c r="C46" s="176"/>
      <c r="D46" s="176"/>
      <c r="E46" s="176">
        <f>'実質公債費比率（分子）の構造'!L$48</f>
        <v>28</v>
      </c>
      <c r="F46" s="176"/>
      <c r="G46" s="176"/>
      <c r="H46" s="176">
        <f>'実質公債費比率（分子）の構造'!M$48</f>
        <v>20</v>
      </c>
      <c r="I46" s="176"/>
      <c r="J46" s="176"/>
      <c r="K46" s="176">
        <f>'実質公債費比率（分子）の構造'!N$48</f>
        <v>36</v>
      </c>
      <c r="L46" s="176"/>
      <c r="M46" s="176"/>
      <c r="N46" s="176">
        <f>'実質公債費比率（分子）の構造'!O$48</f>
        <v>20</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885</v>
      </c>
      <c r="C49" s="176"/>
      <c r="D49" s="176"/>
      <c r="E49" s="176">
        <f>'実質公債費比率（分子）の構造'!L$45</f>
        <v>882</v>
      </c>
      <c r="F49" s="176"/>
      <c r="G49" s="176"/>
      <c r="H49" s="176">
        <f>'実質公債費比率（分子）の構造'!M$45</f>
        <v>897</v>
      </c>
      <c r="I49" s="176"/>
      <c r="J49" s="176"/>
      <c r="K49" s="176">
        <f>'実質公債費比率（分子）の構造'!N$45</f>
        <v>956</v>
      </c>
      <c r="L49" s="176"/>
      <c r="M49" s="176"/>
      <c r="N49" s="176">
        <f>'実質公債費比率（分子）の構造'!O$45</f>
        <v>973</v>
      </c>
      <c r="O49" s="176"/>
      <c r="P49" s="176"/>
    </row>
    <row r="50" spans="1:16" x14ac:dyDescent="0.15">
      <c r="A50" s="176" t="s">
        <v>71</v>
      </c>
      <c r="B50" s="176" t="e">
        <f>NA()</f>
        <v>#N/A</v>
      </c>
      <c r="C50" s="176">
        <f>IF(ISNUMBER('実質公債費比率（分子）の構造'!K$53),'実質公債費比率（分子）の構造'!K$53,NA())</f>
        <v>199</v>
      </c>
      <c r="D50" s="176" t="e">
        <f>NA()</f>
        <v>#N/A</v>
      </c>
      <c r="E50" s="176" t="e">
        <f>NA()</f>
        <v>#N/A</v>
      </c>
      <c r="F50" s="176">
        <f>IF(ISNUMBER('実質公債費比率（分子）の構造'!L$53),'実質公債費比率（分子）の構造'!L$53,NA())</f>
        <v>169</v>
      </c>
      <c r="G50" s="176" t="e">
        <f>NA()</f>
        <v>#N/A</v>
      </c>
      <c r="H50" s="176" t="e">
        <f>NA()</f>
        <v>#N/A</v>
      </c>
      <c r="I50" s="176">
        <f>IF(ISNUMBER('実質公債費比率（分子）の構造'!M$53),'実質公債費比率（分子）の構造'!M$53,NA())</f>
        <v>172</v>
      </c>
      <c r="J50" s="176" t="e">
        <f>NA()</f>
        <v>#N/A</v>
      </c>
      <c r="K50" s="176" t="e">
        <f>NA()</f>
        <v>#N/A</v>
      </c>
      <c r="L50" s="176">
        <f>IF(ISNUMBER('実質公債費比率（分子）の構造'!N$53),'実質公債費比率（分子）の構造'!N$53,NA())</f>
        <v>188</v>
      </c>
      <c r="M50" s="176" t="e">
        <f>NA()</f>
        <v>#N/A</v>
      </c>
      <c r="N50" s="176" t="e">
        <f>NA()</f>
        <v>#N/A</v>
      </c>
      <c r="O50" s="176">
        <f>IF(ISNUMBER('実質公債費比率（分子）の構造'!O$53),'実質公債費比率（分子）の構造'!O$53,NA())</f>
        <v>174</v>
      </c>
      <c r="P50" s="176" t="e">
        <f>NA()</f>
        <v>#N/A</v>
      </c>
    </row>
    <row r="53" spans="1:16" x14ac:dyDescent="0.15">
      <c r="A53" s="144" t="s">
        <v>72</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7561</v>
      </c>
      <c r="E56" s="175"/>
      <c r="F56" s="175"/>
      <c r="G56" s="175">
        <f>'将来負担比率（分子）の構造'!J$52</f>
        <v>8296</v>
      </c>
      <c r="H56" s="175"/>
      <c r="I56" s="175"/>
      <c r="J56" s="175">
        <f>'将来負担比率（分子）の構造'!K$52</f>
        <v>8340</v>
      </c>
      <c r="K56" s="175"/>
      <c r="L56" s="175"/>
      <c r="M56" s="175">
        <f>'将来負担比率（分子）の構造'!L$52</f>
        <v>8244</v>
      </c>
      <c r="N56" s="175"/>
      <c r="O56" s="175"/>
      <c r="P56" s="175">
        <f>'将来負担比率（分子）の構造'!M$52</f>
        <v>7974</v>
      </c>
    </row>
    <row r="57" spans="1:16" x14ac:dyDescent="0.15">
      <c r="A57" s="175" t="s">
        <v>42</v>
      </c>
      <c r="B57" s="175"/>
      <c r="C57" s="175"/>
      <c r="D57" s="175">
        <f>'将来負担比率（分子）の構造'!I$51</f>
        <v>291</v>
      </c>
      <c r="E57" s="175"/>
      <c r="F57" s="175"/>
      <c r="G57" s="175">
        <f>'将来負担比率（分子）の構造'!J$51</f>
        <v>254</v>
      </c>
      <c r="H57" s="175"/>
      <c r="I57" s="175"/>
      <c r="J57" s="175">
        <f>'将来負担比率（分子）の構造'!K$51</f>
        <v>210</v>
      </c>
      <c r="K57" s="175"/>
      <c r="L57" s="175"/>
      <c r="M57" s="175">
        <f>'将来負担比率（分子）の構造'!L$51</f>
        <v>177</v>
      </c>
      <c r="N57" s="175"/>
      <c r="O57" s="175"/>
      <c r="P57" s="175">
        <f>'将来負担比率（分子）の構造'!M$51</f>
        <v>132</v>
      </c>
    </row>
    <row r="58" spans="1:16" x14ac:dyDescent="0.15">
      <c r="A58" s="175" t="s">
        <v>41</v>
      </c>
      <c r="B58" s="175"/>
      <c r="C58" s="175"/>
      <c r="D58" s="175">
        <f>'将来負担比率（分子）の構造'!I$50</f>
        <v>3658</v>
      </c>
      <c r="E58" s="175"/>
      <c r="F58" s="175"/>
      <c r="G58" s="175">
        <f>'将来負担比率（分子）の構造'!J$50</f>
        <v>3800</v>
      </c>
      <c r="H58" s="175"/>
      <c r="I58" s="175"/>
      <c r="J58" s="175">
        <f>'将来負担比率（分子）の構造'!K$50</f>
        <v>3975</v>
      </c>
      <c r="K58" s="175"/>
      <c r="L58" s="175"/>
      <c r="M58" s="175">
        <f>'将来負担比率（分子）の構造'!L$50</f>
        <v>3837</v>
      </c>
      <c r="N58" s="175"/>
      <c r="O58" s="175"/>
      <c r="P58" s="175">
        <f>'将来負担比率（分子）の構造'!M$50</f>
        <v>3980</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f>'将来負担比率（分子）の構造'!J$46</f>
        <v>2</v>
      </c>
      <c r="F61" s="175"/>
      <c r="G61" s="175"/>
      <c r="H61" s="175">
        <f>'将来負担比率（分子）の構造'!K$46</f>
        <v>4</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3453</v>
      </c>
      <c r="C62" s="175"/>
      <c r="D62" s="175"/>
      <c r="E62" s="175">
        <f>'将来負担比率（分子）の構造'!J$45</f>
        <v>3351</v>
      </c>
      <c r="F62" s="175"/>
      <c r="G62" s="175"/>
      <c r="H62" s="175">
        <f>'将来負担比率（分子）の構造'!K$45</f>
        <v>3278</v>
      </c>
      <c r="I62" s="175"/>
      <c r="J62" s="175"/>
      <c r="K62" s="175">
        <f>'将来負担比率（分子）の構造'!L$45</f>
        <v>3328</v>
      </c>
      <c r="L62" s="175"/>
      <c r="M62" s="175"/>
      <c r="N62" s="175">
        <f>'将来負担比率（分子）の構造'!M$45</f>
        <v>3301</v>
      </c>
      <c r="O62" s="175"/>
      <c r="P62" s="175"/>
    </row>
    <row r="63" spans="1:16" x14ac:dyDescent="0.15">
      <c r="A63" s="175" t="s">
        <v>34</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33</v>
      </c>
      <c r="B64" s="175">
        <f>'将来負担比率（分子）の構造'!I$43</f>
        <v>325</v>
      </c>
      <c r="C64" s="175"/>
      <c r="D64" s="175"/>
      <c r="E64" s="175">
        <f>'将来負担比率（分子）の構造'!J$43</f>
        <v>330</v>
      </c>
      <c r="F64" s="175"/>
      <c r="G64" s="175"/>
      <c r="H64" s="175">
        <f>'将来負担比率（分子）の構造'!K$43</f>
        <v>317</v>
      </c>
      <c r="I64" s="175"/>
      <c r="J64" s="175"/>
      <c r="K64" s="175">
        <f>'将来負担比率（分子）の構造'!L$43</f>
        <v>343</v>
      </c>
      <c r="L64" s="175"/>
      <c r="M64" s="175"/>
      <c r="N64" s="175">
        <f>'将来負担比率（分子）の構造'!M$43</f>
        <v>369</v>
      </c>
      <c r="O64" s="175"/>
      <c r="P64" s="175"/>
    </row>
    <row r="65" spans="1:16" x14ac:dyDescent="0.15">
      <c r="A65" s="175" t="s">
        <v>32</v>
      </c>
      <c r="B65" s="175">
        <f>'将来負担比率（分子）の構造'!I$42</f>
        <v>22</v>
      </c>
      <c r="C65" s="175"/>
      <c r="D65" s="175"/>
      <c r="E65" s="175">
        <f>'将来負担比率（分子）の構造'!J$42</f>
        <v>16</v>
      </c>
      <c r="F65" s="175"/>
      <c r="G65" s="175"/>
      <c r="H65" s="175">
        <f>'将来負担比率（分子）の構造'!K$42</f>
        <v>11</v>
      </c>
      <c r="I65" s="175"/>
      <c r="J65" s="175"/>
      <c r="K65" s="175">
        <f>'将来負担比率（分子）の構造'!L$42</f>
        <v>8</v>
      </c>
      <c r="L65" s="175"/>
      <c r="M65" s="175"/>
      <c r="N65" s="175">
        <f>'将来負担比率（分子）の構造'!M$42</f>
        <v>5</v>
      </c>
      <c r="O65" s="175"/>
      <c r="P65" s="175"/>
    </row>
    <row r="66" spans="1:16" x14ac:dyDescent="0.15">
      <c r="A66" s="175" t="s">
        <v>31</v>
      </c>
      <c r="B66" s="175">
        <f>'将来負担比率（分子）の構造'!I$41</f>
        <v>9956</v>
      </c>
      <c r="C66" s="175"/>
      <c r="D66" s="175"/>
      <c r="E66" s="175">
        <f>'将来負担比率（分子）の構造'!J$41</f>
        <v>10059</v>
      </c>
      <c r="F66" s="175"/>
      <c r="G66" s="175"/>
      <c r="H66" s="175">
        <f>'将来負担比率（分子）の構造'!K$41</f>
        <v>10034</v>
      </c>
      <c r="I66" s="175"/>
      <c r="J66" s="175"/>
      <c r="K66" s="175">
        <f>'将来負担比率（分子）の構造'!L$41</f>
        <v>9811</v>
      </c>
      <c r="L66" s="175"/>
      <c r="M66" s="175"/>
      <c r="N66" s="175">
        <f>'将来負担比率（分子）の構造'!M$41</f>
        <v>9696</v>
      </c>
      <c r="O66" s="175"/>
      <c r="P66" s="175"/>
    </row>
    <row r="67" spans="1:16" x14ac:dyDescent="0.15">
      <c r="A67" s="175" t="s">
        <v>75</v>
      </c>
      <c r="B67" s="175" t="e">
        <f>NA()</f>
        <v>#N/A</v>
      </c>
      <c r="C67" s="175">
        <f>IF(ISNUMBER('将来負担比率（分子）の構造'!I$53), IF('将来負担比率（分子）の構造'!I$53 &lt; 0, 0, '将来負担比率（分子）の構造'!I$53), NA())</f>
        <v>2247</v>
      </c>
      <c r="D67" s="175" t="e">
        <f>NA()</f>
        <v>#N/A</v>
      </c>
      <c r="E67" s="175" t="e">
        <f>NA()</f>
        <v>#N/A</v>
      </c>
      <c r="F67" s="175">
        <f>IF(ISNUMBER('将来負担比率（分子）の構造'!J$53), IF('将来負担比率（分子）の構造'!J$53 &lt; 0, 0, '将来負担比率（分子）の構造'!J$53), NA())</f>
        <v>1405</v>
      </c>
      <c r="G67" s="175" t="e">
        <f>NA()</f>
        <v>#N/A</v>
      </c>
      <c r="H67" s="175" t="e">
        <f>NA()</f>
        <v>#N/A</v>
      </c>
      <c r="I67" s="175">
        <f>IF(ISNUMBER('将来負担比率（分子）の構造'!K$53), IF('将来負担比率（分子）の構造'!K$53 &lt; 0, 0, '将来負担比率（分子）の構造'!K$53), NA())</f>
        <v>1119</v>
      </c>
      <c r="J67" s="175" t="e">
        <f>NA()</f>
        <v>#N/A</v>
      </c>
      <c r="K67" s="175" t="e">
        <f>NA()</f>
        <v>#N/A</v>
      </c>
      <c r="L67" s="175">
        <f>IF(ISNUMBER('将来負担比率（分子）の構造'!L$53), IF('将来負担比率（分子）の構造'!L$53 &lt; 0, 0, '将来負担比率（分子）の構造'!L$53), NA())</f>
        <v>1232</v>
      </c>
      <c r="M67" s="175" t="e">
        <f>NA()</f>
        <v>#N/A</v>
      </c>
      <c r="N67" s="175" t="e">
        <f>NA()</f>
        <v>#N/A</v>
      </c>
      <c r="O67" s="175">
        <f>IF(ISNUMBER('将来負担比率（分子）の構造'!M$53), IF('将来負担比率（分子）の構造'!M$53 &lt; 0, 0, '将来負担比率（分子）の構造'!M$53), NA())</f>
        <v>1285</v>
      </c>
      <c r="P67" s="175" t="e">
        <f>NA()</f>
        <v>#N/A</v>
      </c>
    </row>
    <row r="70" spans="1:16" x14ac:dyDescent="0.15">
      <c r="A70" s="177" t="s">
        <v>76</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77</v>
      </c>
      <c r="B72" s="179">
        <f>基金残高に係る経年分析!F55</f>
        <v>1538</v>
      </c>
      <c r="C72" s="179">
        <f>基金残高に係る経年分析!G55</f>
        <v>1245</v>
      </c>
      <c r="D72" s="179">
        <f>基金残高に係る経年分析!H55</f>
        <v>1293</v>
      </c>
    </row>
    <row r="73" spans="1:16" x14ac:dyDescent="0.15">
      <c r="A73" s="178" t="s">
        <v>78</v>
      </c>
      <c r="B73" s="179">
        <f>基金残高に係る経年分析!F56</f>
        <v>1276</v>
      </c>
      <c r="C73" s="179">
        <f>基金残高に係る経年分析!G56</f>
        <v>1205</v>
      </c>
      <c r="D73" s="179">
        <f>基金残高に係る経年分析!H56</f>
        <v>1205</v>
      </c>
    </row>
    <row r="74" spans="1:16" x14ac:dyDescent="0.15">
      <c r="A74" s="178" t="s">
        <v>79</v>
      </c>
      <c r="B74" s="179">
        <f>基金残高に係る経年分析!F57</f>
        <v>1065</v>
      </c>
      <c r="C74" s="179">
        <f>基金残高に係る経年分析!G57</f>
        <v>1222</v>
      </c>
      <c r="D74" s="179">
        <f>基金残高に係る経年分析!H57</f>
        <v>1335</v>
      </c>
    </row>
  </sheetData>
  <sheetProtection algorithmName="SHA-512" hashValue="dthZxz9psA+BYGQyAGYAqeFNLp395J48Ws0Q4DHpzxU+T8QnTcYBol3zsXMeq7PY2SHEvc8s0BcyEFZQNa8Sag==" saltValue="iixsWg/s1Ra7c2cY8JYrA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56" t="s">
        <v>211</v>
      </c>
      <c r="DI1" s="657"/>
      <c r="DJ1" s="657"/>
      <c r="DK1" s="657"/>
      <c r="DL1" s="657"/>
      <c r="DM1" s="657"/>
      <c r="DN1" s="658"/>
      <c r="DO1" s="220"/>
      <c r="DP1" s="656" t="s">
        <v>212</v>
      </c>
      <c r="DQ1" s="657"/>
      <c r="DR1" s="657"/>
      <c r="DS1" s="657"/>
      <c r="DT1" s="657"/>
      <c r="DU1" s="657"/>
      <c r="DV1" s="657"/>
      <c r="DW1" s="657"/>
      <c r="DX1" s="657"/>
      <c r="DY1" s="657"/>
      <c r="DZ1" s="657"/>
      <c r="EA1" s="657"/>
      <c r="EB1" s="657"/>
      <c r="EC1" s="658"/>
      <c r="ED1" s="218"/>
      <c r="EE1" s="218"/>
      <c r="EF1" s="218"/>
      <c r="EG1" s="218"/>
      <c r="EH1" s="218"/>
      <c r="EI1" s="218"/>
      <c r="EJ1" s="218"/>
      <c r="EK1" s="218"/>
      <c r="EL1" s="218"/>
      <c r="EM1" s="218"/>
    </row>
    <row r="2" spans="2:143" ht="22.5" customHeight="1" x14ac:dyDescent="0.15">
      <c r="B2" s="221" t="s">
        <v>213</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659" t="s">
        <v>214</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215</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62" t="s">
        <v>216</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59" t="s">
        <v>1</v>
      </c>
      <c r="C4" s="660"/>
      <c r="D4" s="660"/>
      <c r="E4" s="660"/>
      <c r="F4" s="660"/>
      <c r="G4" s="660"/>
      <c r="H4" s="660"/>
      <c r="I4" s="660"/>
      <c r="J4" s="660"/>
      <c r="K4" s="660"/>
      <c r="L4" s="660"/>
      <c r="M4" s="660"/>
      <c r="N4" s="660"/>
      <c r="O4" s="660"/>
      <c r="P4" s="660"/>
      <c r="Q4" s="661"/>
      <c r="R4" s="659" t="s">
        <v>217</v>
      </c>
      <c r="S4" s="660"/>
      <c r="T4" s="660"/>
      <c r="U4" s="660"/>
      <c r="V4" s="660"/>
      <c r="W4" s="660"/>
      <c r="X4" s="660"/>
      <c r="Y4" s="661"/>
      <c r="Z4" s="659" t="s">
        <v>218</v>
      </c>
      <c r="AA4" s="660"/>
      <c r="AB4" s="660"/>
      <c r="AC4" s="661"/>
      <c r="AD4" s="659" t="s">
        <v>219</v>
      </c>
      <c r="AE4" s="660"/>
      <c r="AF4" s="660"/>
      <c r="AG4" s="660"/>
      <c r="AH4" s="660"/>
      <c r="AI4" s="660"/>
      <c r="AJ4" s="660"/>
      <c r="AK4" s="661"/>
      <c r="AL4" s="659" t="s">
        <v>218</v>
      </c>
      <c r="AM4" s="660"/>
      <c r="AN4" s="660"/>
      <c r="AO4" s="661"/>
      <c r="AP4" s="665" t="s">
        <v>220</v>
      </c>
      <c r="AQ4" s="665"/>
      <c r="AR4" s="665"/>
      <c r="AS4" s="665"/>
      <c r="AT4" s="665"/>
      <c r="AU4" s="665"/>
      <c r="AV4" s="665"/>
      <c r="AW4" s="665"/>
      <c r="AX4" s="665"/>
      <c r="AY4" s="665"/>
      <c r="AZ4" s="665"/>
      <c r="BA4" s="665"/>
      <c r="BB4" s="665"/>
      <c r="BC4" s="665"/>
      <c r="BD4" s="665"/>
      <c r="BE4" s="665"/>
      <c r="BF4" s="665"/>
      <c r="BG4" s="665" t="s">
        <v>221</v>
      </c>
      <c r="BH4" s="665"/>
      <c r="BI4" s="665"/>
      <c r="BJ4" s="665"/>
      <c r="BK4" s="665"/>
      <c r="BL4" s="665"/>
      <c r="BM4" s="665"/>
      <c r="BN4" s="665"/>
      <c r="BO4" s="665" t="s">
        <v>218</v>
      </c>
      <c r="BP4" s="665"/>
      <c r="BQ4" s="665"/>
      <c r="BR4" s="665"/>
      <c r="BS4" s="665" t="s">
        <v>222</v>
      </c>
      <c r="BT4" s="665"/>
      <c r="BU4" s="665"/>
      <c r="BV4" s="665"/>
      <c r="BW4" s="665"/>
      <c r="BX4" s="665"/>
      <c r="BY4" s="665"/>
      <c r="BZ4" s="665"/>
      <c r="CA4" s="665"/>
      <c r="CB4" s="665"/>
      <c r="CD4" s="662" t="s">
        <v>223</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s="224" customFormat="1" ht="11.25" customHeight="1" x14ac:dyDescent="0.15">
      <c r="B5" s="666" t="s">
        <v>224</v>
      </c>
      <c r="C5" s="667"/>
      <c r="D5" s="667"/>
      <c r="E5" s="667"/>
      <c r="F5" s="667"/>
      <c r="G5" s="667"/>
      <c r="H5" s="667"/>
      <c r="I5" s="667"/>
      <c r="J5" s="667"/>
      <c r="K5" s="667"/>
      <c r="L5" s="667"/>
      <c r="M5" s="667"/>
      <c r="N5" s="667"/>
      <c r="O5" s="667"/>
      <c r="P5" s="667"/>
      <c r="Q5" s="668"/>
      <c r="R5" s="669">
        <v>1781744</v>
      </c>
      <c r="S5" s="670"/>
      <c r="T5" s="670"/>
      <c r="U5" s="670"/>
      <c r="V5" s="670"/>
      <c r="W5" s="670"/>
      <c r="X5" s="670"/>
      <c r="Y5" s="671"/>
      <c r="Z5" s="672">
        <v>17.100000000000001</v>
      </c>
      <c r="AA5" s="672"/>
      <c r="AB5" s="672"/>
      <c r="AC5" s="672"/>
      <c r="AD5" s="673">
        <v>1781744</v>
      </c>
      <c r="AE5" s="673"/>
      <c r="AF5" s="673"/>
      <c r="AG5" s="673"/>
      <c r="AH5" s="673"/>
      <c r="AI5" s="673"/>
      <c r="AJ5" s="673"/>
      <c r="AK5" s="673"/>
      <c r="AL5" s="674">
        <v>30.4</v>
      </c>
      <c r="AM5" s="675"/>
      <c r="AN5" s="675"/>
      <c r="AO5" s="676"/>
      <c r="AP5" s="666" t="s">
        <v>225</v>
      </c>
      <c r="AQ5" s="667"/>
      <c r="AR5" s="667"/>
      <c r="AS5" s="667"/>
      <c r="AT5" s="667"/>
      <c r="AU5" s="667"/>
      <c r="AV5" s="667"/>
      <c r="AW5" s="667"/>
      <c r="AX5" s="667"/>
      <c r="AY5" s="667"/>
      <c r="AZ5" s="667"/>
      <c r="BA5" s="667"/>
      <c r="BB5" s="667"/>
      <c r="BC5" s="667"/>
      <c r="BD5" s="667"/>
      <c r="BE5" s="667"/>
      <c r="BF5" s="668"/>
      <c r="BG5" s="680">
        <v>1742152</v>
      </c>
      <c r="BH5" s="681"/>
      <c r="BI5" s="681"/>
      <c r="BJ5" s="681"/>
      <c r="BK5" s="681"/>
      <c r="BL5" s="681"/>
      <c r="BM5" s="681"/>
      <c r="BN5" s="682"/>
      <c r="BO5" s="683">
        <v>97.8</v>
      </c>
      <c r="BP5" s="683"/>
      <c r="BQ5" s="683"/>
      <c r="BR5" s="683"/>
      <c r="BS5" s="684" t="s">
        <v>130</v>
      </c>
      <c r="BT5" s="684"/>
      <c r="BU5" s="684"/>
      <c r="BV5" s="684"/>
      <c r="BW5" s="684"/>
      <c r="BX5" s="684"/>
      <c r="BY5" s="684"/>
      <c r="BZ5" s="684"/>
      <c r="CA5" s="684"/>
      <c r="CB5" s="688"/>
      <c r="CD5" s="662" t="s">
        <v>220</v>
      </c>
      <c r="CE5" s="663"/>
      <c r="CF5" s="663"/>
      <c r="CG5" s="663"/>
      <c r="CH5" s="663"/>
      <c r="CI5" s="663"/>
      <c r="CJ5" s="663"/>
      <c r="CK5" s="663"/>
      <c r="CL5" s="663"/>
      <c r="CM5" s="663"/>
      <c r="CN5" s="663"/>
      <c r="CO5" s="663"/>
      <c r="CP5" s="663"/>
      <c r="CQ5" s="664"/>
      <c r="CR5" s="662" t="s">
        <v>226</v>
      </c>
      <c r="CS5" s="663"/>
      <c r="CT5" s="663"/>
      <c r="CU5" s="663"/>
      <c r="CV5" s="663"/>
      <c r="CW5" s="663"/>
      <c r="CX5" s="663"/>
      <c r="CY5" s="664"/>
      <c r="CZ5" s="662" t="s">
        <v>218</v>
      </c>
      <c r="DA5" s="663"/>
      <c r="DB5" s="663"/>
      <c r="DC5" s="664"/>
      <c r="DD5" s="662" t="s">
        <v>227</v>
      </c>
      <c r="DE5" s="663"/>
      <c r="DF5" s="663"/>
      <c r="DG5" s="663"/>
      <c r="DH5" s="663"/>
      <c r="DI5" s="663"/>
      <c r="DJ5" s="663"/>
      <c r="DK5" s="663"/>
      <c r="DL5" s="663"/>
      <c r="DM5" s="663"/>
      <c r="DN5" s="663"/>
      <c r="DO5" s="663"/>
      <c r="DP5" s="664"/>
      <c r="DQ5" s="662" t="s">
        <v>228</v>
      </c>
      <c r="DR5" s="663"/>
      <c r="DS5" s="663"/>
      <c r="DT5" s="663"/>
      <c r="DU5" s="663"/>
      <c r="DV5" s="663"/>
      <c r="DW5" s="663"/>
      <c r="DX5" s="663"/>
      <c r="DY5" s="663"/>
      <c r="DZ5" s="663"/>
      <c r="EA5" s="663"/>
      <c r="EB5" s="663"/>
      <c r="EC5" s="664"/>
    </row>
    <row r="6" spans="2:143" ht="11.25" customHeight="1" x14ac:dyDescent="0.15">
      <c r="B6" s="677" t="s">
        <v>229</v>
      </c>
      <c r="C6" s="678"/>
      <c r="D6" s="678"/>
      <c r="E6" s="678"/>
      <c r="F6" s="678"/>
      <c r="G6" s="678"/>
      <c r="H6" s="678"/>
      <c r="I6" s="678"/>
      <c r="J6" s="678"/>
      <c r="K6" s="678"/>
      <c r="L6" s="678"/>
      <c r="M6" s="678"/>
      <c r="N6" s="678"/>
      <c r="O6" s="678"/>
      <c r="P6" s="678"/>
      <c r="Q6" s="679"/>
      <c r="R6" s="680">
        <v>144568</v>
      </c>
      <c r="S6" s="681"/>
      <c r="T6" s="681"/>
      <c r="U6" s="681"/>
      <c r="V6" s="681"/>
      <c r="W6" s="681"/>
      <c r="X6" s="681"/>
      <c r="Y6" s="682"/>
      <c r="Z6" s="683">
        <v>1.4</v>
      </c>
      <c r="AA6" s="683"/>
      <c r="AB6" s="683"/>
      <c r="AC6" s="683"/>
      <c r="AD6" s="684">
        <v>144568</v>
      </c>
      <c r="AE6" s="684"/>
      <c r="AF6" s="684"/>
      <c r="AG6" s="684"/>
      <c r="AH6" s="684"/>
      <c r="AI6" s="684"/>
      <c r="AJ6" s="684"/>
      <c r="AK6" s="684"/>
      <c r="AL6" s="685">
        <v>2.5</v>
      </c>
      <c r="AM6" s="686"/>
      <c r="AN6" s="686"/>
      <c r="AO6" s="687"/>
      <c r="AP6" s="677" t="s">
        <v>230</v>
      </c>
      <c r="AQ6" s="678"/>
      <c r="AR6" s="678"/>
      <c r="AS6" s="678"/>
      <c r="AT6" s="678"/>
      <c r="AU6" s="678"/>
      <c r="AV6" s="678"/>
      <c r="AW6" s="678"/>
      <c r="AX6" s="678"/>
      <c r="AY6" s="678"/>
      <c r="AZ6" s="678"/>
      <c r="BA6" s="678"/>
      <c r="BB6" s="678"/>
      <c r="BC6" s="678"/>
      <c r="BD6" s="678"/>
      <c r="BE6" s="678"/>
      <c r="BF6" s="679"/>
      <c r="BG6" s="680">
        <v>1742152</v>
      </c>
      <c r="BH6" s="681"/>
      <c r="BI6" s="681"/>
      <c r="BJ6" s="681"/>
      <c r="BK6" s="681"/>
      <c r="BL6" s="681"/>
      <c r="BM6" s="681"/>
      <c r="BN6" s="682"/>
      <c r="BO6" s="683">
        <v>97.8</v>
      </c>
      <c r="BP6" s="683"/>
      <c r="BQ6" s="683"/>
      <c r="BR6" s="683"/>
      <c r="BS6" s="684" t="s">
        <v>130</v>
      </c>
      <c r="BT6" s="684"/>
      <c r="BU6" s="684"/>
      <c r="BV6" s="684"/>
      <c r="BW6" s="684"/>
      <c r="BX6" s="684"/>
      <c r="BY6" s="684"/>
      <c r="BZ6" s="684"/>
      <c r="CA6" s="684"/>
      <c r="CB6" s="688"/>
      <c r="CD6" s="691" t="s">
        <v>231</v>
      </c>
      <c r="CE6" s="692"/>
      <c r="CF6" s="692"/>
      <c r="CG6" s="692"/>
      <c r="CH6" s="692"/>
      <c r="CI6" s="692"/>
      <c r="CJ6" s="692"/>
      <c r="CK6" s="692"/>
      <c r="CL6" s="692"/>
      <c r="CM6" s="692"/>
      <c r="CN6" s="692"/>
      <c r="CO6" s="692"/>
      <c r="CP6" s="692"/>
      <c r="CQ6" s="693"/>
      <c r="CR6" s="680">
        <v>114310</v>
      </c>
      <c r="CS6" s="681"/>
      <c r="CT6" s="681"/>
      <c r="CU6" s="681"/>
      <c r="CV6" s="681"/>
      <c r="CW6" s="681"/>
      <c r="CX6" s="681"/>
      <c r="CY6" s="682"/>
      <c r="CZ6" s="674">
        <v>1.2</v>
      </c>
      <c r="DA6" s="675"/>
      <c r="DB6" s="675"/>
      <c r="DC6" s="694"/>
      <c r="DD6" s="689" t="s">
        <v>130</v>
      </c>
      <c r="DE6" s="681"/>
      <c r="DF6" s="681"/>
      <c r="DG6" s="681"/>
      <c r="DH6" s="681"/>
      <c r="DI6" s="681"/>
      <c r="DJ6" s="681"/>
      <c r="DK6" s="681"/>
      <c r="DL6" s="681"/>
      <c r="DM6" s="681"/>
      <c r="DN6" s="681"/>
      <c r="DO6" s="681"/>
      <c r="DP6" s="682"/>
      <c r="DQ6" s="689">
        <v>114301</v>
      </c>
      <c r="DR6" s="681"/>
      <c r="DS6" s="681"/>
      <c r="DT6" s="681"/>
      <c r="DU6" s="681"/>
      <c r="DV6" s="681"/>
      <c r="DW6" s="681"/>
      <c r="DX6" s="681"/>
      <c r="DY6" s="681"/>
      <c r="DZ6" s="681"/>
      <c r="EA6" s="681"/>
      <c r="EB6" s="681"/>
      <c r="EC6" s="690"/>
    </row>
    <row r="7" spans="2:143" ht="11.25" customHeight="1" x14ac:dyDescent="0.15">
      <c r="B7" s="677" t="s">
        <v>232</v>
      </c>
      <c r="C7" s="678"/>
      <c r="D7" s="678"/>
      <c r="E7" s="678"/>
      <c r="F7" s="678"/>
      <c r="G7" s="678"/>
      <c r="H7" s="678"/>
      <c r="I7" s="678"/>
      <c r="J7" s="678"/>
      <c r="K7" s="678"/>
      <c r="L7" s="678"/>
      <c r="M7" s="678"/>
      <c r="N7" s="678"/>
      <c r="O7" s="678"/>
      <c r="P7" s="678"/>
      <c r="Q7" s="679"/>
      <c r="R7" s="680">
        <v>1070</v>
      </c>
      <c r="S7" s="681"/>
      <c r="T7" s="681"/>
      <c r="U7" s="681"/>
      <c r="V7" s="681"/>
      <c r="W7" s="681"/>
      <c r="X7" s="681"/>
      <c r="Y7" s="682"/>
      <c r="Z7" s="683">
        <v>0</v>
      </c>
      <c r="AA7" s="683"/>
      <c r="AB7" s="683"/>
      <c r="AC7" s="683"/>
      <c r="AD7" s="684">
        <v>1070</v>
      </c>
      <c r="AE7" s="684"/>
      <c r="AF7" s="684"/>
      <c r="AG7" s="684"/>
      <c r="AH7" s="684"/>
      <c r="AI7" s="684"/>
      <c r="AJ7" s="684"/>
      <c r="AK7" s="684"/>
      <c r="AL7" s="685">
        <v>0</v>
      </c>
      <c r="AM7" s="686"/>
      <c r="AN7" s="686"/>
      <c r="AO7" s="687"/>
      <c r="AP7" s="677" t="s">
        <v>233</v>
      </c>
      <c r="AQ7" s="678"/>
      <c r="AR7" s="678"/>
      <c r="AS7" s="678"/>
      <c r="AT7" s="678"/>
      <c r="AU7" s="678"/>
      <c r="AV7" s="678"/>
      <c r="AW7" s="678"/>
      <c r="AX7" s="678"/>
      <c r="AY7" s="678"/>
      <c r="AZ7" s="678"/>
      <c r="BA7" s="678"/>
      <c r="BB7" s="678"/>
      <c r="BC7" s="678"/>
      <c r="BD7" s="678"/>
      <c r="BE7" s="678"/>
      <c r="BF7" s="679"/>
      <c r="BG7" s="680">
        <v>662138</v>
      </c>
      <c r="BH7" s="681"/>
      <c r="BI7" s="681"/>
      <c r="BJ7" s="681"/>
      <c r="BK7" s="681"/>
      <c r="BL7" s="681"/>
      <c r="BM7" s="681"/>
      <c r="BN7" s="682"/>
      <c r="BO7" s="683">
        <v>37.200000000000003</v>
      </c>
      <c r="BP7" s="683"/>
      <c r="BQ7" s="683"/>
      <c r="BR7" s="683"/>
      <c r="BS7" s="684" t="s">
        <v>234</v>
      </c>
      <c r="BT7" s="684"/>
      <c r="BU7" s="684"/>
      <c r="BV7" s="684"/>
      <c r="BW7" s="684"/>
      <c r="BX7" s="684"/>
      <c r="BY7" s="684"/>
      <c r="BZ7" s="684"/>
      <c r="CA7" s="684"/>
      <c r="CB7" s="688"/>
      <c r="CD7" s="695" t="s">
        <v>235</v>
      </c>
      <c r="CE7" s="696"/>
      <c r="CF7" s="696"/>
      <c r="CG7" s="696"/>
      <c r="CH7" s="696"/>
      <c r="CI7" s="696"/>
      <c r="CJ7" s="696"/>
      <c r="CK7" s="696"/>
      <c r="CL7" s="696"/>
      <c r="CM7" s="696"/>
      <c r="CN7" s="696"/>
      <c r="CO7" s="696"/>
      <c r="CP7" s="696"/>
      <c r="CQ7" s="697"/>
      <c r="CR7" s="680">
        <v>1291953</v>
      </c>
      <c r="CS7" s="681"/>
      <c r="CT7" s="681"/>
      <c r="CU7" s="681"/>
      <c r="CV7" s="681"/>
      <c r="CW7" s="681"/>
      <c r="CX7" s="681"/>
      <c r="CY7" s="682"/>
      <c r="CZ7" s="683">
        <v>13.4</v>
      </c>
      <c r="DA7" s="683"/>
      <c r="DB7" s="683"/>
      <c r="DC7" s="683"/>
      <c r="DD7" s="689">
        <v>139577</v>
      </c>
      <c r="DE7" s="681"/>
      <c r="DF7" s="681"/>
      <c r="DG7" s="681"/>
      <c r="DH7" s="681"/>
      <c r="DI7" s="681"/>
      <c r="DJ7" s="681"/>
      <c r="DK7" s="681"/>
      <c r="DL7" s="681"/>
      <c r="DM7" s="681"/>
      <c r="DN7" s="681"/>
      <c r="DO7" s="681"/>
      <c r="DP7" s="682"/>
      <c r="DQ7" s="689">
        <v>957313</v>
      </c>
      <c r="DR7" s="681"/>
      <c r="DS7" s="681"/>
      <c r="DT7" s="681"/>
      <c r="DU7" s="681"/>
      <c r="DV7" s="681"/>
      <c r="DW7" s="681"/>
      <c r="DX7" s="681"/>
      <c r="DY7" s="681"/>
      <c r="DZ7" s="681"/>
      <c r="EA7" s="681"/>
      <c r="EB7" s="681"/>
      <c r="EC7" s="690"/>
    </row>
    <row r="8" spans="2:143" ht="11.25" customHeight="1" x14ac:dyDescent="0.15">
      <c r="B8" s="677" t="s">
        <v>236</v>
      </c>
      <c r="C8" s="678"/>
      <c r="D8" s="678"/>
      <c r="E8" s="678"/>
      <c r="F8" s="678"/>
      <c r="G8" s="678"/>
      <c r="H8" s="678"/>
      <c r="I8" s="678"/>
      <c r="J8" s="678"/>
      <c r="K8" s="678"/>
      <c r="L8" s="678"/>
      <c r="M8" s="678"/>
      <c r="N8" s="678"/>
      <c r="O8" s="678"/>
      <c r="P8" s="678"/>
      <c r="Q8" s="679"/>
      <c r="R8" s="680">
        <v>5938</v>
      </c>
      <c r="S8" s="681"/>
      <c r="T8" s="681"/>
      <c r="U8" s="681"/>
      <c r="V8" s="681"/>
      <c r="W8" s="681"/>
      <c r="X8" s="681"/>
      <c r="Y8" s="682"/>
      <c r="Z8" s="683">
        <v>0.1</v>
      </c>
      <c r="AA8" s="683"/>
      <c r="AB8" s="683"/>
      <c r="AC8" s="683"/>
      <c r="AD8" s="684">
        <v>5938</v>
      </c>
      <c r="AE8" s="684"/>
      <c r="AF8" s="684"/>
      <c r="AG8" s="684"/>
      <c r="AH8" s="684"/>
      <c r="AI8" s="684"/>
      <c r="AJ8" s="684"/>
      <c r="AK8" s="684"/>
      <c r="AL8" s="685">
        <v>0.1</v>
      </c>
      <c r="AM8" s="686"/>
      <c r="AN8" s="686"/>
      <c r="AO8" s="687"/>
      <c r="AP8" s="677" t="s">
        <v>237</v>
      </c>
      <c r="AQ8" s="678"/>
      <c r="AR8" s="678"/>
      <c r="AS8" s="678"/>
      <c r="AT8" s="678"/>
      <c r="AU8" s="678"/>
      <c r="AV8" s="678"/>
      <c r="AW8" s="678"/>
      <c r="AX8" s="678"/>
      <c r="AY8" s="678"/>
      <c r="AZ8" s="678"/>
      <c r="BA8" s="678"/>
      <c r="BB8" s="678"/>
      <c r="BC8" s="678"/>
      <c r="BD8" s="678"/>
      <c r="BE8" s="678"/>
      <c r="BF8" s="679"/>
      <c r="BG8" s="680">
        <v>27664</v>
      </c>
      <c r="BH8" s="681"/>
      <c r="BI8" s="681"/>
      <c r="BJ8" s="681"/>
      <c r="BK8" s="681"/>
      <c r="BL8" s="681"/>
      <c r="BM8" s="681"/>
      <c r="BN8" s="682"/>
      <c r="BO8" s="683">
        <v>1.6</v>
      </c>
      <c r="BP8" s="683"/>
      <c r="BQ8" s="683"/>
      <c r="BR8" s="683"/>
      <c r="BS8" s="689" t="s">
        <v>234</v>
      </c>
      <c r="BT8" s="681"/>
      <c r="BU8" s="681"/>
      <c r="BV8" s="681"/>
      <c r="BW8" s="681"/>
      <c r="BX8" s="681"/>
      <c r="BY8" s="681"/>
      <c r="BZ8" s="681"/>
      <c r="CA8" s="681"/>
      <c r="CB8" s="690"/>
      <c r="CD8" s="695" t="s">
        <v>238</v>
      </c>
      <c r="CE8" s="696"/>
      <c r="CF8" s="696"/>
      <c r="CG8" s="696"/>
      <c r="CH8" s="696"/>
      <c r="CI8" s="696"/>
      <c r="CJ8" s="696"/>
      <c r="CK8" s="696"/>
      <c r="CL8" s="696"/>
      <c r="CM8" s="696"/>
      <c r="CN8" s="696"/>
      <c r="CO8" s="696"/>
      <c r="CP8" s="696"/>
      <c r="CQ8" s="697"/>
      <c r="CR8" s="680">
        <v>2530623</v>
      </c>
      <c r="CS8" s="681"/>
      <c r="CT8" s="681"/>
      <c r="CU8" s="681"/>
      <c r="CV8" s="681"/>
      <c r="CW8" s="681"/>
      <c r="CX8" s="681"/>
      <c r="CY8" s="682"/>
      <c r="CZ8" s="683">
        <v>26.3</v>
      </c>
      <c r="DA8" s="683"/>
      <c r="DB8" s="683"/>
      <c r="DC8" s="683"/>
      <c r="DD8" s="689">
        <v>5320</v>
      </c>
      <c r="DE8" s="681"/>
      <c r="DF8" s="681"/>
      <c r="DG8" s="681"/>
      <c r="DH8" s="681"/>
      <c r="DI8" s="681"/>
      <c r="DJ8" s="681"/>
      <c r="DK8" s="681"/>
      <c r="DL8" s="681"/>
      <c r="DM8" s="681"/>
      <c r="DN8" s="681"/>
      <c r="DO8" s="681"/>
      <c r="DP8" s="682"/>
      <c r="DQ8" s="689">
        <v>1617083</v>
      </c>
      <c r="DR8" s="681"/>
      <c r="DS8" s="681"/>
      <c r="DT8" s="681"/>
      <c r="DU8" s="681"/>
      <c r="DV8" s="681"/>
      <c r="DW8" s="681"/>
      <c r="DX8" s="681"/>
      <c r="DY8" s="681"/>
      <c r="DZ8" s="681"/>
      <c r="EA8" s="681"/>
      <c r="EB8" s="681"/>
      <c r="EC8" s="690"/>
    </row>
    <row r="9" spans="2:143" ht="11.25" customHeight="1" x14ac:dyDescent="0.15">
      <c r="B9" s="677" t="s">
        <v>239</v>
      </c>
      <c r="C9" s="678"/>
      <c r="D9" s="678"/>
      <c r="E9" s="678"/>
      <c r="F9" s="678"/>
      <c r="G9" s="678"/>
      <c r="H9" s="678"/>
      <c r="I9" s="678"/>
      <c r="J9" s="678"/>
      <c r="K9" s="678"/>
      <c r="L9" s="678"/>
      <c r="M9" s="678"/>
      <c r="N9" s="678"/>
      <c r="O9" s="678"/>
      <c r="P9" s="678"/>
      <c r="Q9" s="679"/>
      <c r="R9" s="680">
        <v>3588</v>
      </c>
      <c r="S9" s="681"/>
      <c r="T9" s="681"/>
      <c r="U9" s="681"/>
      <c r="V9" s="681"/>
      <c r="W9" s="681"/>
      <c r="X9" s="681"/>
      <c r="Y9" s="682"/>
      <c r="Z9" s="683">
        <v>0</v>
      </c>
      <c r="AA9" s="683"/>
      <c r="AB9" s="683"/>
      <c r="AC9" s="683"/>
      <c r="AD9" s="684">
        <v>3588</v>
      </c>
      <c r="AE9" s="684"/>
      <c r="AF9" s="684"/>
      <c r="AG9" s="684"/>
      <c r="AH9" s="684"/>
      <c r="AI9" s="684"/>
      <c r="AJ9" s="684"/>
      <c r="AK9" s="684"/>
      <c r="AL9" s="685">
        <v>0.1</v>
      </c>
      <c r="AM9" s="686"/>
      <c r="AN9" s="686"/>
      <c r="AO9" s="687"/>
      <c r="AP9" s="677" t="s">
        <v>240</v>
      </c>
      <c r="AQ9" s="678"/>
      <c r="AR9" s="678"/>
      <c r="AS9" s="678"/>
      <c r="AT9" s="678"/>
      <c r="AU9" s="678"/>
      <c r="AV9" s="678"/>
      <c r="AW9" s="678"/>
      <c r="AX9" s="678"/>
      <c r="AY9" s="678"/>
      <c r="AZ9" s="678"/>
      <c r="BA9" s="678"/>
      <c r="BB9" s="678"/>
      <c r="BC9" s="678"/>
      <c r="BD9" s="678"/>
      <c r="BE9" s="678"/>
      <c r="BF9" s="679"/>
      <c r="BG9" s="680">
        <v>537245</v>
      </c>
      <c r="BH9" s="681"/>
      <c r="BI9" s="681"/>
      <c r="BJ9" s="681"/>
      <c r="BK9" s="681"/>
      <c r="BL9" s="681"/>
      <c r="BM9" s="681"/>
      <c r="BN9" s="682"/>
      <c r="BO9" s="683">
        <v>30.2</v>
      </c>
      <c r="BP9" s="683"/>
      <c r="BQ9" s="683"/>
      <c r="BR9" s="683"/>
      <c r="BS9" s="689" t="s">
        <v>130</v>
      </c>
      <c r="BT9" s="681"/>
      <c r="BU9" s="681"/>
      <c r="BV9" s="681"/>
      <c r="BW9" s="681"/>
      <c r="BX9" s="681"/>
      <c r="BY9" s="681"/>
      <c r="BZ9" s="681"/>
      <c r="CA9" s="681"/>
      <c r="CB9" s="690"/>
      <c r="CD9" s="695" t="s">
        <v>241</v>
      </c>
      <c r="CE9" s="696"/>
      <c r="CF9" s="696"/>
      <c r="CG9" s="696"/>
      <c r="CH9" s="696"/>
      <c r="CI9" s="696"/>
      <c r="CJ9" s="696"/>
      <c r="CK9" s="696"/>
      <c r="CL9" s="696"/>
      <c r="CM9" s="696"/>
      <c r="CN9" s="696"/>
      <c r="CO9" s="696"/>
      <c r="CP9" s="696"/>
      <c r="CQ9" s="697"/>
      <c r="CR9" s="680">
        <v>1032344</v>
      </c>
      <c r="CS9" s="681"/>
      <c r="CT9" s="681"/>
      <c r="CU9" s="681"/>
      <c r="CV9" s="681"/>
      <c r="CW9" s="681"/>
      <c r="CX9" s="681"/>
      <c r="CY9" s="682"/>
      <c r="CZ9" s="683">
        <v>10.7</v>
      </c>
      <c r="DA9" s="683"/>
      <c r="DB9" s="683"/>
      <c r="DC9" s="683"/>
      <c r="DD9" s="689">
        <v>14109</v>
      </c>
      <c r="DE9" s="681"/>
      <c r="DF9" s="681"/>
      <c r="DG9" s="681"/>
      <c r="DH9" s="681"/>
      <c r="DI9" s="681"/>
      <c r="DJ9" s="681"/>
      <c r="DK9" s="681"/>
      <c r="DL9" s="681"/>
      <c r="DM9" s="681"/>
      <c r="DN9" s="681"/>
      <c r="DO9" s="681"/>
      <c r="DP9" s="682"/>
      <c r="DQ9" s="689">
        <v>612048</v>
      </c>
      <c r="DR9" s="681"/>
      <c r="DS9" s="681"/>
      <c r="DT9" s="681"/>
      <c r="DU9" s="681"/>
      <c r="DV9" s="681"/>
      <c r="DW9" s="681"/>
      <c r="DX9" s="681"/>
      <c r="DY9" s="681"/>
      <c r="DZ9" s="681"/>
      <c r="EA9" s="681"/>
      <c r="EB9" s="681"/>
      <c r="EC9" s="690"/>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234</v>
      </c>
      <c r="S10" s="681"/>
      <c r="T10" s="681"/>
      <c r="U10" s="681"/>
      <c r="V10" s="681"/>
      <c r="W10" s="681"/>
      <c r="X10" s="681"/>
      <c r="Y10" s="682"/>
      <c r="Z10" s="683" t="s">
        <v>130</v>
      </c>
      <c r="AA10" s="683"/>
      <c r="AB10" s="683"/>
      <c r="AC10" s="683"/>
      <c r="AD10" s="684" t="s">
        <v>130</v>
      </c>
      <c r="AE10" s="684"/>
      <c r="AF10" s="684"/>
      <c r="AG10" s="684"/>
      <c r="AH10" s="684"/>
      <c r="AI10" s="684"/>
      <c r="AJ10" s="684"/>
      <c r="AK10" s="684"/>
      <c r="AL10" s="685" t="s">
        <v>234</v>
      </c>
      <c r="AM10" s="686"/>
      <c r="AN10" s="686"/>
      <c r="AO10" s="687"/>
      <c r="AP10" s="677" t="s">
        <v>243</v>
      </c>
      <c r="AQ10" s="678"/>
      <c r="AR10" s="678"/>
      <c r="AS10" s="678"/>
      <c r="AT10" s="678"/>
      <c r="AU10" s="678"/>
      <c r="AV10" s="678"/>
      <c r="AW10" s="678"/>
      <c r="AX10" s="678"/>
      <c r="AY10" s="678"/>
      <c r="AZ10" s="678"/>
      <c r="BA10" s="678"/>
      <c r="BB10" s="678"/>
      <c r="BC10" s="678"/>
      <c r="BD10" s="678"/>
      <c r="BE10" s="678"/>
      <c r="BF10" s="679"/>
      <c r="BG10" s="680">
        <v>46506</v>
      </c>
      <c r="BH10" s="681"/>
      <c r="BI10" s="681"/>
      <c r="BJ10" s="681"/>
      <c r="BK10" s="681"/>
      <c r="BL10" s="681"/>
      <c r="BM10" s="681"/>
      <c r="BN10" s="682"/>
      <c r="BO10" s="683">
        <v>2.6</v>
      </c>
      <c r="BP10" s="683"/>
      <c r="BQ10" s="683"/>
      <c r="BR10" s="683"/>
      <c r="BS10" s="689" t="s">
        <v>234</v>
      </c>
      <c r="BT10" s="681"/>
      <c r="BU10" s="681"/>
      <c r="BV10" s="681"/>
      <c r="BW10" s="681"/>
      <c r="BX10" s="681"/>
      <c r="BY10" s="681"/>
      <c r="BZ10" s="681"/>
      <c r="CA10" s="681"/>
      <c r="CB10" s="690"/>
      <c r="CD10" s="695" t="s">
        <v>244</v>
      </c>
      <c r="CE10" s="696"/>
      <c r="CF10" s="696"/>
      <c r="CG10" s="696"/>
      <c r="CH10" s="696"/>
      <c r="CI10" s="696"/>
      <c r="CJ10" s="696"/>
      <c r="CK10" s="696"/>
      <c r="CL10" s="696"/>
      <c r="CM10" s="696"/>
      <c r="CN10" s="696"/>
      <c r="CO10" s="696"/>
      <c r="CP10" s="696"/>
      <c r="CQ10" s="697"/>
      <c r="CR10" s="680" t="s">
        <v>245</v>
      </c>
      <c r="CS10" s="681"/>
      <c r="CT10" s="681"/>
      <c r="CU10" s="681"/>
      <c r="CV10" s="681"/>
      <c r="CW10" s="681"/>
      <c r="CX10" s="681"/>
      <c r="CY10" s="682"/>
      <c r="CZ10" s="683" t="s">
        <v>234</v>
      </c>
      <c r="DA10" s="683"/>
      <c r="DB10" s="683"/>
      <c r="DC10" s="683"/>
      <c r="DD10" s="689" t="s">
        <v>234</v>
      </c>
      <c r="DE10" s="681"/>
      <c r="DF10" s="681"/>
      <c r="DG10" s="681"/>
      <c r="DH10" s="681"/>
      <c r="DI10" s="681"/>
      <c r="DJ10" s="681"/>
      <c r="DK10" s="681"/>
      <c r="DL10" s="681"/>
      <c r="DM10" s="681"/>
      <c r="DN10" s="681"/>
      <c r="DO10" s="681"/>
      <c r="DP10" s="682"/>
      <c r="DQ10" s="689" t="s">
        <v>130</v>
      </c>
      <c r="DR10" s="681"/>
      <c r="DS10" s="681"/>
      <c r="DT10" s="681"/>
      <c r="DU10" s="681"/>
      <c r="DV10" s="681"/>
      <c r="DW10" s="681"/>
      <c r="DX10" s="681"/>
      <c r="DY10" s="681"/>
      <c r="DZ10" s="681"/>
      <c r="EA10" s="681"/>
      <c r="EB10" s="681"/>
      <c r="EC10" s="690"/>
    </row>
    <row r="11" spans="2:143" ht="11.25" customHeight="1" x14ac:dyDescent="0.15">
      <c r="B11" s="677" t="s">
        <v>246</v>
      </c>
      <c r="C11" s="678"/>
      <c r="D11" s="678"/>
      <c r="E11" s="678"/>
      <c r="F11" s="678"/>
      <c r="G11" s="678"/>
      <c r="H11" s="678"/>
      <c r="I11" s="678"/>
      <c r="J11" s="678"/>
      <c r="K11" s="678"/>
      <c r="L11" s="678"/>
      <c r="M11" s="678"/>
      <c r="N11" s="678"/>
      <c r="O11" s="678"/>
      <c r="P11" s="678"/>
      <c r="Q11" s="679"/>
      <c r="R11" s="680">
        <v>306248</v>
      </c>
      <c r="S11" s="681"/>
      <c r="T11" s="681"/>
      <c r="U11" s="681"/>
      <c r="V11" s="681"/>
      <c r="W11" s="681"/>
      <c r="X11" s="681"/>
      <c r="Y11" s="682"/>
      <c r="Z11" s="685">
        <v>2.9</v>
      </c>
      <c r="AA11" s="686"/>
      <c r="AB11" s="686"/>
      <c r="AC11" s="698"/>
      <c r="AD11" s="689">
        <v>306248</v>
      </c>
      <c r="AE11" s="681"/>
      <c r="AF11" s="681"/>
      <c r="AG11" s="681"/>
      <c r="AH11" s="681"/>
      <c r="AI11" s="681"/>
      <c r="AJ11" s="681"/>
      <c r="AK11" s="682"/>
      <c r="AL11" s="685">
        <v>5.2</v>
      </c>
      <c r="AM11" s="686"/>
      <c r="AN11" s="686"/>
      <c r="AO11" s="687"/>
      <c r="AP11" s="677" t="s">
        <v>247</v>
      </c>
      <c r="AQ11" s="678"/>
      <c r="AR11" s="678"/>
      <c r="AS11" s="678"/>
      <c r="AT11" s="678"/>
      <c r="AU11" s="678"/>
      <c r="AV11" s="678"/>
      <c r="AW11" s="678"/>
      <c r="AX11" s="678"/>
      <c r="AY11" s="678"/>
      <c r="AZ11" s="678"/>
      <c r="BA11" s="678"/>
      <c r="BB11" s="678"/>
      <c r="BC11" s="678"/>
      <c r="BD11" s="678"/>
      <c r="BE11" s="678"/>
      <c r="BF11" s="679"/>
      <c r="BG11" s="680">
        <v>50723</v>
      </c>
      <c r="BH11" s="681"/>
      <c r="BI11" s="681"/>
      <c r="BJ11" s="681"/>
      <c r="BK11" s="681"/>
      <c r="BL11" s="681"/>
      <c r="BM11" s="681"/>
      <c r="BN11" s="682"/>
      <c r="BO11" s="683">
        <v>2.8</v>
      </c>
      <c r="BP11" s="683"/>
      <c r="BQ11" s="683"/>
      <c r="BR11" s="683"/>
      <c r="BS11" s="689" t="s">
        <v>130</v>
      </c>
      <c r="BT11" s="681"/>
      <c r="BU11" s="681"/>
      <c r="BV11" s="681"/>
      <c r="BW11" s="681"/>
      <c r="BX11" s="681"/>
      <c r="BY11" s="681"/>
      <c r="BZ11" s="681"/>
      <c r="CA11" s="681"/>
      <c r="CB11" s="690"/>
      <c r="CD11" s="695" t="s">
        <v>248</v>
      </c>
      <c r="CE11" s="696"/>
      <c r="CF11" s="696"/>
      <c r="CG11" s="696"/>
      <c r="CH11" s="696"/>
      <c r="CI11" s="696"/>
      <c r="CJ11" s="696"/>
      <c r="CK11" s="696"/>
      <c r="CL11" s="696"/>
      <c r="CM11" s="696"/>
      <c r="CN11" s="696"/>
      <c r="CO11" s="696"/>
      <c r="CP11" s="696"/>
      <c r="CQ11" s="697"/>
      <c r="CR11" s="680">
        <v>498074</v>
      </c>
      <c r="CS11" s="681"/>
      <c r="CT11" s="681"/>
      <c r="CU11" s="681"/>
      <c r="CV11" s="681"/>
      <c r="CW11" s="681"/>
      <c r="CX11" s="681"/>
      <c r="CY11" s="682"/>
      <c r="CZ11" s="683">
        <v>5.2</v>
      </c>
      <c r="DA11" s="683"/>
      <c r="DB11" s="683"/>
      <c r="DC11" s="683"/>
      <c r="DD11" s="689">
        <v>86646</v>
      </c>
      <c r="DE11" s="681"/>
      <c r="DF11" s="681"/>
      <c r="DG11" s="681"/>
      <c r="DH11" s="681"/>
      <c r="DI11" s="681"/>
      <c r="DJ11" s="681"/>
      <c r="DK11" s="681"/>
      <c r="DL11" s="681"/>
      <c r="DM11" s="681"/>
      <c r="DN11" s="681"/>
      <c r="DO11" s="681"/>
      <c r="DP11" s="682"/>
      <c r="DQ11" s="689">
        <v>318940</v>
      </c>
      <c r="DR11" s="681"/>
      <c r="DS11" s="681"/>
      <c r="DT11" s="681"/>
      <c r="DU11" s="681"/>
      <c r="DV11" s="681"/>
      <c r="DW11" s="681"/>
      <c r="DX11" s="681"/>
      <c r="DY11" s="681"/>
      <c r="DZ11" s="681"/>
      <c r="EA11" s="681"/>
      <c r="EB11" s="681"/>
      <c r="EC11" s="690"/>
    </row>
    <row r="12" spans="2:143" ht="11.25" customHeight="1" x14ac:dyDescent="0.15">
      <c r="B12" s="677" t="s">
        <v>249</v>
      </c>
      <c r="C12" s="678"/>
      <c r="D12" s="678"/>
      <c r="E12" s="678"/>
      <c r="F12" s="678"/>
      <c r="G12" s="678"/>
      <c r="H12" s="678"/>
      <c r="I12" s="678"/>
      <c r="J12" s="678"/>
      <c r="K12" s="678"/>
      <c r="L12" s="678"/>
      <c r="M12" s="678"/>
      <c r="N12" s="678"/>
      <c r="O12" s="678"/>
      <c r="P12" s="678"/>
      <c r="Q12" s="679"/>
      <c r="R12" s="680">
        <v>6631</v>
      </c>
      <c r="S12" s="681"/>
      <c r="T12" s="681"/>
      <c r="U12" s="681"/>
      <c r="V12" s="681"/>
      <c r="W12" s="681"/>
      <c r="X12" s="681"/>
      <c r="Y12" s="682"/>
      <c r="Z12" s="683">
        <v>0.1</v>
      </c>
      <c r="AA12" s="683"/>
      <c r="AB12" s="683"/>
      <c r="AC12" s="683"/>
      <c r="AD12" s="684">
        <v>5325</v>
      </c>
      <c r="AE12" s="684"/>
      <c r="AF12" s="684"/>
      <c r="AG12" s="684"/>
      <c r="AH12" s="684"/>
      <c r="AI12" s="684"/>
      <c r="AJ12" s="684"/>
      <c r="AK12" s="684"/>
      <c r="AL12" s="685">
        <v>0.1</v>
      </c>
      <c r="AM12" s="686"/>
      <c r="AN12" s="686"/>
      <c r="AO12" s="687"/>
      <c r="AP12" s="677" t="s">
        <v>250</v>
      </c>
      <c r="AQ12" s="678"/>
      <c r="AR12" s="678"/>
      <c r="AS12" s="678"/>
      <c r="AT12" s="678"/>
      <c r="AU12" s="678"/>
      <c r="AV12" s="678"/>
      <c r="AW12" s="678"/>
      <c r="AX12" s="678"/>
      <c r="AY12" s="678"/>
      <c r="AZ12" s="678"/>
      <c r="BA12" s="678"/>
      <c r="BB12" s="678"/>
      <c r="BC12" s="678"/>
      <c r="BD12" s="678"/>
      <c r="BE12" s="678"/>
      <c r="BF12" s="679"/>
      <c r="BG12" s="680">
        <v>920220</v>
      </c>
      <c r="BH12" s="681"/>
      <c r="BI12" s="681"/>
      <c r="BJ12" s="681"/>
      <c r="BK12" s="681"/>
      <c r="BL12" s="681"/>
      <c r="BM12" s="681"/>
      <c r="BN12" s="682"/>
      <c r="BO12" s="683">
        <v>51.6</v>
      </c>
      <c r="BP12" s="683"/>
      <c r="BQ12" s="683"/>
      <c r="BR12" s="683"/>
      <c r="BS12" s="689" t="s">
        <v>130</v>
      </c>
      <c r="BT12" s="681"/>
      <c r="BU12" s="681"/>
      <c r="BV12" s="681"/>
      <c r="BW12" s="681"/>
      <c r="BX12" s="681"/>
      <c r="BY12" s="681"/>
      <c r="BZ12" s="681"/>
      <c r="CA12" s="681"/>
      <c r="CB12" s="690"/>
      <c r="CD12" s="695" t="s">
        <v>251</v>
      </c>
      <c r="CE12" s="696"/>
      <c r="CF12" s="696"/>
      <c r="CG12" s="696"/>
      <c r="CH12" s="696"/>
      <c r="CI12" s="696"/>
      <c r="CJ12" s="696"/>
      <c r="CK12" s="696"/>
      <c r="CL12" s="696"/>
      <c r="CM12" s="696"/>
      <c r="CN12" s="696"/>
      <c r="CO12" s="696"/>
      <c r="CP12" s="696"/>
      <c r="CQ12" s="697"/>
      <c r="CR12" s="680">
        <v>390489</v>
      </c>
      <c r="CS12" s="681"/>
      <c r="CT12" s="681"/>
      <c r="CU12" s="681"/>
      <c r="CV12" s="681"/>
      <c r="CW12" s="681"/>
      <c r="CX12" s="681"/>
      <c r="CY12" s="682"/>
      <c r="CZ12" s="683">
        <v>4.0999999999999996</v>
      </c>
      <c r="DA12" s="683"/>
      <c r="DB12" s="683"/>
      <c r="DC12" s="683"/>
      <c r="DD12" s="689">
        <v>45943</v>
      </c>
      <c r="DE12" s="681"/>
      <c r="DF12" s="681"/>
      <c r="DG12" s="681"/>
      <c r="DH12" s="681"/>
      <c r="DI12" s="681"/>
      <c r="DJ12" s="681"/>
      <c r="DK12" s="681"/>
      <c r="DL12" s="681"/>
      <c r="DM12" s="681"/>
      <c r="DN12" s="681"/>
      <c r="DO12" s="681"/>
      <c r="DP12" s="682"/>
      <c r="DQ12" s="689">
        <v>236791</v>
      </c>
      <c r="DR12" s="681"/>
      <c r="DS12" s="681"/>
      <c r="DT12" s="681"/>
      <c r="DU12" s="681"/>
      <c r="DV12" s="681"/>
      <c r="DW12" s="681"/>
      <c r="DX12" s="681"/>
      <c r="DY12" s="681"/>
      <c r="DZ12" s="681"/>
      <c r="EA12" s="681"/>
      <c r="EB12" s="681"/>
      <c r="EC12" s="690"/>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234</v>
      </c>
      <c r="S13" s="681"/>
      <c r="T13" s="681"/>
      <c r="U13" s="681"/>
      <c r="V13" s="681"/>
      <c r="W13" s="681"/>
      <c r="X13" s="681"/>
      <c r="Y13" s="682"/>
      <c r="Z13" s="683" t="s">
        <v>130</v>
      </c>
      <c r="AA13" s="683"/>
      <c r="AB13" s="683"/>
      <c r="AC13" s="683"/>
      <c r="AD13" s="684" t="s">
        <v>234</v>
      </c>
      <c r="AE13" s="684"/>
      <c r="AF13" s="684"/>
      <c r="AG13" s="684"/>
      <c r="AH13" s="684"/>
      <c r="AI13" s="684"/>
      <c r="AJ13" s="684"/>
      <c r="AK13" s="684"/>
      <c r="AL13" s="685" t="s">
        <v>245</v>
      </c>
      <c r="AM13" s="686"/>
      <c r="AN13" s="686"/>
      <c r="AO13" s="687"/>
      <c r="AP13" s="677" t="s">
        <v>253</v>
      </c>
      <c r="AQ13" s="678"/>
      <c r="AR13" s="678"/>
      <c r="AS13" s="678"/>
      <c r="AT13" s="678"/>
      <c r="AU13" s="678"/>
      <c r="AV13" s="678"/>
      <c r="AW13" s="678"/>
      <c r="AX13" s="678"/>
      <c r="AY13" s="678"/>
      <c r="AZ13" s="678"/>
      <c r="BA13" s="678"/>
      <c r="BB13" s="678"/>
      <c r="BC13" s="678"/>
      <c r="BD13" s="678"/>
      <c r="BE13" s="678"/>
      <c r="BF13" s="679"/>
      <c r="BG13" s="680">
        <v>911561</v>
      </c>
      <c r="BH13" s="681"/>
      <c r="BI13" s="681"/>
      <c r="BJ13" s="681"/>
      <c r="BK13" s="681"/>
      <c r="BL13" s="681"/>
      <c r="BM13" s="681"/>
      <c r="BN13" s="682"/>
      <c r="BO13" s="683">
        <v>51.2</v>
      </c>
      <c r="BP13" s="683"/>
      <c r="BQ13" s="683"/>
      <c r="BR13" s="683"/>
      <c r="BS13" s="689" t="s">
        <v>130</v>
      </c>
      <c r="BT13" s="681"/>
      <c r="BU13" s="681"/>
      <c r="BV13" s="681"/>
      <c r="BW13" s="681"/>
      <c r="BX13" s="681"/>
      <c r="BY13" s="681"/>
      <c r="BZ13" s="681"/>
      <c r="CA13" s="681"/>
      <c r="CB13" s="690"/>
      <c r="CD13" s="695" t="s">
        <v>254</v>
      </c>
      <c r="CE13" s="696"/>
      <c r="CF13" s="696"/>
      <c r="CG13" s="696"/>
      <c r="CH13" s="696"/>
      <c r="CI13" s="696"/>
      <c r="CJ13" s="696"/>
      <c r="CK13" s="696"/>
      <c r="CL13" s="696"/>
      <c r="CM13" s="696"/>
      <c r="CN13" s="696"/>
      <c r="CO13" s="696"/>
      <c r="CP13" s="696"/>
      <c r="CQ13" s="697"/>
      <c r="CR13" s="680">
        <v>886519</v>
      </c>
      <c r="CS13" s="681"/>
      <c r="CT13" s="681"/>
      <c r="CU13" s="681"/>
      <c r="CV13" s="681"/>
      <c r="CW13" s="681"/>
      <c r="CX13" s="681"/>
      <c r="CY13" s="682"/>
      <c r="CZ13" s="683">
        <v>9.1999999999999993</v>
      </c>
      <c r="DA13" s="683"/>
      <c r="DB13" s="683"/>
      <c r="DC13" s="683"/>
      <c r="DD13" s="689">
        <v>365161</v>
      </c>
      <c r="DE13" s="681"/>
      <c r="DF13" s="681"/>
      <c r="DG13" s="681"/>
      <c r="DH13" s="681"/>
      <c r="DI13" s="681"/>
      <c r="DJ13" s="681"/>
      <c r="DK13" s="681"/>
      <c r="DL13" s="681"/>
      <c r="DM13" s="681"/>
      <c r="DN13" s="681"/>
      <c r="DO13" s="681"/>
      <c r="DP13" s="682"/>
      <c r="DQ13" s="689">
        <v>315014</v>
      </c>
      <c r="DR13" s="681"/>
      <c r="DS13" s="681"/>
      <c r="DT13" s="681"/>
      <c r="DU13" s="681"/>
      <c r="DV13" s="681"/>
      <c r="DW13" s="681"/>
      <c r="DX13" s="681"/>
      <c r="DY13" s="681"/>
      <c r="DZ13" s="681"/>
      <c r="EA13" s="681"/>
      <c r="EB13" s="681"/>
      <c r="EC13" s="690"/>
    </row>
    <row r="14" spans="2:143" ht="11.25" customHeight="1" x14ac:dyDescent="0.15">
      <c r="B14" s="677" t="s">
        <v>255</v>
      </c>
      <c r="C14" s="678"/>
      <c r="D14" s="678"/>
      <c r="E14" s="678"/>
      <c r="F14" s="678"/>
      <c r="G14" s="678"/>
      <c r="H14" s="678"/>
      <c r="I14" s="678"/>
      <c r="J14" s="678"/>
      <c r="K14" s="678"/>
      <c r="L14" s="678"/>
      <c r="M14" s="678"/>
      <c r="N14" s="678"/>
      <c r="O14" s="678"/>
      <c r="P14" s="678"/>
      <c r="Q14" s="679"/>
      <c r="R14" s="680">
        <v>16392</v>
      </c>
      <c r="S14" s="681"/>
      <c r="T14" s="681"/>
      <c r="U14" s="681"/>
      <c r="V14" s="681"/>
      <c r="W14" s="681"/>
      <c r="X14" s="681"/>
      <c r="Y14" s="682"/>
      <c r="Z14" s="683">
        <v>0.2</v>
      </c>
      <c r="AA14" s="683"/>
      <c r="AB14" s="683"/>
      <c r="AC14" s="683"/>
      <c r="AD14" s="684">
        <v>16392</v>
      </c>
      <c r="AE14" s="684"/>
      <c r="AF14" s="684"/>
      <c r="AG14" s="684"/>
      <c r="AH14" s="684"/>
      <c r="AI14" s="684"/>
      <c r="AJ14" s="684"/>
      <c r="AK14" s="684"/>
      <c r="AL14" s="685">
        <v>0.3</v>
      </c>
      <c r="AM14" s="686"/>
      <c r="AN14" s="686"/>
      <c r="AO14" s="687"/>
      <c r="AP14" s="677" t="s">
        <v>256</v>
      </c>
      <c r="AQ14" s="678"/>
      <c r="AR14" s="678"/>
      <c r="AS14" s="678"/>
      <c r="AT14" s="678"/>
      <c r="AU14" s="678"/>
      <c r="AV14" s="678"/>
      <c r="AW14" s="678"/>
      <c r="AX14" s="678"/>
      <c r="AY14" s="678"/>
      <c r="AZ14" s="678"/>
      <c r="BA14" s="678"/>
      <c r="BB14" s="678"/>
      <c r="BC14" s="678"/>
      <c r="BD14" s="678"/>
      <c r="BE14" s="678"/>
      <c r="BF14" s="679"/>
      <c r="BG14" s="680">
        <v>62878</v>
      </c>
      <c r="BH14" s="681"/>
      <c r="BI14" s="681"/>
      <c r="BJ14" s="681"/>
      <c r="BK14" s="681"/>
      <c r="BL14" s="681"/>
      <c r="BM14" s="681"/>
      <c r="BN14" s="682"/>
      <c r="BO14" s="683">
        <v>3.5</v>
      </c>
      <c r="BP14" s="683"/>
      <c r="BQ14" s="683"/>
      <c r="BR14" s="683"/>
      <c r="BS14" s="689" t="s">
        <v>130</v>
      </c>
      <c r="BT14" s="681"/>
      <c r="BU14" s="681"/>
      <c r="BV14" s="681"/>
      <c r="BW14" s="681"/>
      <c r="BX14" s="681"/>
      <c r="BY14" s="681"/>
      <c r="BZ14" s="681"/>
      <c r="CA14" s="681"/>
      <c r="CB14" s="690"/>
      <c r="CD14" s="695" t="s">
        <v>257</v>
      </c>
      <c r="CE14" s="696"/>
      <c r="CF14" s="696"/>
      <c r="CG14" s="696"/>
      <c r="CH14" s="696"/>
      <c r="CI14" s="696"/>
      <c r="CJ14" s="696"/>
      <c r="CK14" s="696"/>
      <c r="CL14" s="696"/>
      <c r="CM14" s="696"/>
      <c r="CN14" s="696"/>
      <c r="CO14" s="696"/>
      <c r="CP14" s="696"/>
      <c r="CQ14" s="697"/>
      <c r="CR14" s="680">
        <v>524429</v>
      </c>
      <c r="CS14" s="681"/>
      <c r="CT14" s="681"/>
      <c r="CU14" s="681"/>
      <c r="CV14" s="681"/>
      <c r="CW14" s="681"/>
      <c r="CX14" s="681"/>
      <c r="CY14" s="682"/>
      <c r="CZ14" s="683">
        <v>5.5</v>
      </c>
      <c r="DA14" s="683"/>
      <c r="DB14" s="683"/>
      <c r="DC14" s="683"/>
      <c r="DD14" s="689">
        <v>36839</v>
      </c>
      <c r="DE14" s="681"/>
      <c r="DF14" s="681"/>
      <c r="DG14" s="681"/>
      <c r="DH14" s="681"/>
      <c r="DI14" s="681"/>
      <c r="DJ14" s="681"/>
      <c r="DK14" s="681"/>
      <c r="DL14" s="681"/>
      <c r="DM14" s="681"/>
      <c r="DN14" s="681"/>
      <c r="DO14" s="681"/>
      <c r="DP14" s="682"/>
      <c r="DQ14" s="689">
        <v>465457</v>
      </c>
      <c r="DR14" s="681"/>
      <c r="DS14" s="681"/>
      <c r="DT14" s="681"/>
      <c r="DU14" s="681"/>
      <c r="DV14" s="681"/>
      <c r="DW14" s="681"/>
      <c r="DX14" s="681"/>
      <c r="DY14" s="681"/>
      <c r="DZ14" s="681"/>
      <c r="EA14" s="681"/>
      <c r="EB14" s="681"/>
      <c r="EC14" s="690"/>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234</v>
      </c>
      <c r="S15" s="681"/>
      <c r="T15" s="681"/>
      <c r="U15" s="681"/>
      <c r="V15" s="681"/>
      <c r="W15" s="681"/>
      <c r="X15" s="681"/>
      <c r="Y15" s="682"/>
      <c r="Z15" s="683" t="s">
        <v>130</v>
      </c>
      <c r="AA15" s="683"/>
      <c r="AB15" s="683"/>
      <c r="AC15" s="683"/>
      <c r="AD15" s="684" t="s">
        <v>130</v>
      </c>
      <c r="AE15" s="684"/>
      <c r="AF15" s="684"/>
      <c r="AG15" s="684"/>
      <c r="AH15" s="684"/>
      <c r="AI15" s="684"/>
      <c r="AJ15" s="684"/>
      <c r="AK15" s="684"/>
      <c r="AL15" s="685" t="s">
        <v>130</v>
      </c>
      <c r="AM15" s="686"/>
      <c r="AN15" s="686"/>
      <c r="AO15" s="687"/>
      <c r="AP15" s="677" t="s">
        <v>259</v>
      </c>
      <c r="AQ15" s="678"/>
      <c r="AR15" s="678"/>
      <c r="AS15" s="678"/>
      <c r="AT15" s="678"/>
      <c r="AU15" s="678"/>
      <c r="AV15" s="678"/>
      <c r="AW15" s="678"/>
      <c r="AX15" s="678"/>
      <c r="AY15" s="678"/>
      <c r="AZ15" s="678"/>
      <c r="BA15" s="678"/>
      <c r="BB15" s="678"/>
      <c r="BC15" s="678"/>
      <c r="BD15" s="678"/>
      <c r="BE15" s="678"/>
      <c r="BF15" s="679"/>
      <c r="BG15" s="680">
        <v>96916</v>
      </c>
      <c r="BH15" s="681"/>
      <c r="BI15" s="681"/>
      <c r="BJ15" s="681"/>
      <c r="BK15" s="681"/>
      <c r="BL15" s="681"/>
      <c r="BM15" s="681"/>
      <c r="BN15" s="682"/>
      <c r="BO15" s="683">
        <v>5.4</v>
      </c>
      <c r="BP15" s="683"/>
      <c r="BQ15" s="683"/>
      <c r="BR15" s="683"/>
      <c r="BS15" s="689" t="s">
        <v>234</v>
      </c>
      <c r="BT15" s="681"/>
      <c r="BU15" s="681"/>
      <c r="BV15" s="681"/>
      <c r="BW15" s="681"/>
      <c r="BX15" s="681"/>
      <c r="BY15" s="681"/>
      <c r="BZ15" s="681"/>
      <c r="CA15" s="681"/>
      <c r="CB15" s="690"/>
      <c r="CD15" s="695" t="s">
        <v>260</v>
      </c>
      <c r="CE15" s="696"/>
      <c r="CF15" s="696"/>
      <c r="CG15" s="696"/>
      <c r="CH15" s="696"/>
      <c r="CI15" s="696"/>
      <c r="CJ15" s="696"/>
      <c r="CK15" s="696"/>
      <c r="CL15" s="696"/>
      <c r="CM15" s="696"/>
      <c r="CN15" s="696"/>
      <c r="CO15" s="696"/>
      <c r="CP15" s="696"/>
      <c r="CQ15" s="697"/>
      <c r="CR15" s="680">
        <v>1006237</v>
      </c>
      <c r="CS15" s="681"/>
      <c r="CT15" s="681"/>
      <c r="CU15" s="681"/>
      <c r="CV15" s="681"/>
      <c r="CW15" s="681"/>
      <c r="CX15" s="681"/>
      <c r="CY15" s="682"/>
      <c r="CZ15" s="683">
        <v>10.5</v>
      </c>
      <c r="DA15" s="683"/>
      <c r="DB15" s="683"/>
      <c r="DC15" s="683"/>
      <c r="DD15" s="689">
        <v>124254</v>
      </c>
      <c r="DE15" s="681"/>
      <c r="DF15" s="681"/>
      <c r="DG15" s="681"/>
      <c r="DH15" s="681"/>
      <c r="DI15" s="681"/>
      <c r="DJ15" s="681"/>
      <c r="DK15" s="681"/>
      <c r="DL15" s="681"/>
      <c r="DM15" s="681"/>
      <c r="DN15" s="681"/>
      <c r="DO15" s="681"/>
      <c r="DP15" s="682"/>
      <c r="DQ15" s="689">
        <v>790000</v>
      </c>
      <c r="DR15" s="681"/>
      <c r="DS15" s="681"/>
      <c r="DT15" s="681"/>
      <c r="DU15" s="681"/>
      <c r="DV15" s="681"/>
      <c r="DW15" s="681"/>
      <c r="DX15" s="681"/>
      <c r="DY15" s="681"/>
      <c r="DZ15" s="681"/>
      <c r="EA15" s="681"/>
      <c r="EB15" s="681"/>
      <c r="EC15" s="690"/>
    </row>
    <row r="16" spans="2:143" ht="11.25" customHeight="1" x14ac:dyDescent="0.15">
      <c r="B16" s="677" t="s">
        <v>261</v>
      </c>
      <c r="C16" s="678"/>
      <c r="D16" s="678"/>
      <c r="E16" s="678"/>
      <c r="F16" s="678"/>
      <c r="G16" s="678"/>
      <c r="H16" s="678"/>
      <c r="I16" s="678"/>
      <c r="J16" s="678"/>
      <c r="K16" s="678"/>
      <c r="L16" s="678"/>
      <c r="M16" s="678"/>
      <c r="N16" s="678"/>
      <c r="O16" s="678"/>
      <c r="P16" s="678"/>
      <c r="Q16" s="679"/>
      <c r="R16" s="680">
        <v>5036</v>
      </c>
      <c r="S16" s="681"/>
      <c r="T16" s="681"/>
      <c r="U16" s="681"/>
      <c r="V16" s="681"/>
      <c r="W16" s="681"/>
      <c r="X16" s="681"/>
      <c r="Y16" s="682"/>
      <c r="Z16" s="683">
        <v>0</v>
      </c>
      <c r="AA16" s="683"/>
      <c r="AB16" s="683"/>
      <c r="AC16" s="683"/>
      <c r="AD16" s="684">
        <v>5036</v>
      </c>
      <c r="AE16" s="684"/>
      <c r="AF16" s="684"/>
      <c r="AG16" s="684"/>
      <c r="AH16" s="684"/>
      <c r="AI16" s="684"/>
      <c r="AJ16" s="684"/>
      <c r="AK16" s="684"/>
      <c r="AL16" s="685">
        <v>0.1</v>
      </c>
      <c r="AM16" s="686"/>
      <c r="AN16" s="686"/>
      <c r="AO16" s="687"/>
      <c r="AP16" s="677" t="s">
        <v>262</v>
      </c>
      <c r="AQ16" s="678"/>
      <c r="AR16" s="678"/>
      <c r="AS16" s="678"/>
      <c r="AT16" s="678"/>
      <c r="AU16" s="678"/>
      <c r="AV16" s="678"/>
      <c r="AW16" s="678"/>
      <c r="AX16" s="678"/>
      <c r="AY16" s="678"/>
      <c r="AZ16" s="678"/>
      <c r="BA16" s="678"/>
      <c r="BB16" s="678"/>
      <c r="BC16" s="678"/>
      <c r="BD16" s="678"/>
      <c r="BE16" s="678"/>
      <c r="BF16" s="679"/>
      <c r="BG16" s="680" t="s">
        <v>130</v>
      </c>
      <c r="BH16" s="681"/>
      <c r="BI16" s="681"/>
      <c r="BJ16" s="681"/>
      <c r="BK16" s="681"/>
      <c r="BL16" s="681"/>
      <c r="BM16" s="681"/>
      <c r="BN16" s="682"/>
      <c r="BO16" s="683" t="s">
        <v>130</v>
      </c>
      <c r="BP16" s="683"/>
      <c r="BQ16" s="683"/>
      <c r="BR16" s="683"/>
      <c r="BS16" s="689" t="s">
        <v>130</v>
      </c>
      <c r="BT16" s="681"/>
      <c r="BU16" s="681"/>
      <c r="BV16" s="681"/>
      <c r="BW16" s="681"/>
      <c r="BX16" s="681"/>
      <c r="BY16" s="681"/>
      <c r="BZ16" s="681"/>
      <c r="CA16" s="681"/>
      <c r="CB16" s="690"/>
      <c r="CD16" s="695" t="s">
        <v>263</v>
      </c>
      <c r="CE16" s="696"/>
      <c r="CF16" s="696"/>
      <c r="CG16" s="696"/>
      <c r="CH16" s="696"/>
      <c r="CI16" s="696"/>
      <c r="CJ16" s="696"/>
      <c r="CK16" s="696"/>
      <c r="CL16" s="696"/>
      <c r="CM16" s="696"/>
      <c r="CN16" s="696"/>
      <c r="CO16" s="696"/>
      <c r="CP16" s="696"/>
      <c r="CQ16" s="697"/>
      <c r="CR16" s="680">
        <v>265531</v>
      </c>
      <c r="CS16" s="681"/>
      <c r="CT16" s="681"/>
      <c r="CU16" s="681"/>
      <c r="CV16" s="681"/>
      <c r="CW16" s="681"/>
      <c r="CX16" s="681"/>
      <c r="CY16" s="682"/>
      <c r="CZ16" s="683">
        <v>2.8</v>
      </c>
      <c r="DA16" s="683"/>
      <c r="DB16" s="683"/>
      <c r="DC16" s="683"/>
      <c r="DD16" s="689" t="s">
        <v>234</v>
      </c>
      <c r="DE16" s="681"/>
      <c r="DF16" s="681"/>
      <c r="DG16" s="681"/>
      <c r="DH16" s="681"/>
      <c r="DI16" s="681"/>
      <c r="DJ16" s="681"/>
      <c r="DK16" s="681"/>
      <c r="DL16" s="681"/>
      <c r="DM16" s="681"/>
      <c r="DN16" s="681"/>
      <c r="DO16" s="681"/>
      <c r="DP16" s="682"/>
      <c r="DQ16" s="689">
        <v>167120</v>
      </c>
      <c r="DR16" s="681"/>
      <c r="DS16" s="681"/>
      <c r="DT16" s="681"/>
      <c r="DU16" s="681"/>
      <c r="DV16" s="681"/>
      <c r="DW16" s="681"/>
      <c r="DX16" s="681"/>
      <c r="DY16" s="681"/>
      <c r="DZ16" s="681"/>
      <c r="EA16" s="681"/>
      <c r="EB16" s="681"/>
      <c r="EC16" s="690"/>
    </row>
    <row r="17" spans="2:133" ht="11.25" customHeight="1" x14ac:dyDescent="0.15">
      <c r="B17" s="677" t="s">
        <v>264</v>
      </c>
      <c r="C17" s="678"/>
      <c r="D17" s="678"/>
      <c r="E17" s="678"/>
      <c r="F17" s="678"/>
      <c r="G17" s="678"/>
      <c r="H17" s="678"/>
      <c r="I17" s="678"/>
      <c r="J17" s="678"/>
      <c r="K17" s="678"/>
      <c r="L17" s="678"/>
      <c r="M17" s="678"/>
      <c r="N17" s="678"/>
      <c r="O17" s="678"/>
      <c r="P17" s="678"/>
      <c r="Q17" s="679"/>
      <c r="R17" s="680">
        <v>21450</v>
      </c>
      <c r="S17" s="681"/>
      <c r="T17" s="681"/>
      <c r="U17" s="681"/>
      <c r="V17" s="681"/>
      <c r="W17" s="681"/>
      <c r="X17" s="681"/>
      <c r="Y17" s="682"/>
      <c r="Z17" s="683">
        <v>0.2</v>
      </c>
      <c r="AA17" s="683"/>
      <c r="AB17" s="683"/>
      <c r="AC17" s="683"/>
      <c r="AD17" s="684">
        <v>21450</v>
      </c>
      <c r="AE17" s="684"/>
      <c r="AF17" s="684"/>
      <c r="AG17" s="684"/>
      <c r="AH17" s="684"/>
      <c r="AI17" s="684"/>
      <c r="AJ17" s="684"/>
      <c r="AK17" s="684"/>
      <c r="AL17" s="685">
        <v>0.4</v>
      </c>
      <c r="AM17" s="686"/>
      <c r="AN17" s="686"/>
      <c r="AO17" s="687"/>
      <c r="AP17" s="677" t="s">
        <v>265</v>
      </c>
      <c r="AQ17" s="678"/>
      <c r="AR17" s="678"/>
      <c r="AS17" s="678"/>
      <c r="AT17" s="678"/>
      <c r="AU17" s="678"/>
      <c r="AV17" s="678"/>
      <c r="AW17" s="678"/>
      <c r="AX17" s="678"/>
      <c r="AY17" s="678"/>
      <c r="AZ17" s="678"/>
      <c r="BA17" s="678"/>
      <c r="BB17" s="678"/>
      <c r="BC17" s="678"/>
      <c r="BD17" s="678"/>
      <c r="BE17" s="678"/>
      <c r="BF17" s="679"/>
      <c r="BG17" s="680" t="s">
        <v>234</v>
      </c>
      <c r="BH17" s="681"/>
      <c r="BI17" s="681"/>
      <c r="BJ17" s="681"/>
      <c r="BK17" s="681"/>
      <c r="BL17" s="681"/>
      <c r="BM17" s="681"/>
      <c r="BN17" s="682"/>
      <c r="BO17" s="683" t="s">
        <v>130</v>
      </c>
      <c r="BP17" s="683"/>
      <c r="BQ17" s="683"/>
      <c r="BR17" s="683"/>
      <c r="BS17" s="689" t="s">
        <v>130</v>
      </c>
      <c r="BT17" s="681"/>
      <c r="BU17" s="681"/>
      <c r="BV17" s="681"/>
      <c r="BW17" s="681"/>
      <c r="BX17" s="681"/>
      <c r="BY17" s="681"/>
      <c r="BZ17" s="681"/>
      <c r="CA17" s="681"/>
      <c r="CB17" s="690"/>
      <c r="CD17" s="695" t="s">
        <v>266</v>
      </c>
      <c r="CE17" s="696"/>
      <c r="CF17" s="696"/>
      <c r="CG17" s="696"/>
      <c r="CH17" s="696"/>
      <c r="CI17" s="696"/>
      <c r="CJ17" s="696"/>
      <c r="CK17" s="696"/>
      <c r="CL17" s="696"/>
      <c r="CM17" s="696"/>
      <c r="CN17" s="696"/>
      <c r="CO17" s="696"/>
      <c r="CP17" s="696"/>
      <c r="CQ17" s="697"/>
      <c r="CR17" s="680">
        <v>973156</v>
      </c>
      <c r="CS17" s="681"/>
      <c r="CT17" s="681"/>
      <c r="CU17" s="681"/>
      <c r="CV17" s="681"/>
      <c r="CW17" s="681"/>
      <c r="CX17" s="681"/>
      <c r="CY17" s="682"/>
      <c r="CZ17" s="683">
        <v>10.1</v>
      </c>
      <c r="DA17" s="683"/>
      <c r="DB17" s="683"/>
      <c r="DC17" s="683"/>
      <c r="DD17" s="689" t="s">
        <v>130</v>
      </c>
      <c r="DE17" s="681"/>
      <c r="DF17" s="681"/>
      <c r="DG17" s="681"/>
      <c r="DH17" s="681"/>
      <c r="DI17" s="681"/>
      <c r="DJ17" s="681"/>
      <c r="DK17" s="681"/>
      <c r="DL17" s="681"/>
      <c r="DM17" s="681"/>
      <c r="DN17" s="681"/>
      <c r="DO17" s="681"/>
      <c r="DP17" s="682"/>
      <c r="DQ17" s="689">
        <v>912714</v>
      </c>
      <c r="DR17" s="681"/>
      <c r="DS17" s="681"/>
      <c r="DT17" s="681"/>
      <c r="DU17" s="681"/>
      <c r="DV17" s="681"/>
      <c r="DW17" s="681"/>
      <c r="DX17" s="681"/>
      <c r="DY17" s="681"/>
      <c r="DZ17" s="681"/>
      <c r="EA17" s="681"/>
      <c r="EB17" s="681"/>
      <c r="EC17" s="690"/>
    </row>
    <row r="18" spans="2:133" ht="11.25" customHeight="1" x14ac:dyDescent="0.15">
      <c r="B18" s="677" t="s">
        <v>267</v>
      </c>
      <c r="C18" s="678"/>
      <c r="D18" s="678"/>
      <c r="E18" s="678"/>
      <c r="F18" s="678"/>
      <c r="G18" s="678"/>
      <c r="H18" s="678"/>
      <c r="I18" s="678"/>
      <c r="J18" s="678"/>
      <c r="K18" s="678"/>
      <c r="L18" s="678"/>
      <c r="M18" s="678"/>
      <c r="N18" s="678"/>
      <c r="O18" s="678"/>
      <c r="P18" s="678"/>
      <c r="Q18" s="679"/>
      <c r="R18" s="680">
        <v>4074</v>
      </c>
      <c r="S18" s="681"/>
      <c r="T18" s="681"/>
      <c r="U18" s="681"/>
      <c r="V18" s="681"/>
      <c r="W18" s="681"/>
      <c r="X18" s="681"/>
      <c r="Y18" s="682"/>
      <c r="Z18" s="683">
        <v>0</v>
      </c>
      <c r="AA18" s="683"/>
      <c r="AB18" s="683"/>
      <c r="AC18" s="683"/>
      <c r="AD18" s="684">
        <v>4074</v>
      </c>
      <c r="AE18" s="684"/>
      <c r="AF18" s="684"/>
      <c r="AG18" s="684"/>
      <c r="AH18" s="684"/>
      <c r="AI18" s="684"/>
      <c r="AJ18" s="684"/>
      <c r="AK18" s="684"/>
      <c r="AL18" s="685">
        <v>0.1</v>
      </c>
      <c r="AM18" s="686"/>
      <c r="AN18" s="686"/>
      <c r="AO18" s="687"/>
      <c r="AP18" s="677" t="s">
        <v>268</v>
      </c>
      <c r="AQ18" s="678"/>
      <c r="AR18" s="678"/>
      <c r="AS18" s="678"/>
      <c r="AT18" s="678"/>
      <c r="AU18" s="678"/>
      <c r="AV18" s="678"/>
      <c r="AW18" s="678"/>
      <c r="AX18" s="678"/>
      <c r="AY18" s="678"/>
      <c r="AZ18" s="678"/>
      <c r="BA18" s="678"/>
      <c r="BB18" s="678"/>
      <c r="BC18" s="678"/>
      <c r="BD18" s="678"/>
      <c r="BE18" s="678"/>
      <c r="BF18" s="679"/>
      <c r="BG18" s="680" t="s">
        <v>234</v>
      </c>
      <c r="BH18" s="681"/>
      <c r="BI18" s="681"/>
      <c r="BJ18" s="681"/>
      <c r="BK18" s="681"/>
      <c r="BL18" s="681"/>
      <c r="BM18" s="681"/>
      <c r="BN18" s="682"/>
      <c r="BO18" s="683" t="s">
        <v>234</v>
      </c>
      <c r="BP18" s="683"/>
      <c r="BQ18" s="683"/>
      <c r="BR18" s="683"/>
      <c r="BS18" s="689" t="s">
        <v>130</v>
      </c>
      <c r="BT18" s="681"/>
      <c r="BU18" s="681"/>
      <c r="BV18" s="681"/>
      <c r="BW18" s="681"/>
      <c r="BX18" s="681"/>
      <c r="BY18" s="681"/>
      <c r="BZ18" s="681"/>
      <c r="CA18" s="681"/>
      <c r="CB18" s="690"/>
      <c r="CD18" s="695" t="s">
        <v>269</v>
      </c>
      <c r="CE18" s="696"/>
      <c r="CF18" s="696"/>
      <c r="CG18" s="696"/>
      <c r="CH18" s="696"/>
      <c r="CI18" s="696"/>
      <c r="CJ18" s="696"/>
      <c r="CK18" s="696"/>
      <c r="CL18" s="696"/>
      <c r="CM18" s="696"/>
      <c r="CN18" s="696"/>
      <c r="CO18" s="696"/>
      <c r="CP18" s="696"/>
      <c r="CQ18" s="697"/>
      <c r="CR18" s="680">
        <v>100809</v>
      </c>
      <c r="CS18" s="681"/>
      <c r="CT18" s="681"/>
      <c r="CU18" s="681"/>
      <c r="CV18" s="681"/>
      <c r="CW18" s="681"/>
      <c r="CX18" s="681"/>
      <c r="CY18" s="682"/>
      <c r="CZ18" s="683">
        <v>1</v>
      </c>
      <c r="DA18" s="683"/>
      <c r="DB18" s="683"/>
      <c r="DC18" s="683"/>
      <c r="DD18" s="689" t="s">
        <v>234</v>
      </c>
      <c r="DE18" s="681"/>
      <c r="DF18" s="681"/>
      <c r="DG18" s="681"/>
      <c r="DH18" s="681"/>
      <c r="DI18" s="681"/>
      <c r="DJ18" s="681"/>
      <c r="DK18" s="681"/>
      <c r="DL18" s="681"/>
      <c r="DM18" s="681"/>
      <c r="DN18" s="681"/>
      <c r="DO18" s="681"/>
      <c r="DP18" s="682"/>
      <c r="DQ18" s="689">
        <v>100000</v>
      </c>
      <c r="DR18" s="681"/>
      <c r="DS18" s="681"/>
      <c r="DT18" s="681"/>
      <c r="DU18" s="681"/>
      <c r="DV18" s="681"/>
      <c r="DW18" s="681"/>
      <c r="DX18" s="681"/>
      <c r="DY18" s="681"/>
      <c r="DZ18" s="681"/>
      <c r="EA18" s="681"/>
      <c r="EB18" s="681"/>
      <c r="EC18" s="690"/>
    </row>
    <row r="19" spans="2:133" ht="11.25" customHeight="1" x14ac:dyDescent="0.15">
      <c r="B19" s="677" t="s">
        <v>270</v>
      </c>
      <c r="C19" s="678"/>
      <c r="D19" s="678"/>
      <c r="E19" s="678"/>
      <c r="F19" s="678"/>
      <c r="G19" s="678"/>
      <c r="H19" s="678"/>
      <c r="I19" s="678"/>
      <c r="J19" s="678"/>
      <c r="K19" s="678"/>
      <c r="L19" s="678"/>
      <c r="M19" s="678"/>
      <c r="N19" s="678"/>
      <c r="O19" s="678"/>
      <c r="P19" s="678"/>
      <c r="Q19" s="679"/>
      <c r="R19" s="680">
        <v>2488</v>
      </c>
      <c r="S19" s="681"/>
      <c r="T19" s="681"/>
      <c r="U19" s="681"/>
      <c r="V19" s="681"/>
      <c r="W19" s="681"/>
      <c r="X19" s="681"/>
      <c r="Y19" s="682"/>
      <c r="Z19" s="683">
        <v>0</v>
      </c>
      <c r="AA19" s="683"/>
      <c r="AB19" s="683"/>
      <c r="AC19" s="683"/>
      <c r="AD19" s="684">
        <v>2488</v>
      </c>
      <c r="AE19" s="684"/>
      <c r="AF19" s="684"/>
      <c r="AG19" s="684"/>
      <c r="AH19" s="684"/>
      <c r="AI19" s="684"/>
      <c r="AJ19" s="684"/>
      <c r="AK19" s="684"/>
      <c r="AL19" s="685">
        <v>0</v>
      </c>
      <c r="AM19" s="686"/>
      <c r="AN19" s="686"/>
      <c r="AO19" s="687"/>
      <c r="AP19" s="677" t="s">
        <v>271</v>
      </c>
      <c r="AQ19" s="678"/>
      <c r="AR19" s="678"/>
      <c r="AS19" s="678"/>
      <c r="AT19" s="678"/>
      <c r="AU19" s="678"/>
      <c r="AV19" s="678"/>
      <c r="AW19" s="678"/>
      <c r="AX19" s="678"/>
      <c r="AY19" s="678"/>
      <c r="AZ19" s="678"/>
      <c r="BA19" s="678"/>
      <c r="BB19" s="678"/>
      <c r="BC19" s="678"/>
      <c r="BD19" s="678"/>
      <c r="BE19" s="678"/>
      <c r="BF19" s="679"/>
      <c r="BG19" s="680">
        <v>39592</v>
      </c>
      <c r="BH19" s="681"/>
      <c r="BI19" s="681"/>
      <c r="BJ19" s="681"/>
      <c r="BK19" s="681"/>
      <c r="BL19" s="681"/>
      <c r="BM19" s="681"/>
      <c r="BN19" s="682"/>
      <c r="BO19" s="683">
        <v>2.2000000000000002</v>
      </c>
      <c r="BP19" s="683"/>
      <c r="BQ19" s="683"/>
      <c r="BR19" s="683"/>
      <c r="BS19" s="689" t="s">
        <v>234</v>
      </c>
      <c r="BT19" s="681"/>
      <c r="BU19" s="681"/>
      <c r="BV19" s="681"/>
      <c r="BW19" s="681"/>
      <c r="BX19" s="681"/>
      <c r="BY19" s="681"/>
      <c r="BZ19" s="681"/>
      <c r="CA19" s="681"/>
      <c r="CB19" s="690"/>
      <c r="CD19" s="695" t="s">
        <v>272</v>
      </c>
      <c r="CE19" s="696"/>
      <c r="CF19" s="696"/>
      <c r="CG19" s="696"/>
      <c r="CH19" s="696"/>
      <c r="CI19" s="696"/>
      <c r="CJ19" s="696"/>
      <c r="CK19" s="696"/>
      <c r="CL19" s="696"/>
      <c r="CM19" s="696"/>
      <c r="CN19" s="696"/>
      <c r="CO19" s="696"/>
      <c r="CP19" s="696"/>
      <c r="CQ19" s="697"/>
      <c r="CR19" s="680" t="s">
        <v>234</v>
      </c>
      <c r="CS19" s="681"/>
      <c r="CT19" s="681"/>
      <c r="CU19" s="681"/>
      <c r="CV19" s="681"/>
      <c r="CW19" s="681"/>
      <c r="CX19" s="681"/>
      <c r="CY19" s="682"/>
      <c r="CZ19" s="683" t="s">
        <v>130</v>
      </c>
      <c r="DA19" s="683"/>
      <c r="DB19" s="683"/>
      <c r="DC19" s="683"/>
      <c r="DD19" s="689" t="s">
        <v>130</v>
      </c>
      <c r="DE19" s="681"/>
      <c r="DF19" s="681"/>
      <c r="DG19" s="681"/>
      <c r="DH19" s="681"/>
      <c r="DI19" s="681"/>
      <c r="DJ19" s="681"/>
      <c r="DK19" s="681"/>
      <c r="DL19" s="681"/>
      <c r="DM19" s="681"/>
      <c r="DN19" s="681"/>
      <c r="DO19" s="681"/>
      <c r="DP19" s="682"/>
      <c r="DQ19" s="689" t="s">
        <v>234</v>
      </c>
      <c r="DR19" s="681"/>
      <c r="DS19" s="681"/>
      <c r="DT19" s="681"/>
      <c r="DU19" s="681"/>
      <c r="DV19" s="681"/>
      <c r="DW19" s="681"/>
      <c r="DX19" s="681"/>
      <c r="DY19" s="681"/>
      <c r="DZ19" s="681"/>
      <c r="EA19" s="681"/>
      <c r="EB19" s="681"/>
      <c r="EC19" s="690"/>
    </row>
    <row r="20" spans="2:133" ht="11.25" customHeight="1" x14ac:dyDescent="0.15">
      <c r="B20" s="677" t="s">
        <v>273</v>
      </c>
      <c r="C20" s="678"/>
      <c r="D20" s="678"/>
      <c r="E20" s="678"/>
      <c r="F20" s="678"/>
      <c r="G20" s="678"/>
      <c r="H20" s="678"/>
      <c r="I20" s="678"/>
      <c r="J20" s="678"/>
      <c r="K20" s="678"/>
      <c r="L20" s="678"/>
      <c r="M20" s="678"/>
      <c r="N20" s="678"/>
      <c r="O20" s="678"/>
      <c r="P20" s="678"/>
      <c r="Q20" s="679"/>
      <c r="R20" s="680">
        <v>267</v>
      </c>
      <c r="S20" s="681"/>
      <c r="T20" s="681"/>
      <c r="U20" s="681"/>
      <c r="V20" s="681"/>
      <c r="W20" s="681"/>
      <c r="X20" s="681"/>
      <c r="Y20" s="682"/>
      <c r="Z20" s="683">
        <v>0</v>
      </c>
      <c r="AA20" s="683"/>
      <c r="AB20" s="683"/>
      <c r="AC20" s="683"/>
      <c r="AD20" s="684">
        <v>267</v>
      </c>
      <c r="AE20" s="684"/>
      <c r="AF20" s="684"/>
      <c r="AG20" s="684"/>
      <c r="AH20" s="684"/>
      <c r="AI20" s="684"/>
      <c r="AJ20" s="684"/>
      <c r="AK20" s="684"/>
      <c r="AL20" s="685">
        <v>0</v>
      </c>
      <c r="AM20" s="686"/>
      <c r="AN20" s="686"/>
      <c r="AO20" s="687"/>
      <c r="AP20" s="677" t="s">
        <v>274</v>
      </c>
      <c r="AQ20" s="678"/>
      <c r="AR20" s="678"/>
      <c r="AS20" s="678"/>
      <c r="AT20" s="678"/>
      <c r="AU20" s="678"/>
      <c r="AV20" s="678"/>
      <c r="AW20" s="678"/>
      <c r="AX20" s="678"/>
      <c r="AY20" s="678"/>
      <c r="AZ20" s="678"/>
      <c r="BA20" s="678"/>
      <c r="BB20" s="678"/>
      <c r="BC20" s="678"/>
      <c r="BD20" s="678"/>
      <c r="BE20" s="678"/>
      <c r="BF20" s="679"/>
      <c r="BG20" s="680">
        <v>39592</v>
      </c>
      <c r="BH20" s="681"/>
      <c r="BI20" s="681"/>
      <c r="BJ20" s="681"/>
      <c r="BK20" s="681"/>
      <c r="BL20" s="681"/>
      <c r="BM20" s="681"/>
      <c r="BN20" s="682"/>
      <c r="BO20" s="683">
        <v>2.2000000000000002</v>
      </c>
      <c r="BP20" s="683"/>
      <c r="BQ20" s="683"/>
      <c r="BR20" s="683"/>
      <c r="BS20" s="689" t="s">
        <v>130</v>
      </c>
      <c r="BT20" s="681"/>
      <c r="BU20" s="681"/>
      <c r="BV20" s="681"/>
      <c r="BW20" s="681"/>
      <c r="BX20" s="681"/>
      <c r="BY20" s="681"/>
      <c r="BZ20" s="681"/>
      <c r="CA20" s="681"/>
      <c r="CB20" s="690"/>
      <c r="CD20" s="695" t="s">
        <v>275</v>
      </c>
      <c r="CE20" s="696"/>
      <c r="CF20" s="696"/>
      <c r="CG20" s="696"/>
      <c r="CH20" s="696"/>
      <c r="CI20" s="696"/>
      <c r="CJ20" s="696"/>
      <c r="CK20" s="696"/>
      <c r="CL20" s="696"/>
      <c r="CM20" s="696"/>
      <c r="CN20" s="696"/>
      <c r="CO20" s="696"/>
      <c r="CP20" s="696"/>
      <c r="CQ20" s="697"/>
      <c r="CR20" s="680">
        <v>9614474</v>
      </c>
      <c r="CS20" s="681"/>
      <c r="CT20" s="681"/>
      <c r="CU20" s="681"/>
      <c r="CV20" s="681"/>
      <c r="CW20" s="681"/>
      <c r="CX20" s="681"/>
      <c r="CY20" s="682"/>
      <c r="CZ20" s="683">
        <v>100</v>
      </c>
      <c r="DA20" s="683"/>
      <c r="DB20" s="683"/>
      <c r="DC20" s="683"/>
      <c r="DD20" s="689">
        <v>817849</v>
      </c>
      <c r="DE20" s="681"/>
      <c r="DF20" s="681"/>
      <c r="DG20" s="681"/>
      <c r="DH20" s="681"/>
      <c r="DI20" s="681"/>
      <c r="DJ20" s="681"/>
      <c r="DK20" s="681"/>
      <c r="DL20" s="681"/>
      <c r="DM20" s="681"/>
      <c r="DN20" s="681"/>
      <c r="DO20" s="681"/>
      <c r="DP20" s="682"/>
      <c r="DQ20" s="689">
        <v>6606781</v>
      </c>
      <c r="DR20" s="681"/>
      <c r="DS20" s="681"/>
      <c r="DT20" s="681"/>
      <c r="DU20" s="681"/>
      <c r="DV20" s="681"/>
      <c r="DW20" s="681"/>
      <c r="DX20" s="681"/>
      <c r="DY20" s="681"/>
      <c r="DZ20" s="681"/>
      <c r="EA20" s="681"/>
      <c r="EB20" s="681"/>
      <c r="EC20" s="690"/>
    </row>
    <row r="21" spans="2:133" ht="11.25" customHeight="1" x14ac:dyDescent="0.15">
      <c r="B21" s="677" t="s">
        <v>276</v>
      </c>
      <c r="C21" s="678"/>
      <c r="D21" s="678"/>
      <c r="E21" s="678"/>
      <c r="F21" s="678"/>
      <c r="G21" s="678"/>
      <c r="H21" s="678"/>
      <c r="I21" s="678"/>
      <c r="J21" s="678"/>
      <c r="K21" s="678"/>
      <c r="L21" s="678"/>
      <c r="M21" s="678"/>
      <c r="N21" s="678"/>
      <c r="O21" s="678"/>
      <c r="P21" s="678"/>
      <c r="Q21" s="679"/>
      <c r="R21" s="680">
        <v>14621</v>
      </c>
      <c r="S21" s="681"/>
      <c r="T21" s="681"/>
      <c r="U21" s="681"/>
      <c r="V21" s="681"/>
      <c r="W21" s="681"/>
      <c r="X21" s="681"/>
      <c r="Y21" s="682"/>
      <c r="Z21" s="683">
        <v>0.1</v>
      </c>
      <c r="AA21" s="683"/>
      <c r="AB21" s="683"/>
      <c r="AC21" s="683"/>
      <c r="AD21" s="684">
        <v>14621</v>
      </c>
      <c r="AE21" s="684"/>
      <c r="AF21" s="684"/>
      <c r="AG21" s="684"/>
      <c r="AH21" s="684"/>
      <c r="AI21" s="684"/>
      <c r="AJ21" s="684"/>
      <c r="AK21" s="684"/>
      <c r="AL21" s="685">
        <v>0.2</v>
      </c>
      <c r="AM21" s="686"/>
      <c r="AN21" s="686"/>
      <c r="AO21" s="687"/>
      <c r="AP21" s="699" t="s">
        <v>277</v>
      </c>
      <c r="AQ21" s="700"/>
      <c r="AR21" s="700"/>
      <c r="AS21" s="700"/>
      <c r="AT21" s="700"/>
      <c r="AU21" s="700"/>
      <c r="AV21" s="700"/>
      <c r="AW21" s="700"/>
      <c r="AX21" s="700"/>
      <c r="AY21" s="700"/>
      <c r="AZ21" s="700"/>
      <c r="BA21" s="700"/>
      <c r="BB21" s="700"/>
      <c r="BC21" s="700"/>
      <c r="BD21" s="700"/>
      <c r="BE21" s="700"/>
      <c r="BF21" s="701"/>
      <c r="BG21" s="680">
        <v>39592</v>
      </c>
      <c r="BH21" s="681"/>
      <c r="BI21" s="681"/>
      <c r="BJ21" s="681"/>
      <c r="BK21" s="681"/>
      <c r="BL21" s="681"/>
      <c r="BM21" s="681"/>
      <c r="BN21" s="682"/>
      <c r="BO21" s="683">
        <v>2.2000000000000002</v>
      </c>
      <c r="BP21" s="683"/>
      <c r="BQ21" s="683"/>
      <c r="BR21" s="683"/>
      <c r="BS21" s="689" t="s">
        <v>234</v>
      </c>
      <c r="BT21" s="681"/>
      <c r="BU21" s="681"/>
      <c r="BV21" s="681"/>
      <c r="BW21" s="681"/>
      <c r="BX21" s="681"/>
      <c r="BY21" s="681"/>
      <c r="BZ21" s="681"/>
      <c r="CA21" s="681"/>
      <c r="CB21" s="690"/>
      <c r="CD21" s="705"/>
      <c r="CE21" s="706"/>
      <c r="CF21" s="706"/>
      <c r="CG21" s="706"/>
      <c r="CH21" s="706"/>
      <c r="CI21" s="706"/>
      <c r="CJ21" s="706"/>
      <c r="CK21" s="706"/>
      <c r="CL21" s="706"/>
      <c r="CM21" s="706"/>
      <c r="CN21" s="706"/>
      <c r="CO21" s="706"/>
      <c r="CP21" s="706"/>
      <c r="CQ21" s="707"/>
      <c r="CR21" s="708"/>
      <c r="CS21" s="703"/>
      <c r="CT21" s="703"/>
      <c r="CU21" s="703"/>
      <c r="CV21" s="703"/>
      <c r="CW21" s="703"/>
      <c r="CX21" s="703"/>
      <c r="CY21" s="709"/>
      <c r="CZ21" s="710"/>
      <c r="DA21" s="710"/>
      <c r="DB21" s="710"/>
      <c r="DC21" s="710"/>
      <c r="DD21" s="702"/>
      <c r="DE21" s="703"/>
      <c r="DF21" s="703"/>
      <c r="DG21" s="703"/>
      <c r="DH21" s="703"/>
      <c r="DI21" s="703"/>
      <c r="DJ21" s="703"/>
      <c r="DK21" s="703"/>
      <c r="DL21" s="703"/>
      <c r="DM21" s="703"/>
      <c r="DN21" s="703"/>
      <c r="DO21" s="703"/>
      <c r="DP21" s="709"/>
      <c r="DQ21" s="702"/>
      <c r="DR21" s="703"/>
      <c r="DS21" s="703"/>
      <c r="DT21" s="703"/>
      <c r="DU21" s="703"/>
      <c r="DV21" s="703"/>
      <c r="DW21" s="703"/>
      <c r="DX21" s="703"/>
      <c r="DY21" s="703"/>
      <c r="DZ21" s="703"/>
      <c r="EA21" s="703"/>
      <c r="EB21" s="703"/>
      <c r="EC21" s="704"/>
    </row>
    <row r="22" spans="2:133" ht="11.25" customHeight="1" x14ac:dyDescent="0.15">
      <c r="B22" s="677" t="s">
        <v>278</v>
      </c>
      <c r="C22" s="678"/>
      <c r="D22" s="678"/>
      <c r="E22" s="678"/>
      <c r="F22" s="678"/>
      <c r="G22" s="678"/>
      <c r="H22" s="678"/>
      <c r="I22" s="678"/>
      <c r="J22" s="678"/>
      <c r="K22" s="678"/>
      <c r="L22" s="678"/>
      <c r="M22" s="678"/>
      <c r="N22" s="678"/>
      <c r="O22" s="678"/>
      <c r="P22" s="678"/>
      <c r="Q22" s="679"/>
      <c r="R22" s="680">
        <v>4126989</v>
      </c>
      <c r="S22" s="681"/>
      <c r="T22" s="681"/>
      <c r="U22" s="681"/>
      <c r="V22" s="681"/>
      <c r="W22" s="681"/>
      <c r="X22" s="681"/>
      <c r="Y22" s="682"/>
      <c r="Z22" s="683">
        <v>39.700000000000003</v>
      </c>
      <c r="AA22" s="683"/>
      <c r="AB22" s="683"/>
      <c r="AC22" s="683"/>
      <c r="AD22" s="684">
        <v>3553648</v>
      </c>
      <c r="AE22" s="684"/>
      <c r="AF22" s="684"/>
      <c r="AG22" s="684"/>
      <c r="AH22" s="684"/>
      <c r="AI22" s="684"/>
      <c r="AJ22" s="684"/>
      <c r="AK22" s="684"/>
      <c r="AL22" s="685">
        <v>60.6</v>
      </c>
      <c r="AM22" s="686"/>
      <c r="AN22" s="686"/>
      <c r="AO22" s="687"/>
      <c r="AP22" s="699" t="s">
        <v>279</v>
      </c>
      <c r="AQ22" s="700"/>
      <c r="AR22" s="700"/>
      <c r="AS22" s="700"/>
      <c r="AT22" s="700"/>
      <c r="AU22" s="700"/>
      <c r="AV22" s="700"/>
      <c r="AW22" s="700"/>
      <c r="AX22" s="700"/>
      <c r="AY22" s="700"/>
      <c r="AZ22" s="700"/>
      <c r="BA22" s="700"/>
      <c r="BB22" s="700"/>
      <c r="BC22" s="700"/>
      <c r="BD22" s="700"/>
      <c r="BE22" s="700"/>
      <c r="BF22" s="701"/>
      <c r="BG22" s="680" t="s">
        <v>234</v>
      </c>
      <c r="BH22" s="681"/>
      <c r="BI22" s="681"/>
      <c r="BJ22" s="681"/>
      <c r="BK22" s="681"/>
      <c r="BL22" s="681"/>
      <c r="BM22" s="681"/>
      <c r="BN22" s="682"/>
      <c r="BO22" s="683" t="s">
        <v>130</v>
      </c>
      <c r="BP22" s="683"/>
      <c r="BQ22" s="683"/>
      <c r="BR22" s="683"/>
      <c r="BS22" s="689" t="s">
        <v>234</v>
      </c>
      <c r="BT22" s="681"/>
      <c r="BU22" s="681"/>
      <c r="BV22" s="681"/>
      <c r="BW22" s="681"/>
      <c r="BX22" s="681"/>
      <c r="BY22" s="681"/>
      <c r="BZ22" s="681"/>
      <c r="CA22" s="681"/>
      <c r="CB22" s="690"/>
      <c r="CD22" s="662" t="s">
        <v>280</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77" t="s">
        <v>281</v>
      </c>
      <c r="C23" s="678"/>
      <c r="D23" s="678"/>
      <c r="E23" s="678"/>
      <c r="F23" s="678"/>
      <c r="G23" s="678"/>
      <c r="H23" s="678"/>
      <c r="I23" s="678"/>
      <c r="J23" s="678"/>
      <c r="K23" s="678"/>
      <c r="L23" s="678"/>
      <c r="M23" s="678"/>
      <c r="N23" s="678"/>
      <c r="O23" s="678"/>
      <c r="P23" s="678"/>
      <c r="Q23" s="679"/>
      <c r="R23" s="680">
        <v>3553648</v>
      </c>
      <c r="S23" s="681"/>
      <c r="T23" s="681"/>
      <c r="U23" s="681"/>
      <c r="V23" s="681"/>
      <c r="W23" s="681"/>
      <c r="X23" s="681"/>
      <c r="Y23" s="682"/>
      <c r="Z23" s="683">
        <v>34.200000000000003</v>
      </c>
      <c r="AA23" s="683"/>
      <c r="AB23" s="683"/>
      <c r="AC23" s="683"/>
      <c r="AD23" s="684">
        <v>3553648</v>
      </c>
      <c r="AE23" s="684"/>
      <c r="AF23" s="684"/>
      <c r="AG23" s="684"/>
      <c r="AH23" s="684"/>
      <c r="AI23" s="684"/>
      <c r="AJ23" s="684"/>
      <c r="AK23" s="684"/>
      <c r="AL23" s="685">
        <v>60.6</v>
      </c>
      <c r="AM23" s="686"/>
      <c r="AN23" s="686"/>
      <c r="AO23" s="687"/>
      <c r="AP23" s="699" t="s">
        <v>282</v>
      </c>
      <c r="AQ23" s="700"/>
      <c r="AR23" s="700"/>
      <c r="AS23" s="700"/>
      <c r="AT23" s="700"/>
      <c r="AU23" s="700"/>
      <c r="AV23" s="700"/>
      <c r="AW23" s="700"/>
      <c r="AX23" s="700"/>
      <c r="AY23" s="700"/>
      <c r="AZ23" s="700"/>
      <c r="BA23" s="700"/>
      <c r="BB23" s="700"/>
      <c r="BC23" s="700"/>
      <c r="BD23" s="700"/>
      <c r="BE23" s="700"/>
      <c r="BF23" s="701"/>
      <c r="BG23" s="680" t="s">
        <v>130</v>
      </c>
      <c r="BH23" s="681"/>
      <c r="BI23" s="681"/>
      <c r="BJ23" s="681"/>
      <c r="BK23" s="681"/>
      <c r="BL23" s="681"/>
      <c r="BM23" s="681"/>
      <c r="BN23" s="682"/>
      <c r="BO23" s="683" t="s">
        <v>130</v>
      </c>
      <c r="BP23" s="683"/>
      <c r="BQ23" s="683"/>
      <c r="BR23" s="683"/>
      <c r="BS23" s="689" t="s">
        <v>234</v>
      </c>
      <c r="BT23" s="681"/>
      <c r="BU23" s="681"/>
      <c r="BV23" s="681"/>
      <c r="BW23" s="681"/>
      <c r="BX23" s="681"/>
      <c r="BY23" s="681"/>
      <c r="BZ23" s="681"/>
      <c r="CA23" s="681"/>
      <c r="CB23" s="690"/>
      <c r="CD23" s="662" t="s">
        <v>220</v>
      </c>
      <c r="CE23" s="663"/>
      <c r="CF23" s="663"/>
      <c r="CG23" s="663"/>
      <c r="CH23" s="663"/>
      <c r="CI23" s="663"/>
      <c r="CJ23" s="663"/>
      <c r="CK23" s="663"/>
      <c r="CL23" s="663"/>
      <c r="CM23" s="663"/>
      <c r="CN23" s="663"/>
      <c r="CO23" s="663"/>
      <c r="CP23" s="663"/>
      <c r="CQ23" s="664"/>
      <c r="CR23" s="662" t="s">
        <v>283</v>
      </c>
      <c r="CS23" s="663"/>
      <c r="CT23" s="663"/>
      <c r="CU23" s="663"/>
      <c r="CV23" s="663"/>
      <c r="CW23" s="663"/>
      <c r="CX23" s="663"/>
      <c r="CY23" s="664"/>
      <c r="CZ23" s="662" t="s">
        <v>284</v>
      </c>
      <c r="DA23" s="663"/>
      <c r="DB23" s="663"/>
      <c r="DC23" s="664"/>
      <c r="DD23" s="662" t="s">
        <v>285</v>
      </c>
      <c r="DE23" s="663"/>
      <c r="DF23" s="663"/>
      <c r="DG23" s="663"/>
      <c r="DH23" s="663"/>
      <c r="DI23" s="663"/>
      <c r="DJ23" s="663"/>
      <c r="DK23" s="664"/>
      <c r="DL23" s="711" t="s">
        <v>286</v>
      </c>
      <c r="DM23" s="712"/>
      <c r="DN23" s="712"/>
      <c r="DO23" s="712"/>
      <c r="DP23" s="712"/>
      <c r="DQ23" s="712"/>
      <c r="DR23" s="712"/>
      <c r="DS23" s="712"/>
      <c r="DT23" s="712"/>
      <c r="DU23" s="712"/>
      <c r="DV23" s="713"/>
      <c r="DW23" s="662" t="s">
        <v>287</v>
      </c>
      <c r="DX23" s="663"/>
      <c r="DY23" s="663"/>
      <c r="DZ23" s="663"/>
      <c r="EA23" s="663"/>
      <c r="EB23" s="663"/>
      <c r="EC23" s="664"/>
    </row>
    <row r="24" spans="2:133" ht="11.25" customHeight="1" x14ac:dyDescent="0.15">
      <c r="B24" s="677" t="s">
        <v>288</v>
      </c>
      <c r="C24" s="678"/>
      <c r="D24" s="678"/>
      <c r="E24" s="678"/>
      <c r="F24" s="678"/>
      <c r="G24" s="678"/>
      <c r="H24" s="678"/>
      <c r="I24" s="678"/>
      <c r="J24" s="678"/>
      <c r="K24" s="678"/>
      <c r="L24" s="678"/>
      <c r="M24" s="678"/>
      <c r="N24" s="678"/>
      <c r="O24" s="678"/>
      <c r="P24" s="678"/>
      <c r="Q24" s="679"/>
      <c r="R24" s="680">
        <v>559923</v>
      </c>
      <c r="S24" s="681"/>
      <c r="T24" s="681"/>
      <c r="U24" s="681"/>
      <c r="V24" s="681"/>
      <c r="W24" s="681"/>
      <c r="X24" s="681"/>
      <c r="Y24" s="682"/>
      <c r="Z24" s="683">
        <v>5.4</v>
      </c>
      <c r="AA24" s="683"/>
      <c r="AB24" s="683"/>
      <c r="AC24" s="683"/>
      <c r="AD24" s="684" t="s">
        <v>234</v>
      </c>
      <c r="AE24" s="684"/>
      <c r="AF24" s="684"/>
      <c r="AG24" s="684"/>
      <c r="AH24" s="684"/>
      <c r="AI24" s="684"/>
      <c r="AJ24" s="684"/>
      <c r="AK24" s="684"/>
      <c r="AL24" s="685" t="s">
        <v>130</v>
      </c>
      <c r="AM24" s="686"/>
      <c r="AN24" s="686"/>
      <c r="AO24" s="687"/>
      <c r="AP24" s="699" t="s">
        <v>289</v>
      </c>
      <c r="AQ24" s="700"/>
      <c r="AR24" s="700"/>
      <c r="AS24" s="700"/>
      <c r="AT24" s="700"/>
      <c r="AU24" s="700"/>
      <c r="AV24" s="700"/>
      <c r="AW24" s="700"/>
      <c r="AX24" s="700"/>
      <c r="AY24" s="700"/>
      <c r="AZ24" s="700"/>
      <c r="BA24" s="700"/>
      <c r="BB24" s="700"/>
      <c r="BC24" s="700"/>
      <c r="BD24" s="700"/>
      <c r="BE24" s="700"/>
      <c r="BF24" s="701"/>
      <c r="BG24" s="680" t="s">
        <v>245</v>
      </c>
      <c r="BH24" s="681"/>
      <c r="BI24" s="681"/>
      <c r="BJ24" s="681"/>
      <c r="BK24" s="681"/>
      <c r="BL24" s="681"/>
      <c r="BM24" s="681"/>
      <c r="BN24" s="682"/>
      <c r="BO24" s="683" t="s">
        <v>130</v>
      </c>
      <c r="BP24" s="683"/>
      <c r="BQ24" s="683"/>
      <c r="BR24" s="683"/>
      <c r="BS24" s="689" t="s">
        <v>234</v>
      </c>
      <c r="BT24" s="681"/>
      <c r="BU24" s="681"/>
      <c r="BV24" s="681"/>
      <c r="BW24" s="681"/>
      <c r="BX24" s="681"/>
      <c r="BY24" s="681"/>
      <c r="BZ24" s="681"/>
      <c r="CA24" s="681"/>
      <c r="CB24" s="690"/>
      <c r="CD24" s="691" t="s">
        <v>290</v>
      </c>
      <c r="CE24" s="692"/>
      <c r="CF24" s="692"/>
      <c r="CG24" s="692"/>
      <c r="CH24" s="692"/>
      <c r="CI24" s="692"/>
      <c r="CJ24" s="692"/>
      <c r="CK24" s="692"/>
      <c r="CL24" s="692"/>
      <c r="CM24" s="692"/>
      <c r="CN24" s="692"/>
      <c r="CO24" s="692"/>
      <c r="CP24" s="692"/>
      <c r="CQ24" s="693"/>
      <c r="CR24" s="669">
        <v>4176938</v>
      </c>
      <c r="CS24" s="670"/>
      <c r="CT24" s="670"/>
      <c r="CU24" s="670"/>
      <c r="CV24" s="670"/>
      <c r="CW24" s="670"/>
      <c r="CX24" s="670"/>
      <c r="CY24" s="671"/>
      <c r="CZ24" s="674">
        <v>43.4</v>
      </c>
      <c r="DA24" s="675"/>
      <c r="DB24" s="675"/>
      <c r="DC24" s="694"/>
      <c r="DD24" s="719">
        <v>3315304</v>
      </c>
      <c r="DE24" s="670"/>
      <c r="DF24" s="670"/>
      <c r="DG24" s="670"/>
      <c r="DH24" s="670"/>
      <c r="DI24" s="670"/>
      <c r="DJ24" s="670"/>
      <c r="DK24" s="671"/>
      <c r="DL24" s="719">
        <v>3245837</v>
      </c>
      <c r="DM24" s="670"/>
      <c r="DN24" s="670"/>
      <c r="DO24" s="670"/>
      <c r="DP24" s="670"/>
      <c r="DQ24" s="670"/>
      <c r="DR24" s="670"/>
      <c r="DS24" s="670"/>
      <c r="DT24" s="670"/>
      <c r="DU24" s="670"/>
      <c r="DV24" s="671"/>
      <c r="DW24" s="674">
        <v>53.5</v>
      </c>
      <c r="DX24" s="675"/>
      <c r="DY24" s="675"/>
      <c r="DZ24" s="675"/>
      <c r="EA24" s="675"/>
      <c r="EB24" s="675"/>
      <c r="EC24" s="676"/>
    </row>
    <row r="25" spans="2:133" ht="11.25" customHeight="1" x14ac:dyDescent="0.15">
      <c r="B25" s="677" t="s">
        <v>291</v>
      </c>
      <c r="C25" s="678"/>
      <c r="D25" s="678"/>
      <c r="E25" s="678"/>
      <c r="F25" s="678"/>
      <c r="G25" s="678"/>
      <c r="H25" s="678"/>
      <c r="I25" s="678"/>
      <c r="J25" s="678"/>
      <c r="K25" s="678"/>
      <c r="L25" s="678"/>
      <c r="M25" s="678"/>
      <c r="N25" s="678"/>
      <c r="O25" s="678"/>
      <c r="P25" s="678"/>
      <c r="Q25" s="679"/>
      <c r="R25" s="680">
        <v>13418</v>
      </c>
      <c r="S25" s="681"/>
      <c r="T25" s="681"/>
      <c r="U25" s="681"/>
      <c r="V25" s="681"/>
      <c r="W25" s="681"/>
      <c r="X25" s="681"/>
      <c r="Y25" s="682"/>
      <c r="Z25" s="683">
        <v>0.1</v>
      </c>
      <c r="AA25" s="683"/>
      <c r="AB25" s="683"/>
      <c r="AC25" s="683"/>
      <c r="AD25" s="684" t="s">
        <v>130</v>
      </c>
      <c r="AE25" s="684"/>
      <c r="AF25" s="684"/>
      <c r="AG25" s="684"/>
      <c r="AH25" s="684"/>
      <c r="AI25" s="684"/>
      <c r="AJ25" s="684"/>
      <c r="AK25" s="684"/>
      <c r="AL25" s="685" t="s">
        <v>130</v>
      </c>
      <c r="AM25" s="686"/>
      <c r="AN25" s="686"/>
      <c r="AO25" s="687"/>
      <c r="AP25" s="699" t="s">
        <v>292</v>
      </c>
      <c r="AQ25" s="700"/>
      <c r="AR25" s="700"/>
      <c r="AS25" s="700"/>
      <c r="AT25" s="700"/>
      <c r="AU25" s="700"/>
      <c r="AV25" s="700"/>
      <c r="AW25" s="700"/>
      <c r="AX25" s="700"/>
      <c r="AY25" s="700"/>
      <c r="AZ25" s="700"/>
      <c r="BA25" s="700"/>
      <c r="BB25" s="700"/>
      <c r="BC25" s="700"/>
      <c r="BD25" s="700"/>
      <c r="BE25" s="700"/>
      <c r="BF25" s="701"/>
      <c r="BG25" s="680" t="s">
        <v>130</v>
      </c>
      <c r="BH25" s="681"/>
      <c r="BI25" s="681"/>
      <c r="BJ25" s="681"/>
      <c r="BK25" s="681"/>
      <c r="BL25" s="681"/>
      <c r="BM25" s="681"/>
      <c r="BN25" s="682"/>
      <c r="BO25" s="683" t="s">
        <v>245</v>
      </c>
      <c r="BP25" s="683"/>
      <c r="BQ25" s="683"/>
      <c r="BR25" s="683"/>
      <c r="BS25" s="689" t="s">
        <v>130</v>
      </c>
      <c r="BT25" s="681"/>
      <c r="BU25" s="681"/>
      <c r="BV25" s="681"/>
      <c r="BW25" s="681"/>
      <c r="BX25" s="681"/>
      <c r="BY25" s="681"/>
      <c r="BZ25" s="681"/>
      <c r="CA25" s="681"/>
      <c r="CB25" s="690"/>
      <c r="CD25" s="695" t="s">
        <v>293</v>
      </c>
      <c r="CE25" s="696"/>
      <c r="CF25" s="696"/>
      <c r="CG25" s="696"/>
      <c r="CH25" s="696"/>
      <c r="CI25" s="696"/>
      <c r="CJ25" s="696"/>
      <c r="CK25" s="696"/>
      <c r="CL25" s="696"/>
      <c r="CM25" s="696"/>
      <c r="CN25" s="696"/>
      <c r="CO25" s="696"/>
      <c r="CP25" s="696"/>
      <c r="CQ25" s="697"/>
      <c r="CR25" s="680">
        <v>2000322</v>
      </c>
      <c r="CS25" s="716"/>
      <c r="CT25" s="716"/>
      <c r="CU25" s="716"/>
      <c r="CV25" s="716"/>
      <c r="CW25" s="716"/>
      <c r="CX25" s="716"/>
      <c r="CY25" s="717"/>
      <c r="CZ25" s="685">
        <v>20.8</v>
      </c>
      <c r="DA25" s="714"/>
      <c r="DB25" s="714"/>
      <c r="DC25" s="718"/>
      <c r="DD25" s="689">
        <v>1911626</v>
      </c>
      <c r="DE25" s="716"/>
      <c r="DF25" s="716"/>
      <c r="DG25" s="716"/>
      <c r="DH25" s="716"/>
      <c r="DI25" s="716"/>
      <c r="DJ25" s="716"/>
      <c r="DK25" s="717"/>
      <c r="DL25" s="689">
        <v>1843307</v>
      </c>
      <c r="DM25" s="716"/>
      <c r="DN25" s="716"/>
      <c r="DO25" s="716"/>
      <c r="DP25" s="716"/>
      <c r="DQ25" s="716"/>
      <c r="DR25" s="716"/>
      <c r="DS25" s="716"/>
      <c r="DT25" s="716"/>
      <c r="DU25" s="716"/>
      <c r="DV25" s="717"/>
      <c r="DW25" s="685">
        <v>30.4</v>
      </c>
      <c r="DX25" s="714"/>
      <c r="DY25" s="714"/>
      <c r="DZ25" s="714"/>
      <c r="EA25" s="714"/>
      <c r="EB25" s="714"/>
      <c r="EC25" s="715"/>
    </row>
    <row r="26" spans="2:133" ht="11.25" customHeight="1" x14ac:dyDescent="0.15">
      <c r="B26" s="677" t="s">
        <v>294</v>
      </c>
      <c r="C26" s="678"/>
      <c r="D26" s="678"/>
      <c r="E26" s="678"/>
      <c r="F26" s="678"/>
      <c r="G26" s="678"/>
      <c r="H26" s="678"/>
      <c r="I26" s="678"/>
      <c r="J26" s="678"/>
      <c r="K26" s="678"/>
      <c r="L26" s="678"/>
      <c r="M26" s="678"/>
      <c r="N26" s="678"/>
      <c r="O26" s="678"/>
      <c r="P26" s="678"/>
      <c r="Q26" s="679"/>
      <c r="R26" s="680">
        <v>6419654</v>
      </c>
      <c r="S26" s="681"/>
      <c r="T26" s="681"/>
      <c r="U26" s="681"/>
      <c r="V26" s="681"/>
      <c r="W26" s="681"/>
      <c r="X26" s="681"/>
      <c r="Y26" s="682"/>
      <c r="Z26" s="683">
        <v>61.7</v>
      </c>
      <c r="AA26" s="683"/>
      <c r="AB26" s="683"/>
      <c r="AC26" s="683"/>
      <c r="AD26" s="684">
        <v>5845007</v>
      </c>
      <c r="AE26" s="684"/>
      <c r="AF26" s="684"/>
      <c r="AG26" s="684"/>
      <c r="AH26" s="684"/>
      <c r="AI26" s="684"/>
      <c r="AJ26" s="684"/>
      <c r="AK26" s="684"/>
      <c r="AL26" s="685">
        <v>99.7</v>
      </c>
      <c r="AM26" s="686"/>
      <c r="AN26" s="686"/>
      <c r="AO26" s="687"/>
      <c r="AP26" s="699" t="s">
        <v>295</v>
      </c>
      <c r="AQ26" s="729"/>
      <c r="AR26" s="729"/>
      <c r="AS26" s="729"/>
      <c r="AT26" s="729"/>
      <c r="AU26" s="729"/>
      <c r="AV26" s="729"/>
      <c r="AW26" s="729"/>
      <c r="AX26" s="729"/>
      <c r="AY26" s="729"/>
      <c r="AZ26" s="729"/>
      <c r="BA26" s="729"/>
      <c r="BB26" s="729"/>
      <c r="BC26" s="729"/>
      <c r="BD26" s="729"/>
      <c r="BE26" s="729"/>
      <c r="BF26" s="701"/>
      <c r="BG26" s="680" t="s">
        <v>130</v>
      </c>
      <c r="BH26" s="681"/>
      <c r="BI26" s="681"/>
      <c r="BJ26" s="681"/>
      <c r="BK26" s="681"/>
      <c r="BL26" s="681"/>
      <c r="BM26" s="681"/>
      <c r="BN26" s="682"/>
      <c r="BO26" s="683" t="s">
        <v>130</v>
      </c>
      <c r="BP26" s="683"/>
      <c r="BQ26" s="683"/>
      <c r="BR26" s="683"/>
      <c r="BS26" s="689" t="s">
        <v>130</v>
      </c>
      <c r="BT26" s="681"/>
      <c r="BU26" s="681"/>
      <c r="BV26" s="681"/>
      <c r="BW26" s="681"/>
      <c r="BX26" s="681"/>
      <c r="BY26" s="681"/>
      <c r="BZ26" s="681"/>
      <c r="CA26" s="681"/>
      <c r="CB26" s="690"/>
      <c r="CD26" s="695" t="s">
        <v>296</v>
      </c>
      <c r="CE26" s="696"/>
      <c r="CF26" s="696"/>
      <c r="CG26" s="696"/>
      <c r="CH26" s="696"/>
      <c r="CI26" s="696"/>
      <c r="CJ26" s="696"/>
      <c r="CK26" s="696"/>
      <c r="CL26" s="696"/>
      <c r="CM26" s="696"/>
      <c r="CN26" s="696"/>
      <c r="CO26" s="696"/>
      <c r="CP26" s="696"/>
      <c r="CQ26" s="697"/>
      <c r="CR26" s="680">
        <v>1248726</v>
      </c>
      <c r="CS26" s="681"/>
      <c r="CT26" s="681"/>
      <c r="CU26" s="681"/>
      <c r="CV26" s="681"/>
      <c r="CW26" s="681"/>
      <c r="CX26" s="681"/>
      <c r="CY26" s="682"/>
      <c r="CZ26" s="685">
        <v>13</v>
      </c>
      <c r="DA26" s="714"/>
      <c r="DB26" s="714"/>
      <c r="DC26" s="718"/>
      <c r="DD26" s="689">
        <v>1172841</v>
      </c>
      <c r="DE26" s="681"/>
      <c r="DF26" s="681"/>
      <c r="DG26" s="681"/>
      <c r="DH26" s="681"/>
      <c r="DI26" s="681"/>
      <c r="DJ26" s="681"/>
      <c r="DK26" s="682"/>
      <c r="DL26" s="689" t="s">
        <v>234</v>
      </c>
      <c r="DM26" s="681"/>
      <c r="DN26" s="681"/>
      <c r="DO26" s="681"/>
      <c r="DP26" s="681"/>
      <c r="DQ26" s="681"/>
      <c r="DR26" s="681"/>
      <c r="DS26" s="681"/>
      <c r="DT26" s="681"/>
      <c r="DU26" s="681"/>
      <c r="DV26" s="682"/>
      <c r="DW26" s="685" t="s">
        <v>130</v>
      </c>
      <c r="DX26" s="714"/>
      <c r="DY26" s="714"/>
      <c r="DZ26" s="714"/>
      <c r="EA26" s="714"/>
      <c r="EB26" s="714"/>
      <c r="EC26" s="715"/>
    </row>
    <row r="27" spans="2:133" ht="11.25" customHeight="1" x14ac:dyDescent="0.15">
      <c r="B27" s="677" t="s">
        <v>297</v>
      </c>
      <c r="C27" s="678"/>
      <c r="D27" s="678"/>
      <c r="E27" s="678"/>
      <c r="F27" s="678"/>
      <c r="G27" s="678"/>
      <c r="H27" s="678"/>
      <c r="I27" s="678"/>
      <c r="J27" s="678"/>
      <c r="K27" s="678"/>
      <c r="L27" s="678"/>
      <c r="M27" s="678"/>
      <c r="N27" s="678"/>
      <c r="O27" s="678"/>
      <c r="P27" s="678"/>
      <c r="Q27" s="679"/>
      <c r="R27" s="680">
        <v>1813</v>
      </c>
      <c r="S27" s="681"/>
      <c r="T27" s="681"/>
      <c r="U27" s="681"/>
      <c r="V27" s="681"/>
      <c r="W27" s="681"/>
      <c r="X27" s="681"/>
      <c r="Y27" s="682"/>
      <c r="Z27" s="683">
        <v>0</v>
      </c>
      <c r="AA27" s="683"/>
      <c r="AB27" s="683"/>
      <c r="AC27" s="683"/>
      <c r="AD27" s="684">
        <v>1813</v>
      </c>
      <c r="AE27" s="684"/>
      <c r="AF27" s="684"/>
      <c r="AG27" s="684"/>
      <c r="AH27" s="684"/>
      <c r="AI27" s="684"/>
      <c r="AJ27" s="684"/>
      <c r="AK27" s="684"/>
      <c r="AL27" s="685">
        <v>0</v>
      </c>
      <c r="AM27" s="686"/>
      <c r="AN27" s="686"/>
      <c r="AO27" s="687"/>
      <c r="AP27" s="677" t="s">
        <v>298</v>
      </c>
      <c r="AQ27" s="678"/>
      <c r="AR27" s="678"/>
      <c r="AS27" s="678"/>
      <c r="AT27" s="678"/>
      <c r="AU27" s="678"/>
      <c r="AV27" s="678"/>
      <c r="AW27" s="678"/>
      <c r="AX27" s="678"/>
      <c r="AY27" s="678"/>
      <c r="AZ27" s="678"/>
      <c r="BA27" s="678"/>
      <c r="BB27" s="678"/>
      <c r="BC27" s="678"/>
      <c r="BD27" s="678"/>
      <c r="BE27" s="678"/>
      <c r="BF27" s="679"/>
      <c r="BG27" s="680">
        <v>1781744</v>
      </c>
      <c r="BH27" s="681"/>
      <c r="BI27" s="681"/>
      <c r="BJ27" s="681"/>
      <c r="BK27" s="681"/>
      <c r="BL27" s="681"/>
      <c r="BM27" s="681"/>
      <c r="BN27" s="682"/>
      <c r="BO27" s="683">
        <v>100</v>
      </c>
      <c r="BP27" s="683"/>
      <c r="BQ27" s="683"/>
      <c r="BR27" s="683"/>
      <c r="BS27" s="689" t="s">
        <v>234</v>
      </c>
      <c r="BT27" s="681"/>
      <c r="BU27" s="681"/>
      <c r="BV27" s="681"/>
      <c r="BW27" s="681"/>
      <c r="BX27" s="681"/>
      <c r="BY27" s="681"/>
      <c r="BZ27" s="681"/>
      <c r="CA27" s="681"/>
      <c r="CB27" s="690"/>
      <c r="CD27" s="695" t="s">
        <v>299</v>
      </c>
      <c r="CE27" s="696"/>
      <c r="CF27" s="696"/>
      <c r="CG27" s="696"/>
      <c r="CH27" s="696"/>
      <c r="CI27" s="696"/>
      <c r="CJ27" s="696"/>
      <c r="CK27" s="696"/>
      <c r="CL27" s="696"/>
      <c r="CM27" s="696"/>
      <c r="CN27" s="696"/>
      <c r="CO27" s="696"/>
      <c r="CP27" s="696"/>
      <c r="CQ27" s="697"/>
      <c r="CR27" s="680">
        <v>1203460</v>
      </c>
      <c r="CS27" s="716"/>
      <c r="CT27" s="716"/>
      <c r="CU27" s="716"/>
      <c r="CV27" s="716"/>
      <c r="CW27" s="716"/>
      <c r="CX27" s="716"/>
      <c r="CY27" s="717"/>
      <c r="CZ27" s="685">
        <v>12.5</v>
      </c>
      <c r="DA27" s="714"/>
      <c r="DB27" s="714"/>
      <c r="DC27" s="718"/>
      <c r="DD27" s="689">
        <v>490964</v>
      </c>
      <c r="DE27" s="716"/>
      <c r="DF27" s="716"/>
      <c r="DG27" s="716"/>
      <c r="DH27" s="716"/>
      <c r="DI27" s="716"/>
      <c r="DJ27" s="716"/>
      <c r="DK27" s="717"/>
      <c r="DL27" s="689">
        <v>489816</v>
      </c>
      <c r="DM27" s="716"/>
      <c r="DN27" s="716"/>
      <c r="DO27" s="716"/>
      <c r="DP27" s="716"/>
      <c r="DQ27" s="716"/>
      <c r="DR27" s="716"/>
      <c r="DS27" s="716"/>
      <c r="DT27" s="716"/>
      <c r="DU27" s="716"/>
      <c r="DV27" s="717"/>
      <c r="DW27" s="685">
        <v>8.1</v>
      </c>
      <c r="DX27" s="714"/>
      <c r="DY27" s="714"/>
      <c r="DZ27" s="714"/>
      <c r="EA27" s="714"/>
      <c r="EB27" s="714"/>
      <c r="EC27" s="715"/>
    </row>
    <row r="28" spans="2:133" ht="11.25" customHeight="1" x14ac:dyDescent="0.15">
      <c r="B28" s="677" t="s">
        <v>300</v>
      </c>
      <c r="C28" s="678"/>
      <c r="D28" s="678"/>
      <c r="E28" s="678"/>
      <c r="F28" s="678"/>
      <c r="G28" s="678"/>
      <c r="H28" s="678"/>
      <c r="I28" s="678"/>
      <c r="J28" s="678"/>
      <c r="K28" s="678"/>
      <c r="L28" s="678"/>
      <c r="M28" s="678"/>
      <c r="N28" s="678"/>
      <c r="O28" s="678"/>
      <c r="P28" s="678"/>
      <c r="Q28" s="679"/>
      <c r="R28" s="680">
        <v>29506</v>
      </c>
      <c r="S28" s="681"/>
      <c r="T28" s="681"/>
      <c r="U28" s="681"/>
      <c r="V28" s="681"/>
      <c r="W28" s="681"/>
      <c r="X28" s="681"/>
      <c r="Y28" s="682"/>
      <c r="Z28" s="683">
        <v>0.3</v>
      </c>
      <c r="AA28" s="683"/>
      <c r="AB28" s="683"/>
      <c r="AC28" s="683"/>
      <c r="AD28" s="684" t="s">
        <v>130</v>
      </c>
      <c r="AE28" s="684"/>
      <c r="AF28" s="684"/>
      <c r="AG28" s="684"/>
      <c r="AH28" s="684"/>
      <c r="AI28" s="684"/>
      <c r="AJ28" s="684"/>
      <c r="AK28" s="684"/>
      <c r="AL28" s="685" t="s">
        <v>130</v>
      </c>
      <c r="AM28" s="686"/>
      <c r="AN28" s="686"/>
      <c r="AO28" s="687"/>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683"/>
      <c r="BP28" s="683"/>
      <c r="BQ28" s="683"/>
      <c r="BR28" s="683"/>
      <c r="BS28" s="689"/>
      <c r="BT28" s="681"/>
      <c r="BU28" s="681"/>
      <c r="BV28" s="681"/>
      <c r="BW28" s="681"/>
      <c r="BX28" s="681"/>
      <c r="BY28" s="681"/>
      <c r="BZ28" s="681"/>
      <c r="CA28" s="681"/>
      <c r="CB28" s="690"/>
      <c r="CD28" s="695" t="s">
        <v>301</v>
      </c>
      <c r="CE28" s="696"/>
      <c r="CF28" s="696"/>
      <c r="CG28" s="696"/>
      <c r="CH28" s="696"/>
      <c r="CI28" s="696"/>
      <c r="CJ28" s="696"/>
      <c r="CK28" s="696"/>
      <c r="CL28" s="696"/>
      <c r="CM28" s="696"/>
      <c r="CN28" s="696"/>
      <c r="CO28" s="696"/>
      <c r="CP28" s="696"/>
      <c r="CQ28" s="697"/>
      <c r="CR28" s="680">
        <v>973156</v>
      </c>
      <c r="CS28" s="681"/>
      <c r="CT28" s="681"/>
      <c r="CU28" s="681"/>
      <c r="CV28" s="681"/>
      <c r="CW28" s="681"/>
      <c r="CX28" s="681"/>
      <c r="CY28" s="682"/>
      <c r="CZ28" s="685">
        <v>10.1</v>
      </c>
      <c r="DA28" s="714"/>
      <c r="DB28" s="714"/>
      <c r="DC28" s="718"/>
      <c r="DD28" s="689">
        <v>912714</v>
      </c>
      <c r="DE28" s="681"/>
      <c r="DF28" s="681"/>
      <c r="DG28" s="681"/>
      <c r="DH28" s="681"/>
      <c r="DI28" s="681"/>
      <c r="DJ28" s="681"/>
      <c r="DK28" s="682"/>
      <c r="DL28" s="689">
        <v>912714</v>
      </c>
      <c r="DM28" s="681"/>
      <c r="DN28" s="681"/>
      <c r="DO28" s="681"/>
      <c r="DP28" s="681"/>
      <c r="DQ28" s="681"/>
      <c r="DR28" s="681"/>
      <c r="DS28" s="681"/>
      <c r="DT28" s="681"/>
      <c r="DU28" s="681"/>
      <c r="DV28" s="682"/>
      <c r="DW28" s="685">
        <v>15</v>
      </c>
      <c r="DX28" s="714"/>
      <c r="DY28" s="714"/>
      <c r="DZ28" s="714"/>
      <c r="EA28" s="714"/>
      <c r="EB28" s="714"/>
      <c r="EC28" s="715"/>
    </row>
    <row r="29" spans="2:133" ht="11.25" customHeight="1" x14ac:dyDescent="0.15">
      <c r="B29" s="677" t="s">
        <v>302</v>
      </c>
      <c r="C29" s="678"/>
      <c r="D29" s="678"/>
      <c r="E29" s="678"/>
      <c r="F29" s="678"/>
      <c r="G29" s="678"/>
      <c r="H29" s="678"/>
      <c r="I29" s="678"/>
      <c r="J29" s="678"/>
      <c r="K29" s="678"/>
      <c r="L29" s="678"/>
      <c r="M29" s="678"/>
      <c r="N29" s="678"/>
      <c r="O29" s="678"/>
      <c r="P29" s="678"/>
      <c r="Q29" s="679"/>
      <c r="R29" s="680">
        <v>359276</v>
      </c>
      <c r="S29" s="681"/>
      <c r="T29" s="681"/>
      <c r="U29" s="681"/>
      <c r="V29" s="681"/>
      <c r="W29" s="681"/>
      <c r="X29" s="681"/>
      <c r="Y29" s="682"/>
      <c r="Z29" s="683">
        <v>3.5</v>
      </c>
      <c r="AA29" s="683"/>
      <c r="AB29" s="683"/>
      <c r="AC29" s="683"/>
      <c r="AD29" s="684">
        <v>4752</v>
      </c>
      <c r="AE29" s="684"/>
      <c r="AF29" s="684"/>
      <c r="AG29" s="684"/>
      <c r="AH29" s="684"/>
      <c r="AI29" s="684"/>
      <c r="AJ29" s="684"/>
      <c r="AK29" s="684"/>
      <c r="AL29" s="685">
        <v>0.1</v>
      </c>
      <c r="AM29" s="686"/>
      <c r="AN29" s="686"/>
      <c r="AO29" s="687"/>
      <c r="AP29" s="730"/>
      <c r="AQ29" s="731"/>
      <c r="AR29" s="731"/>
      <c r="AS29" s="731"/>
      <c r="AT29" s="731"/>
      <c r="AU29" s="731"/>
      <c r="AV29" s="731"/>
      <c r="AW29" s="731"/>
      <c r="AX29" s="731"/>
      <c r="AY29" s="731"/>
      <c r="AZ29" s="731"/>
      <c r="BA29" s="731"/>
      <c r="BB29" s="731"/>
      <c r="BC29" s="731"/>
      <c r="BD29" s="731"/>
      <c r="BE29" s="731"/>
      <c r="BF29" s="732"/>
      <c r="BG29" s="680"/>
      <c r="BH29" s="681"/>
      <c r="BI29" s="681"/>
      <c r="BJ29" s="681"/>
      <c r="BK29" s="681"/>
      <c r="BL29" s="681"/>
      <c r="BM29" s="681"/>
      <c r="BN29" s="682"/>
      <c r="BO29" s="683"/>
      <c r="BP29" s="683"/>
      <c r="BQ29" s="683"/>
      <c r="BR29" s="683"/>
      <c r="BS29" s="684"/>
      <c r="BT29" s="684"/>
      <c r="BU29" s="684"/>
      <c r="BV29" s="684"/>
      <c r="BW29" s="684"/>
      <c r="BX29" s="684"/>
      <c r="BY29" s="684"/>
      <c r="BZ29" s="684"/>
      <c r="CA29" s="684"/>
      <c r="CB29" s="688"/>
      <c r="CD29" s="720" t="s">
        <v>303</v>
      </c>
      <c r="CE29" s="721"/>
      <c r="CF29" s="695" t="s">
        <v>304</v>
      </c>
      <c r="CG29" s="696"/>
      <c r="CH29" s="696"/>
      <c r="CI29" s="696"/>
      <c r="CJ29" s="696"/>
      <c r="CK29" s="696"/>
      <c r="CL29" s="696"/>
      <c r="CM29" s="696"/>
      <c r="CN29" s="696"/>
      <c r="CO29" s="696"/>
      <c r="CP29" s="696"/>
      <c r="CQ29" s="697"/>
      <c r="CR29" s="680">
        <v>973156</v>
      </c>
      <c r="CS29" s="716"/>
      <c r="CT29" s="716"/>
      <c r="CU29" s="716"/>
      <c r="CV29" s="716"/>
      <c r="CW29" s="716"/>
      <c r="CX29" s="716"/>
      <c r="CY29" s="717"/>
      <c r="CZ29" s="685">
        <v>10.1</v>
      </c>
      <c r="DA29" s="714"/>
      <c r="DB29" s="714"/>
      <c r="DC29" s="718"/>
      <c r="DD29" s="689">
        <v>912714</v>
      </c>
      <c r="DE29" s="716"/>
      <c r="DF29" s="716"/>
      <c r="DG29" s="716"/>
      <c r="DH29" s="716"/>
      <c r="DI29" s="716"/>
      <c r="DJ29" s="716"/>
      <c r="DK29" s="717"/>
      <c r="DL29" s="689">
        <v>912714</v>
      </c>
      <c r="DM29" s="716"/>
      <c r="DN29" s="716"/>
      <c r="DO29" s="716"/>
      <c r="DP29" s="716"/>
      <c r="DQ29" s="716"/>
      <c r="DR29" s="716"/>
      <c r="DS29" s="716"/>
      <c r="DT29" s="716"/>
      <c r="DU29" s="716"/>
      <c r="DV29" s="717"/>
      <c r="DW29" s="685">
        <v>15</v>
      </c>
      <c r="DX29" s="714"/>
      <c r="DY29" s="714"/>
      <c r="DZ29" s="714"/>
      <c r="EA29" s="714"/>
      <c r="EB29" s="714"/>
      <c r="EC29" s="715"/>
    </row>
    <row r="30" spans="2:133" ht="11.25" customHeight="1" x14ac:dyDescent="0.15">
      <c r="B30" s="677" t="s">
        <v>305</v>
      </c>
      <c r="C30" s="678"/>
      <c r="D30" s="678"/>
      <c r="E30" s="678"/>
      <c r="F30" s="678"/>
      <c r="G30" s="678"/>
      <c r="H30" s="678"/>
      <c r="I30" s="678"/>
      <c r="J30" s="678"/>
      <c r="K30" s="678"/>
      <c r="L30" s="678"/>
      <c r="M30" s="678"/>
      <c r="N30" s="678"/>
      <c r="O30" s="678"/>
      <c r="P30" s="678"/>
      <c r="Q30" s="679"/>
      <c r="R30" s="680">
        <v>86866</v>
      </c>
      <c r="S30" s="681"/>
      <c r="T30" s="681"/>
      <c r="U30" s="681"/>
      <c r="V30" s="681"/>
      <c r="W30" s="681"/>
      <c r="X30" s="681"/>
      <c r="Y30" s="682"/>
      <c r="Z30" s="683">
        <v>0.8</v>
      </c>
      <c r="AA30" s="683"/>
      <c r="AB30" s="683"/>
      <c r="AC30" s="683"/>
      <c r="AD30" s="684">
        <v>5222</v>
      </c>
      <c r="AE30" s="684"/>
      <c r="AF30" s="684"/>
      <c r="AG30" s="684"/>
      <c r="AH30" s="684"/>
      <c r="AI30" s="684"/>
      <c r="AJ30" s="684"/>
      <c r="AK30" s="684"/>
      <c r="AL30" s="685">
        <v>0.1</v>
      </c>
      <c r="AM30" s="686"/>
      <c r="AN30" s="686"/>
      <c r="AO30" s="687"/>
      <c r="AP30" s="659" t="s">
        <v>220</v>
      </c>
      <c r="AQ30" s="660"/>
      <c r="AR30" s="660"/>
      <c r="AS30" s="660"/>
      <c r="AT30" s="660"/>
      <c r="AU30" s="660"/>
      <c r="AV30" s="660"/>
      <c r="AW30" s="660"/>
      <c r="AX30" s="660"/>
      <c r="AY30" s="660"/>
      <c r="AZ30" s="660"/>
      <c r="BA30" s="660"/>
      <c r="BB30" s="660"/>
      <c r="BC30" s="660"/>
      <c r="BD30" s="660"/>
      <c r="BE30" s="660"/>
      <c r="BF30" s="661"/>
      <c r="BG30" s="659" t="s">
        <v>306</v>
      </c>
      <c r="BH30" s="733"/>
      <c r="BI30" s="733"/>
      <c r="BJ30" s="733"/>
      <c r="BK30" s="733"/>
      <c r="BL30" s="733"/>
      <c r="BM30" s="733"/>
      <c r="BN30" s="733"/>
      <c r="BO30" s="733"/>
      <c r="BP30" s="733"/>
      <c r="BQ30" s="734"/>
      <c r="BR30" s="659" t="s">
        <v>307</v>
      </c>
      <c r="BS30" s="733"/>
      <c r="BT30" s="733"/>
      <c r="BU30" s="733"/>
      <c r="BV30" s="733"/>
      <c r="BW30" s="733"/>
      <c r="BX30" s="733"/>
      <c r="BY30" s="733"/>
      <c r="BZ30" s="733"/>
      <c r="CA30" s="733"/>
      <c r="CB30" s="734"/>
      <c r="CD30" s="722"/>
      <c r="CE30" s="723"/>
      <c r="CF30" s="695" t="s">
        <v>308</v>
      </c>
      <c r="CG30" s="696"/>
      <c r="CH30" s="696"/>
      <c r="CI30" s="696"/>
      <c r="CJ30" s="696"/>
      <c r="CK30" s="696"/>
      <c r="CL30" s="696"/>
      <c r="CM30" s="696"/>
      <c r="CN30" s="696"/>
      <c r="CO30" s="696"/>
      <c r="CP30" s="696"/>
      <c r="CQ30" s="697"/>
      <c r="CR30" s="680">
        <v>935209</v>
      </c>
      <c r="CS30" s="681"/>
      <c r="CT30" s="681"/>
      <c r="CU30" s="681"/>
      <c r="CV30" s="681"/>
      <c r="CW30" s="681"/>
      <c r="CX30" s="681"/>
      <c r="CY30" s="682"/>
      <c r="CZ30" s="685">
        <v>9.6999999999999993</v>
      </c>
      <c r="DA30" s="714"/>
      <c r="DB30" s="714"/>
      <c r="DC30" s="718"/>
      <c r="DD30" s="689">
        <v>875746</v>
      </c>
      <c r="DE30" s="681"/>
      <c r="DF30" s="681"/>
      <c r="DG30" s="681"/>
      <c r="DH30" s="681"/>
      <c r="DI30" s="681"/>
      <c r="DJ30" s="681"/>
      <c r="DK30" s="682"/>
      <c r="DL30" s="689">
        <v>875746</v>
      </c>
      <c r="DM30" s="681"/>
      <c r="DN30" s="681"/>
      <c r="DO30" s="681"/>
      <c r="DP30" s="681"/>
      <c r="DQ30" s="681"/>
      <c r="DR30" s="681"/>
      <c r="DS30" s="681"/>
      <c r="DT30" s="681"/>
      <c r="DU30" s="681"/>
      <c r="DV30" s="682"/>
      <c r="DW30" s="685">
        <v>14.4</v>
      </c>
      <c r="DX30" s="714"/>
      <c r="DY30" s="714"/>
      <c r="DZ30" s="714"/>
      <c r="EA30" s="714"/>
      <c r="EB30" s="714"/>
      <c r="EC30" s="715"/>
    </row>
    <row r="31" spans="2:133" ht="11.25" customHeight="1" x14ac:dyDescent="0.15">
      <c r="B31" s="677" t="s">
        <v>309</v>
      </c>
      <c r="C31" s="678"/>
      <c r="D31" s="678"/>
      <c r="E31" s="678"/>
      <c r="F31" s="678"/>
      <c r="G31" s="678"/>
      <c r="H31" s="678"/>
      <c r="I31" s="678"/>
      <c r="J31" s="678"/>
      <c r="K31" s="678"/>
      <c r="L31" s="678"/>
      <c r="M31" s="678"/>
      <c r="N31" s="678"/>
      <c r="O31" s="678"/>
      <c r="P31" s="678"/>
      <c r="Q31" s="679"/>
      <c r="R31" s="680">
        <v>834469</v>
      </c>
      <c r="S31" s="681"/>
      <c r="T31" s="681"/>
      <c r="U31" s="681"/>
      <c r="V31" s="681"/>
      <c r="W31" s="681"/>
      <c r="X31" s="681"/>
      <c r="Y31" s="682"/>
      <c r="Z31" s="683">
        <v>8</v>
      </c>
      <c r="AA31" s="683"/>
      <c r="AB31" s="683"/>
      <c r="AC31" s="683"/>
      <c r="AD31" s="684" t="s">
        <v>130</v>
      </c>
      <c r="AE31" s="684"/>
      <c r="AF31" s="684"/>
      <c r="AG31" s="684"/>
      <c r="AH31" s="684"/>
      <c r="AI31" s="684"/>
      <c r="AJ31" s="684"/>
      <c r="AK31" s="684"/>
      <c r="AL31" s="685" t="s">
        <v>234</v>
      </c>
      <c r="AM31" s="686"/>
      <c r="AN31" s="686"/>
      <c r="AO31" s="687"/>
      <c r="AP31" s="737" t="s">
        <v>310</v>
      </c>
      <c r="AQ31" s="738"/>
      <c r="AR31" s="738"/>
      <c r="AS31" s="738"/>
      <c r="AT31" s="743" t="s">
        <v>311</v>
      </c>
      <c r="AU31" s="225"/>
      <c r="AV31" s="225"/>
      <c r="AW31" s="225"/>
      <c r="AX31" s="666" t="s">
        <v>187</v>
      </c>
      <c r="AY31" s="667"/>
      <c r="AZ31" s="667"/>
      <c r="BA31" s="667"/>
      <c r="BB31" s="667"/>
      <c r="BC31" s="667"/>
      <c r="BD31" s="667"/>
      <c r="BE31" s="667"/>
      <c r="BF31" s="668"/>
      <c r="BG31" s="748">
        <v>98.2</v>
      </c>
      <c r="BH31" s="735"/>
      <c r="BI31" s="735"/>
      <c r="BJ31" s="735"/>
      <c r="BK31" s="735"/>
      <c r="BL31" s="735"/>
      <c r="BM31" s="675">
        <v>95.2</v>
      </c>
      <c r="BN31" s="735"/>
      <c r="BO31" s="735"/>
      <c r="BP31" s="735"/>
      <c r="BQ31" s="736"/>
      <c r="BR31" s="748">
        <v>98.4</v>
      </c>
      <c r="BS31" s="735"/>
      <c r="BT31" s="735"/>
      <c r="BU31" s="735"/>
      <c r="BV31" s="735"/>
      <c r="BW31" s="735"/>
      <c r="BX31" s="675">
        <v>94.4</v>
      </c>
      <c r="BY31" s="735"/>
      <c r="BZ31" s="735"/>
      <c r="CA31" s="735"/>
      <c r="CB31" s="736"/>
      <c r="CD31" s="722"/>
      <c r="CE31" s="723"/>
      <c r="CF31" s="695" t="s">
        <v>312</v>
      </c>
      <c r="CG31" s="696"/>
      <c r="CH31" s="696"/>
      <c r="CI31" s="696"/>
      <c r="CJ31" s="696"/>
      <c r="CK31" s="696"/>
      <c r="CL31" s="696"/>
      <c r="CM31" s="696"/>
      <c r="CN31" s="696"/>
      <c r="CO31" s="696"/>
      <c r="CP31" s="696"/>
      <c r="CQ31" s="697"/>
      <c r="CR31" s="680">
        <v>37947</v>
      </c>
      <c r="CS31" s="716"/>
      <c r="CT31" s="716"/>
      <c r="CU31" s="716"/>
      <c r="CV31" s="716"/>
      <c r="CW31" s="716"/>
      <c r="CX31" s="716"/>
      <c r="CY31" s="717"/>
      <c r="CZ31" s="685">
        <v>0.4</v>
      </c>
      <c r="DA31" s="714"/>
      <c r="DB31" s="714"/>
      <c r="DC31" s="718"/>
      <c r="DD31" s="689">
        <v>36968</v>
      </c>
      <c r="DE31" s="716"/>
      <c r="DF31" s="716"/>
      <c r="DG31" s="716"/>
      <c r="DH31" s="716"/>
      <c r="DI31" s="716"/>
      <c r="DJ31" s="716"/>
      <c r="DK31" s="717"/>
      <c r="DL31" s="689">
        <v>36968</v>
      </c>
      <c r="DM31" s="716"/>
      <c r="DN31" s="716"/>
      <c r="DO31" s="716"/>
      <c r="DP31" s="716"/>
      <c r="DQ31" s="716"/>
      <c r="DR31" s="716"/>
      <c r="DS31" s="716"/>
      <c r="DT31" s="716"/>
      <c r="DU31" s="716"/>
      <c r="DV31" s="717"/>
      <c r="DW31" s="685">
        <v>0.6</v>
      </c>
      <c r="DX31" s="714"/>
      <c r="DY31" s="714"/>
      <c r="DZ31" s="714"/>
      <c r="EA31" s="714"/>
      <c r="EB31" s="714"/>
      <c r="EC31" s="715"/>
    </row>
    <row r="32" spans="2:133" ht="11.25" customHeight="1" x14ac:dyDescent="0.15">
      <c r="B32" s="726" t="s">
        <v>313</v>
      </c>
      <c r="C32" s="727"/>
      <c r="D32" s="727"/>
      <c r="E32" s="727"/>
      <c r="F32" s="727"/>
      <c r="G32" s="727"/>
      <c r="H32" s="727"/>
      <c r="I32" s="727"/>
      <c r="J32" s="727"/>
      <c r="K32" s="727"/>
      <c r="L32" s="727"/>
      <c r="M32" s="727"/>
      <c r="N32" s="727"/>
      <c r="O32" s="727"/>
      <c r="P32" s="727"/>
      <c r="Q32" s="728"/>
      <c r="R32" s="680" t="s">
        <v>130</v>
      </c>
      <c r="S32" s="681"/>
      <c r="T32" s="681"/>
      <c r="U32" s="681"/>
      <c r="V32" s="681"/>
      <c r="W32" s="681"/>
      <c r="X32" s="681"/>
      <c r="Y32" s="682"/>
      <c r="Z32" s="683" t="s">
        <v>130</v>
      </c>
      <c r="AA32" s="683"/>
      <c r="AB32" s="683"/>
      <c r="AC32" s="683"/>
      <c r="AD32" s="684" t="s">
        <v>130</v>
      </c>
      <c r="AE32" s="684"/>
      <c r="AF32" s="684"/>
      <c r="AG32" s="684"/>
      <c r="AH32" s="684"/>
      <c r="AI32" s="684"/>
      <c r="AJ32" s="684"/>
      <c r="AK32" s="684"/>
      <c r="AL32" s="685" t="s">
        <v>130</v>
      </c>
      <c r="AM32" s="686"/>
      <c r="AN32" s="686"/>
      <c r="AO32" s="687"/>
      <c r="AP32" s="739"/>
      <c r="AQ32" s="740"/>
      <c r="AR32" s="740"/>
      <c r="AS32" s="740"/>
      <c r="AT32" s="744"/>
      <c r="AU32" s="224" t="s">
        <v>314</v>
      </c>
      <c r="AV32" s="224"/>
      <c r="AW32" s="224"/>
      <c r="AX32" s="677" t="s">
        <v>315</v>
      </c>
      <c r="AY32" s="678"/>
      <c r="AZ32" s="678"/>
      <c r="BA32" s="678"/>
      <c r="BB32" s="678"/>
      <c r="BC32" s="678"/>
      <c r="BD32" s="678"/>
      <c r="BE32" s="678"/>
      <c r="BF32" s="679"/>
      <c r="BG32" s="749">
        <v>98.4</v>
      </c>
      <c r="BH32" s="716"/>
      <c r="BI32" s="716"/>
      <c r="BJ32" s="716"/>
      <c r="BK32" s="716"/>
      <c r="BL32" s="716"/>
      <c r="BM32" s="686">
        <v>96.4</v>
      </c>
      <c r="BN32" s="746"/>
      <c r="BO32" s="746"/>
      <c r="BP32" s="746"/>
      <c r="BQ32" s="747"/>
      <c r="BR32" s="749">
        <v>98.6</v>
      </c>
      <c r="BS32" s="716"/>
      <c r="BT32" s="716"/>
      <c r="BU32" s="716"/>
      <c r="BV32" s="716"/>
      <c r="BW32" s="716"/>
      <c r="BX32" s="686">
        <v>96.3</v>
      </c>
      <c r="BY32" s="746"/>
      <c r="BZ32" s="746"/>
      <c r="CA32" s="746"/>
      <c r="CB32" s="747"/>
      <c r="CD32" s="724"/>
      <c r="CE32" s="725"/>
      <c r="CF32" s="695" t="s">
        <v>316</v>
      </c>
      <c r="CG32" s="696"/>
      <c r="CH32" s="696"/>
      <c r="CI32" s="696"/>
      <c r="CJ32" s="696"/>
      <c r="CK32" s="696"/>
      <c r="CL32" s="696"/>
      <c r="CM32" s="696"/>
      <c r="CN32" s="696"/>
      <c r="CO32" s="696"/>
      <c r="CP32" s="696"/>
      <c r="CQ32" s="697"/>
      <c r="CR32" s="680" t="s">
        <v>130</v>
      </c>
      <c r="CS32" s="681"/>
      <c r="CT32" s="681"/>
      <c r="CU32" s="681"/>
      <c r="CV32" s="681"/>
      <c r="CW32" s="681"/>
      <c r="CX32" s="681"/>
      <c r="CY32" s="682"/>
      <c r="CZ32" s="685" t="s">
        <v>130</v>
      </c>
      <c r="DA32" s="714"/>
      <c r="DB32" s="714"/>
      <c r="DC32" s="718"/>
      <c r="DD32" s="689" t="s">
        <v>234</v>
      </c>
      <c r="DE32" s="681"/>
      <c r="DF32" s="681"/>
      <c r="DG32" s="681"/>
      <c r="DH32" s="681"/>
      <c r="DI32" s="681"/>
      <c r="DJ32" s="681"/>
      <c r="DK32" s="682"/>
      <c r="DL32" s="689" t="s">
        <v>234</v>
      </c>
      <c r="DM32" s="681"/>
      <c r="DN32" s="681"/>
      <c r="DO32" s="681"/>
      <c r="DP32" s="681"/>
      <c r="DQ32" s="681"/>
      <c r="DR32" s="681"/>
      <c r="DS32" s="681"/>
      <c r="DT32" s="681"/>
      <c r="DU32" s="681"/>
      <c r="DV32" s="682"/>
      <c r="DW32" s="685" t="s">
        <v>234</v>
      </c>
      <c r="DX32" s="714"/>
      <c r="DY32" s="714"/>
      <c r="DZ32" s="714"/>
      <c r="EA32" s="714"/>
      <c r="EB32" s="714"/>
      <c r="EC32" s="715"/>
    </row>
    <row r="33" spans="2:133" ht="11.25" customHeight="1" x14ac:dyDescent="0.15">
      <c r="B33" s="677" t="s">
        <v>317</v>
      </c>
      <c r="C33" s="678"/>
      <c r="D33" s="678"/>
      <c r="E33" s="678"/>
      <c r="F33" s="678"/>
      <c r="G33" s="678"/>
      <c r="H33" s="678"/>
      <c r="I33" s="678"/>
      <c r="J33" s="678"/>
      <c r="K33" s="678"/>
      <c r="L33" s="678"/>
      <c r="M33" s="678"/>
      <c r="N33" s="678"/>
      <c r="O33" s="678"/>
      <c r="P33" s="678"/>
      <c r="Q33" s="679"/>
      <c r="R33" s="680">
        <v>760922</v>
      </c>
      <c r="S33" s="681"/>
      <c r="T33" s="681"/>
      <c r="U33" s="681"/>
      <c r="V33" s="681"/>
      <c r="W33" s="681"/>
      <c r="X33" s="681"/>
      <c r="Y33" s="682"/>
      <c r="Z33" s="683">
        <v>7.3</v>
      </c>
      <c r="AA33" s="683"/>
      <c r="AB33" s="683"/>
      <c r="AC33" s="683"/>
      <c r="AD33" s="684" t="s">
        <v>130</v>
      </c>
      <c r="AE33" s="684"/>
      <c r="AF33" s="684"/>
      <c r="AG33" s="684"/>
      <c r="AH33" s="684"/>
      <c r="AI33" s="684"/>
      <c r="AJ33" s="684"/>
      <c r="AK33" s="684"/>
      <c r="AL33" s="685" t="s">
        <v>245</v>
      </c>
      <c r="AM33" s="686"/>
      <c r="AN33" s="686"/>
      <c r="AO33" s="687"/>
      <c r="AP33" s="741"/>
      <c r="AQ33" s="742"/>
      <c r="AR33" s="742"/>
      <c r="AS33" s="742"/>
      <c r="AT33" s="745"/>
      <c r="AU33" s="226"/>
      <c r="AV33" s="226"/>
      <c r="AW33" s="226"/>
      <c r="AX33" s="730" t="s">
        <v>318</v>
      </c>
      <c r="AY33" s="731"/>
      <c r="AZ33" s="731"/>
      <c r="BA33" s="731"/>
      <c r="BB33" s="731"/>
      <c r="BC33" s="731"/>
      <c r="BD33" s="731"/>
      <c r="BE33" s="731"/>
      <c r="BF33" s="732"/>
      <c r="BG33" s="750">
        <v>97.8</v>
      </c>
      <c r="BH33" s="751"/>
      <c r="BI33" s="751"/>
      <c r="BJ33" s="751"/>
      <c r="BK33" s="751"/>
      <c r="BL33" s="751"/>
      <c r="BM33" s="752">
        <v>93.8</v>
      </c>
      <c r="BN33" s="751"/>
      <c r="BO33" s="751"/>
      <c r="BP33" s="751"/>
      <c r="BQ33" s="753"/>
      <c r="BR33" s="750">
        <v>98.1</v>
      </c>
      <c r="BS33" s="751"/>
      <c r="BT33" s="751"/>
      <c r="BU33" s="751"/>
      <c r="BV33" s="751"/>
      <c r="BW33" s="751"/>
      <c r="BX33" s="752">
        <v>92.2</v>
      </c>
      <c r="BY33" s="751"/>
      <c r="BZ33" s="751"/>
      <c r="CA33" s="751"/>
      <c r="CB33" s="753"/>
      <c r="CD33" s="695" t="s">
        <v>319</v>
      </c>
      <c r="CE33" s="696"/>
      <c r="CF33" s="696"/>
      <c r="CG33" s="696"/>
      <c r="CH33" s="696"/>
      <c r="CI33" s="696"/>
      <c r="CJ33" s="696"/>
      <c r="CK33" s="696"/>
      <c r="CL33" s="696"/>
      <c r="CM33" s="696"/>
      <c r="CN33" s="696"/>
      <c r="CO33" s="696"/>
      <c r="CP33" s="696"/>
      <c r="CQ33" s="697"/>
      <c r="CR33" s="680">
        <v>4354156</v>
      </c>
      <c r="CS33" s="716"/>
      <c r="CT33" s="716"/>
      <c r="CU33" s="716"/>
      <c r="CV33" s="716"/>
      <c r="CW33" s="716"/>
      <c r="CX33" s="716"/>
      <c r="CY33" s="717"/>
      <c r="CZ33" s="685">
        <v>45.3</v>
      </c>
      <c r="DA33" s="714"/>
      <c r="DB33" s="714"/>
      <c r="DC33" s="718"/>
      <c r="DD33" s="689">
        <v>2860905</v>
      </c>
      <c r="DE33" s="716"/>
      <c r="DF33" s="716"/>
      <c r="DG33" s="716"/>
      <c r="DH33" s="716"/>
      <c r="DI33" s="716"/>
      <c r="DJ33" s="716"/>
      <c r="DK33" s="717"/>
      <c r="DL33" s="689">
        <v>2146196</v>
      </c>
      <c r="DM33" s="716"/>
      <c r="DN33" s="716"/>
      <c r="DO33" s="716"/>
      <c r="DP33" s="716"/>
      <c r="DQ33" s="716"/>
      <c r="DR33" s="716"/>
      <c r="DS33" s="716"/>
      <c r="DT33" s="716"/>
      <c r="DU33" s="716"/>
      <c r="DV33" s="717"/>
      <c r="DW33" s="685">
        <v>35.299999999999997</v>
      </c>
      <c r="DX33" s="714"/>
      <c r="DY33" s="714"/>
      <c r="DZ33" s="714"/>
      <c r="EA33" s="714"/>
      <c r="EB33" s="714"/>
      <c r="EC33" s="715"/>
    </row>
    <row r="34" spans="2:133" ht="11.25" customHeight="1" x14ac:dyDescent="0.15">
      <c r="B34" s="677" t="s">
        <v>320</v>
      </c>
      <c r="C34" s="678"/>
      <c r="D34" s="678"/>
      <c r="E34" s="678"/>
      <c r="F34" s="678"/>
      <c r="G34" s="678"/>
      <c r="H34" s="678"/>
      <c r="I34" s="678"/>
      <c r="J34" s="678"/>
      <c r="K34" s="678"/>
      <c r="L34" s="678"/>
      <c r="M34" s="678"/>
      <c r="N34" s="678"/>
      <c r="O34" s="678"/>
      <c r="P34" s="678"/>
      <c r="Q34" s="679"/>
      <c r="R34" s="680">
        <v>52791</v>
      </c>
      <c r="S34" s="681"/>
      <c r="T34" s="681"/>
      <c r="U34" s="681"/>
      <c r="V34" s="681"/>
      <c r="W34" s="681"/>
      <c r="X34" s="681"/>
      <c r="Y34" s="682"/>
      <c r="Z34" s="683">
        <v>0.5</v>
      </c>
      <c r="AA34" s="683"/>
      <c r="AB34" s="683"/>
      <c r="AC34" s="683"/>
      <c r="AD34" s="684">
        <v>4596</v>
      </c>
      <c r="AE34" s="684"/>
      <c r="AF34" s="684"/>
      <c r="AG34" s="684"/>
      <c r="AH34" s="684"/>
      <c r="AI34" s="684"/>
      <c r="AJ34" s="684"/>
      <c r="AK34" s="684"/>
      <c r="AL34" s="685">
        <v>0.1</v>
      </c>
      <c r="AM34" s="686"/>
      <c r="AN34" s="686"/>
      <c r="AO34" s="687"/>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95" t="s">
        <v>321</v>
      </c>
      <c r="CE34" s="696"/>
      <c r="CF34" s="696"/>
      <c r="CG34" s="696"/>
      <c r="CH34" s="696"/>
      <c r="CI34" s="696"/>
      <c r="CJ34" s="696"/>
      <c r="CK34" s="696"/>
      <c r="CL34" s="696"/>
      <c r="CM34" s="696"/>
      <c r="CN34" s="696"/>
      <c r="CO34" s="696"/>
      <c r="CP34" s="696"/>
      <c r="CQ34" s="697"/>
      <c r="CR34" s="680">
        <v>2322876</v>
      </c>
      <c r="CS34" s="681"/>
      <c r="CT34" s="681"/>
      <c r="CU34" s="681"/>
      <c r="CV34" s="681"/>
      <c r="CW34" s="681"/>
      <c r="CX34" s="681"/>
      <c r="CY34" s="682"/>
      <c r="CZ34" s="685">
        <v>24.2</v>
      </c>
      <c r="DA34" s="714"/>
      <c r="DB34" s="714"/>
      <c r="DC34" s="718"/>
      <c r="DD34" s="689">
        <v>1288709</v>
      </c>
      <c r="DE34" s="681"/>
      <c r="DF34" s="681"/>
      <c r="DG34" s="681"/>
      <c r="DH34" s="681"/>
      <c r="DI34" s="681"/>
      <c r="DJ34" s="681"/>
      <c r="DK34" s="682"/>
      <c r="DL34" s="689">
        <v>956715</v>
      </c>
      <c r="DM34" s="681"/>
      <c r="DN34" s="681"/>
      <c r="DO34" s="681"/>
      <c r="DP34" s="681"/>
      <c r="DQ34" s="681"/>
      <c r="DR34" s="681"/>
      <c r="DS34" s="681"/>
      <c r="DT34" s="681"/>
      <c r="DU34" s="681"/>
      <c r="DV34" s="682"/>
      <c r="DW34" s="685">
        <v>15.8</v>
      </c>
      <c r="DX34" s="714"/>
      <c r="DY34" s="714"/>
      <c r="DZ34" s="714"/>
      <c r="EA34" s="714"/>
      <c r="EB34" s="714"/>
      <c r="EC34" s="715"/>
    </row>
    <row r="35" spans="2:133" ht="11.25" customHeight="1" x14ac:dyDescent="0.15">
      <c r="B35" s="677" t="s">
        <v>322</v>
      </c>
      <c r="C35" s="678"/>
      <c r="D35" s="678"/>
      <c r="E35" s="678"/>
      <c r="F35" s="678"/>
      <c r="G35" s="678"/>
      <c r="H35" s="678"/>
      <c r="I35" s="678"/>
      <c r="J35" s="678"/>
      <c r="K35" s="678"/>
      <c r="L35" s="678"/>
      <c r="M35" s="678"/>
      <c r="N35" s="678"/>
      <c r="O35" s="678"/>
      <c r="P35" s="678"/>
      <c r="Q35" s="679"/>
      <c r="R35" s="680">
        <v>217402</v>
      </c>
      <c r="S35" s="681"/>
      <c r="T35" s="681"/>
      <c r="U35" s="681"/>
      <c r="V35" s="681"/>
      <c r="W35" s="681"/>
      <c r="X35" s="681"/>
      <c r="Y35" s="682"/>
      <c r="Z35" s="683">
        <v>2.1</v>
      </c>
      <c r="AA35" s="683"/>
      <c r="AB35" s="683"/>
      <c r="AC35" s="683"/>
      <c r="AD35" s="684" t="s">
        <v>234</v>
      </c>
      <c r="AE35" s="684"/>
      <c r="AF35" s="684"/>
      <c r="AG35" s="684"/>
      <c r="AH35" s="684"/>
      <c r="AI35" s="684"/>
      <c r="AJ35" s="684"/>
      <c r="AK35" s="684"/>
      <c r="AL35" s="685" t="s">
        <v>245</v>
      </c>
      <c r="AM35" s="686"/>
      <c r="AN35" s="686"/>
      <c r="AO35" s="687"/>
      <c r="AP35" s="229"/>
      <c r="AQ35" s="659" t="s">
        <v>323</v>
      </c>
      <c r="AR35" s="660"/>
      <c r="AS35" s="660"/>
      <c r="AT35" s="660"/>
      <c r="AU35" s="660"/>
      <c r="AV35" s="660"/>
      <c r="AW35" s="660"/>
      <c r="AX35" s="660"/>
      <c r="AY35" s="660"/>
      <c r="AZ35" s="660"/>
      <c r="BA35" s="660"/>
      <c r="BB35" s="660"/>
      <c r="BC35" s="660"/>
      <c r="BD35" s="660"/>
      <c r="BE35" s="660"/>
      <c r="BF35" s="661"/>
      <c r="BG35" s="659" t="s">
        <v>324</v>
      </c>
      <c r="BH35" s="660"/>
      <c r="BI35" s="660"/>
      <c r="BJ35" s="660"/>
      <c r="BK35" s="660"/>
      <c r="BL35" s="660"/>
      <c r="BM35" s="660"/>
      <c r="BN35" s="660"/>
      <c r="BO35" s="660"/>
      <c r="BP35" s="660"/>
      <c r="BQ35" s="660"/>
      <c r="BR35" s="660"/>
      <c r="BS35" s="660"/>
      <c r="BT35" s="660"/>
      <c r="BU35" s="660"/>
      <c r="BV35" s="660"/>
      <c r="BW35" s="660"/>
      <c r="BX35" s="660"/>
      <c r="BY35" s="660"/>
      <c r="BZ35" s="660"/>
      <c r="CA35" s="660"/>
      <c r="CB35" s="661"/>
      <c r="CD35" s="695" t="s">
        <v>325</v>
      </c>
      <c r="CE35" s="696"/>
      <c r="CF35" s="696"/>
      <c r="CG35" s="696"/>
      <c r="CH35" s="696"/>
      <c r="CI35" s="696"/>
      <c r="CJ35" s="696"/>
      <c r="CK35" s="696"/>
      <c r="CL35" s="696"/>
      <c r="CM35" s="696"/>
      <c r="CN35" s="696"/>
      <c r="CO35" s="696"/>
      <c r="CP35" s="696"/>
      <c r="CQ35" s="697"/>
      <c r="CR35" s="680">
        <v>126874</v>
      </c>
      <c r="CS35" s="716"/>
      <c r="CT35" s="716"/>
      <c r="CU35" s="716"/>
      <c r="CV35" s="716"/>
      <c r="CW35" s="716"/>
      <c r="CX35" s="716"/>
      <c r="CY35" s="717"/>
      <c r="CZ35" s="685">
        <v>1.3</v>
      </c>
      <c r="DA35" s="714"/>
      <c r="DB35" s="714"/>
      <c r="DC35" s="718"/>
      <c r="DD35" s="689">
        <v>106974</v>
      </c>
      <c r="DE35" s="716"/>
      <c r="DF35" s="716"/>
      <c r="DG35" s="716"/>
      <c r="DH35" s="716"/>
      <c r="DI35" s="716"/>
      <c r="DJ35" s="716"/>
      <c r="DK35" s="717"/>
      <c r="DL35" s="689">
        <v>104484</v>
      </c>
      <c r="DM35" s="716"/>
      <c r="DN35" s="716"/>
      <c r="DO35" s="716"/>
      <c r="DP35" s="716"/>
      <c r="DQ35" s="716"/>
      <c r="DR35" s="716"/>
      <c r="DS35" s="716"/>
      <c r="DT35" s="716"/>
      <c r="DU35" s="716"/>
      <c r="DV35" s="717"/>
      <c r="DW35" s="685">
        <v>1.7</v>
      </c>
      <c r="DX35" s="714"/>
      <c r="DY35" s="714"/>
      <c r="DZ35" s="714"/>
      <c r="EA35" s="714"/>
      <c r="EB35" s="714"/>
      <c r="EC35" s="715"/>
    </row>
    <row r="36" spans="2:133" ht="11.25" customHeight="1" x14ac:dyDescent="0.15">
      <c r="B36" s="677" t="s">
        <v>326</v>
      </c>
      <c r="C36" s="678"/>
      <c r="D36" s="678"/>
      <c r="E36" s="678"/>
      <c r="F36" s="678"/>
      <c r="G36" s="678"/>
      <c r="H36" s="678"/>
      <c r="I36" s="678"/>
      <c r="J36" s="678"/>
      <c r="K36" s="678"/>
      <c r="L36" s="678"/>
      <c r="M36" s="678"/>
      <c r="N36" s="678"/>
      <c r="O36" s="678"/>
      <c r="P36" s="678"/>
      <c r="Q36" s="679"/>
      <c r="R36" s="680">
        <v>38914</v>
      </c>
      <c r="S36" s="681"/>
      <c r="T36" s="681"/>
      <c r="U36" s="681"/>
      <c r="V36" s="681"/>
      <c r="W36" s="681"/>
      <c r="X36" s="681"/>
      <c r="Y36" s="682"/>
      <c r="Z36" s="683">
        <v>0.4</v>
      </c>
      <c r="AA36" s="683"/>
      <c r="AB36" s="683"/>
      <c r="AC36" s="683"/>
      <c r="AD36" s="684" t="s">
        <v>234</v>
      </c>
      <c r="AE36" s="684"/>
      <c r="AF36" s="684"/>
      <c r="AG36" s="684"/>
      <c r="AH36" s="684"/>
      <c r="AI36" s="684"/>
      <c r="AJ36" s="684"/>
      <c r="AK36" s="684"/>
      <c r="AL36" s="685" t="s">
        <v>130</v>
      </c>
      <c r="AM36" s="686"/>
      <c r="AN36" s="686"/>
      <c r="AO36" s="687"/>
      <c r="AP36" s="229"/>
      <c r="AQ36" s="754" t="s">
        <v>327</v>
      </c>
      <c r="AR36" s="755"/>
      <c r="AS36" s="755"/>
      <c r="AT36" s="755"/>
      <c r="AU36" s="755"/>
      <c r="AV36" s="755"/>
      <c r="AW36" s="755"/>
      <c r="AX36" s="755"/>
      <c r="AY36" s="756"/>
      <c r="AZ36" s="669">
        <v>1028123</v>
      </c>
      <c r="BA36" s="670"/>
      <c r="BB36" s="670"/>
      <c r="BC36" s="670"/>
      <c r="BD36" s="670"/>
      <c r="BE36" s="670"/>
      <c r="BF36" s="757"/>
      <c r="BG36" s="691" t="s">
        <v>328</v>
      </c>
      <c r="BH36" s="692"/>
      <c r="BI36" s="692"/>
      <c r="BJ36" s="692"/>
      <c r="BK36" s="692"/>
      <c r="BL36" s="692"/>
      <c r="BM36" s="692"/>
      <c r="BN36" s="692"/>
      <c r="BO36" s="692"/>
      <c r="BP36" s="692"/>
      <c r="BQ36" s="692"/>
      <c r="BR36" s="692"/>
      <c r="BS36" s="692"/>
      <c r="BT36" s="692"/>
      <c r="BU36" s="693"/>
      <c r="BV36" s="669">
        <v>66084</v>
      </c>
      <c r="BW36" s="670"/>
      <c r="BX36" s="670"/>
      <c r="BY36" s="670"/>
      <c r="BZ36" s="670"/>
      <c r="CA36" s="670"/>
      <c r="CB36" s="757"/>
      <c r="CD36" s="695" t="s">
        <v>329</v>
      </c>
      <c r="CE36" s="696"/>
      <c r="CF36" s="696"/>
      <c r="CG36" s="696"/>
      <c r="CH36" s="696"/>
      <c r="CI36" s="696"/>
      <c r="CJ36" s="696"/>
      <c r="CK36" s="696"/>
      <c r="CL36" s="696"/>
      <c r="CM36" s="696"/>
      <c r="CN36" s="696"/>
      <c r="CO36" s="696"/>
      <c r="CP36" s="696"/>
      <c r="CQ36" s="697"/>
      <c r="CR36" s="680">
        <v>697758</v>
      </c>
      <c r="CS36" s="681"/>
      <c r="CT36" s="681"/>
      <c r="CU36" s="681"/>
      <c r="CV36" s="681"/>
      <c r="CW36" s="681"/>
      <c r="CX36" s="681"/>
      <c r="CY36" s="682"/>
      <c r="CZ36" s="685">
        <v>7.3</v>
      </c>
      <c r="DA36" s="714"/>
      <c r="DB36" s="714"/>
      <c r="DC36" s="718"/>
      <c r="DD36" s="689">
        <v>472752</v>
      </c>
      <c r="DE36" s="681"/>
      <c r="DF36" s="681"/>
      <c r="DG36" s="681"/>
      <c r="DH36" s="681"/>
      <c r="DI36" s="681"/>
      <c r="DJ36" s="681"/>
      <c r="DK36" s="682"/>
      <c r="DL36" s="689">
        <v>280520</v>
      </c>
      <c r="DM36" s="681"/>
      <c r="DN36" s="681"/>
      <c r="DO36" s="681"/>
      <c r="DP36" s="681"/>
      <c r="DQ36" s="681"/>
      <c r="DR36" s="681"/>
      <c r="DS36" s="681"/>
      <c r="DT36" s="681"/>
      <c r="DU36" s="681"/>
      <c r="DV36" s="682"/>
      <c r="DW36" s="685">
        <v>4.5999999999999996</v>
      </c>
      <c r="DX36" s="714"/>
      <c r="DY36" s="714"/>
      <c r="DZ36" s="714"/>
      <c r="EA36" s="714"/>
      <c r="EB36" s="714"/>
      <c r="EC36" s="715"/>
    </row>
    <row r="37" spans="2:133" ht="11.25" customHeight="1" x14ac:dyDescent="0.15">
      <c r="B37" s="677" t="s">
        <v>330</v>
      </c>
      <c r="C37" s="678"/>
      <c r="D37" s="678"/>
      <c r="E37" s="678"/>
      <c r="F37" s="678"/>
      <c r="G37" s="678"/>
      <c r="H37" s="678"/>
      <c r="I37" s="678"/>
      <c r="J37" s="678"/>
      <c r="K37" s="678"/>
      <c r="L37" s="678"/>
      <c r="M37" s="678"/>
      <c r="N37" s="678"/>
      <c r="O37" s="678"/>
      <c r="P37" s="678"/>
      <c r="Q37" s="679"/>
      <c r="R37" s="680">
        <v>627642</v>
      </c>
      <c r="S37" s="681"/>
      <c r="T37" s="681"/>
      <c r="U37" s="681"/>
      <c r="V37" s="681"/>
      <c r="W37" s="681"/>
      <c r="X37" s="681"/>
      <c r="Y37" s="682"/>
      <c r="Z37" s="683">
        <v>6</v>
      </c>
      <c r="AA37" s="683"/>
      <c r="AB37" s="683"/>
      <c r="AC37" s="683"/>
      <c r="AD37" s="684" t="s">
        <v>234</v>
      </c>
      <c r="AE37" s="684"/>
      <c r="AF37" s="684"/>
      <c r="AG37" s="684"/>
      <c r="AH37" s="684"/>
      <c r="AI37" s="684"/>
      <c r="AJ37" s="684"/>
      <c r="AK37" s="684"/>
      <c r="AL37" s="685" t="s">
        <v>234</v>
      </c>
      <c r="AM37" s="686"/>
      <c r="AN37" s="686"/>
      <c r="AO37" s="687"/>
      <c r="AQ37" s="758" t="s">
        <v>331</v>
      </c>
      <c r="AR37" s="759"/>
      <c r="AS37" s="759"/>
      <c r="AT37" s="759"/>
      <c r="AU37" s="759"/>
      <c r="AV37" s="759"/>
      <c r="AW37" s="759"/>
      <c r="AX37" s="759"/>
      <c r="AY37" s="760"/>
      <c r="AZ37" s="680">
        <v>27552</v>
      </c>
      <c r="BA37" s="681"/>
      <c r="BB37" s="681"/>
      <c r="BC37" s="681"/>
      <c r="BD37" s="716"/>
      <c r="BE37" s="716"/>
      <c r="BF37" s="747"/>
      <c r="BG37" s="695" t="s">
        <v>332</v>
      </c>
      <c r="BH37" s="696"/>
      <c r="BI37" s="696"/>
      <c r="BJ37" s="696"/>
      <c r="BK37" s="696"/>
      <c r="BL37" s="696"/>
      <c r="BM37" s="696"/>
      <c r="BN37" s="696"/>
      <c r="BO37" s="696"/>
      <c r="BP37" s="696"/>
      <c r="BQ37" s="696"/>
      <c r="BR37" s="696"/>
      <c r="BS37" s="696"/>
      <c r="BT37" s="696"/>
      <c r="BU37" s="697"/>
      <c r="BV37" s="680">
        <v>49265</v>
      </c>
      <c r="BW37" s="681"/>
      <c r="BX37" s="681"/>
      <c r="BY37" s="681"/>
      <c r="BZ37" s="681"/>
      <c r="CA37" s="681"/>
      <c r="CB37" s="690"/>
      <c r="CD37" s="695" t="s">
        <v>333</v>
      </c>
      <c r="CE37" s="696"/>
      <c r="CF37" s="696"/>
      <c r="CG37" s="696"/>
      <c r="CH37" s="696"/>
      <c r="CI37" s="696"/>
      <c r="CJ37" s="696"/>
      <c r="CK37" s="696"/>
      <c r="CL37" s="696"/>
      <c r="CM37" s="696"/>
      <c r="CN37" s="696"/>
      <c r="CO37" s="696"/>
      <c r="CP37" s="696"/>
      <c r="CQ37" s="697"/>
      <c r="CR37" s="680">
        <v>4766</v>
      </c>
      <c r="CS37" s="716"/>
      <c r="CT37" s="716"/>
      <c r="CU37" s="716"/>
      <c r="CV37" s="716"/>
      <c r="CW37" s="716"/>
      <c r="CX37" s="716"/>
      <c r="CY37" s="717"/>
      <c r="CZ37" s="685">
        <v>0</v>
      </c>
      <c r="DA37" s="714"/>
      <c r="DB37" s="714"/>
      <c r="DC37" s="718"/>
      <c r="DD37" s="689">
        <v>3994</v>
      </c>
      <c r="DE37" s="716"/>
      <c r="DF37" s="716"/>
      <c r="DG37" s="716"/>
      <c r="DH37" s="716"/>
      <c r="DI37" s="716"/>
      <c r="DJ37" s="716"/>
      <c r="DK37" s="717"/>
      <c r="DL37" s="689">
        <v>3644</v>
      </c>
      <c r="DM37" s="716"/>
      <c r="DN37" s="716"/>
      <c r="DO37" s="716"/>
      <c r="DP37" s="716"/>
      <c r="DQ37" s="716"/>
      <c r="DR37" s="716"/>
      <c r="DS37" s="716"/>
      <c r="DT37" s="716"/>
      <c r="DU37" s="716"/>
      <c r="DV37" s="717"/>
      <c r="DW37" s="685">
        <v>0.1</v>
      </c>
      <c r="DX37" s="714"/>
      <c r="DY37" s="714"/>
      <c r="DZ37" s="714"/>
      <c r="EA37" s="714"/>
      <c r="EB37" s="714"/>
      <c r="EC37" s="715"/>
    </row>
    <row r="38" spans="2:133" ht="11.25" customHeight="1" x14ac:dyDescent="0.15">
      <c r="B38" s="677" t="s">
        <v>334</v>
      </c>
      <c r="C38" s="678"/>
      <c r="D38" s="678"/>
      <c r="E38" s="678"/>
      <c r="F38" s="678"/>
      <c r="G38" s="678"/>
      <c r="H38" s="678"/>
      <c r="I38" s="678"/>
      <c r="J38" s="678"/>
      <c r="K38" s="678"/>
      <c r="L38" s="678"/>
      <c r="M38" s="678"/>
      <c r="N38" s="678"/>
      <c r="O38" s="678"/>
      <c r="P38" s="678"/>
      <c r="Q38" s="679"/>
      <c r="R38" s="680">
        <v>152288</v>
      </c>
      <c r="S38" s="681"/>
      <c r="T38" s="681"/>
      <c r="U38" s="681"/>
      <c r="V38" s="681"/>
      <c r="W38" s="681"/>
      <c r="X38" s="681"/>
      <c r="Y38" s="682"/>
      <c r="Z38" s="683">
        <v>1.5</v>
      </c>
      <c r="AA38" s="683"/>
      <c r="AB38" s="683"/>
      <c r="AC38" s="683"/>
      <c r="AD38" s="684">
        <v>503</v>
      </c>
      <c r="AE38" s="684"/>
      <c r="AF38" s="684"/>
      <c r="AG38" s="684"/>
      <c r="AH38" s="684"/>
      <c r="AI38" s="684"/>
      <c r="AJ38" s="684"/>
      <c r="AK38" s="684"/>
      <c r="AL38" s="685">
        <v>0</v>
      </c>
      <c r="AM38" s="686"/>
      <c r="AN38" s="686"/>
      <c r="AO38" s="687"/>
      <c r="AQ38" s="758" t="s">
        <v>335</v>
      </c>
      <c r="AR38" s="759"/>
      <c r="AS38" s="759"/>
      <c r="AT38" s="759"/>
      <c r="AU38" s="759"/>
      <c r="AV38" s="759"/>
      <c r="AW38" s="759"/>
      <c r="AX38" s="759"/>
      <c r="AY38" s="760"/>
      <c r="AZ38" s="680">
        <v>24404</v>
      </c>
      <c r="BA38" s="681"/>
      <c r="BB38" s="681"/>
      <c r="BC38" s="681"/>
      <c r="BD38" s="716"/>
      <c r="BE38" s="716"/>
      <c r="BF38" s="747"/>
      <c r="BG38" s="695" t="s">
        <v>336</v>
      </c>
      <c r="BH38" s="696"/>
      <c r="BI38" s="696"/>
      <c r="BJ38" s="696"/>
      <c r="BK38" s="696"/>
      <c r="BL38" s="696"/>
      <c r="BM38" s="696"/>
      <c r="BN38" s="696"/>
      <c r="BO38" s="696"/>
      <c r="BP38" s="696"/>
      <c r="BQ38" s="696"/>
      <c r="BR38" s="696"/>
      <c r="BS38" s="696"/>
      <c r="BT38" s="696"/>
      <c r="BU38" s="697"/>
      <c r="BV38" s="680">
        <v>3099</v>
      </c>
      <c r="BW38" s="681"/>
      <c r="BX38" s="681"/>
      <c r="BY38" s="681"/>
      <c r="BZ38" s="681"/>
      <c r="CA38" s="681"/>
      <c r="CB38" s="690"/>
      <c r="CD38" s="695" t="s">
        <v>337</v>
      </c>
      <c r="CE38" s="696"/>
      <c r="CF38" s="696"/>
      <c r="CG38" s="696"/>
      <c r="CH38" s="696"/>
      <c r="CI38" s="696"/>
      <c r="CJ38" s="696"/>
      <c r="CK38" s="696"/>
      <c r="CL38" s="696"/>
      <c r="CM38" s="696"/>
      <c r="CN38" s="696"/>
      <c r="CO38" s="696"/>
      <c r="CP38" s="696"/>
      <c r="CQ38" s="697"/>
      <c r="CR38" s="680">
        <v>983510</v>
      </c>
      <c r="CS38" s="681"/>
      <c r="CT38" s="681"/>
      <c r="CU38" s="681"/>
      <c r="CV38" s="681"/>
      <c r="CW38" s="681"/>
      <c r="CX38" s="681"/>
      <c r="CY38" s="682"/>
      <c r="CZ38" s="685">
        <v>10.199999999999999</v>
      </c>
      <c r="DA38" s="714"/>
      <c r="DB38" s="714"/>
      <c r="DC38" s="718"/>
      <c r="DD38" s="689">
        <v>836766</v>
      </c>
      <c r="DE38" s="681"/>
      <c r="DF38" s="681"/>
      <c r="DG38" s="681"/>
      <c r="DH38" s="681"/>
      <c r="DI38" s="681"/>
      <c r="DJ38" s="681"/>
      <c r="DK38" s="682"/>
      <c r="DL38" s="689">
        <v>803397</v>
      </c>
      <c r="DM38" s="681"/>
      <c r="DN38" s="681"/>
      <c r="DO38" s="681"/>
      <c r="DP38" s="681"/>
      <c r="DQ38" s="681"/>
      <c r="DR38" s="681"/>
      <c r="DS38" s="681"/>
      <c r="DT38" s="681"/>
      <c r="DU38" s="681"/>
      <c r="DV38" s="682"/>
      <c r="DW38" s="685">
        <v>13.2</v>
      </c>
      <c r="DX38" s="714"/>
      <c r="DY38" s="714"/>
      <c r="DZ38" s="714"/>
      <c r="EA38" s="714"/>
      <c r="EB38" s="714"/>
      <c r="EC38" s="715"/>
    </row>
    <row r="39" spans="2:133" ht="11.25" customHeight="1" x14ac:dyDescent="0.15">
      <c r="B39" s="677" t="s">
        <v>338</v>
      </c>
      <c r="C39" s="678"/>
      <c r="D39" s="678"/>
      <c r="E39" s="678"/>
      <c r="F39" s="678"/>
      <c r="G39" s="678"/>
      <c r="H39" s="678"/>
      <c r="I39" s="678"/>
      <c r="J39" s="678"/>
      <c r="K39" s="678"/>
      <c r="L39" s="678"/>
      <c r="M39" s="678"/>
      <c r="N39" s="678"/>
      <c r="O39" s="678"/>
      <c r="P39" s="678"/>
      <c r="Q39" s="679"/>
      <c r="R39" s="680">
        <v>819644</v>
      </c>
      <c r="S39" s="681"/>
      <c r="T39" s="681"/>
      <c r="U39" s="681"/>
      <c r="V39" s="681"/>
      <c r="W39" s="681"/>
      <c r="X39" s="681"/>
      <c r="Y39" s="682"/>
      <c r="Z39" s="683">
        <v>7.9</v>
      </c>
      <c r="AA39" s="683"/>
      <c r="AB39" s="683"/>
      <c r="AC39" s="683"/>
      <c r="AD39" s="684" t="s">
        <v>234</v>
      </c>
      <c r="AE39" s="684"/>
      <c r="AF39" s="684"/>
      <c r="AG39" s="684"/>
      <c r="AH39" s="684"/>
      <c r="AI39" s="684"/>
      <c r="AJ39" s="684"/>
      <c r="AK39" s="684"/>
      <c r="AL39" s="685" t="s">
        <v>234</v>
      </c>
      <c r="AM39" s="686"/>
      <c r="AN39" s="686"/>
      <c r="AO39" s="687"/>
      <c r="AQ39" s="758" t="s">
        <v>339</v>
      </c>
      <c r="AR39" s="759"/>
      <c r="AS39" s="759"/>
      <c r="AT39" s="759"/>
      <c r="AU39" s="759"/>
      <c r="AV39" s="759"/>
      <c r="AW39" s="759"/>
      <c r="AX39" s="759"/>
      <c r="AY39" s="760"/>
      <c r="AZ39" s="680" t="s">
        <v>130</v>
      </c>
      <c r="BA39" s="681"/>
      <c r="BB39" s="681"/>
      <c r="BC39" s="681"/>
      <c r="BD39" s="716"/>
      <c r="BE39" s="716"/>
      <c r="BF39" s="747"/>
      <c r="BG39" s="695" t="s">
        <v>340</v>
      </c>
      <c r="BH39" s="696"/>
      <c r="BI39" s="696"/>
      <c r="BJ39" s="696"/>
      <c r="BK39" s="696"/>
      <c r="BL39" s="696"/>
      <c r="BM39" s="696"/>
      <c r="BN39" s="696"/>
      <c r="BO39" s="696"/>
      <c r="BP39" s="696"/>
      <c r="BQ39" s="696"/>
      <c r="BR39" s="696"/>
      <c r="BS39" s="696"/>
      <c r="BT39" s="696"/>
      <c r="BU39" s="697"/>
      <c r="BV39" s="680">
        <v>4971</v>
      </c>
      <c r="BW39" s="681"/>
      <c r="BX39" s="681"/>
      <c r="BY39" s="681"/>
      <c r="BZ39" s="681"/>
      <c r="CA39" s="681"/>
      <c r="CB39" s="690"/>
      <c r="CD39" s="695" t="s">
        <v>341</v>
      </c>
      <c r="CE39" s="696"/>
      <c r="CF39" s="696"/>
      <c r="CG39" s="696"/>
      <c r="CH39" s="696"/>
      <c r="CI39" s="696"/>
      <c r="CJ39" s="696"/>
      <c r="CK39" s="696"/>
      <c r="CL39" s="696"/>
      <c r="CM39" s="696"/>
      <c r="CN39" s="696"/>
      <c r="CO39" s="696"/>
      <c r="CP39" s="696"/>
      <c r="CQ39" s="697"/>
      <c r="CR39" s="680">
        <v>196735</v>
      </c>
      <c r="CS39" s="716"/>
      <c r="CT39" s="716"/>
      <c r="CU39" s="716"/>
      <c r="CV39" s="716"/>
      <c r="CW39" s="716"/>
      <c r="CX39" s="716"/>
      <c r="CY39" s="717"/>
      <c r="CZ39" s="685">
        <v>2</v>
      </c>
      <c r="DA39" s="714"/>
      <c r="DB39" s="714"/>
      <c r="DC39" s="718"/>
      <c r="DD39" s="689">
        <v>139321</v>
      </c>
      <c r="DE39" s="716"/>
      <c r="DF39" s="716"/>
      <c r="DG39" s="716"/>
      <c r="DH39" s="716"/>
      <c r="DI39" s="716"/>
      <c r="DJ39" s="716"/>
      <c r="DK39" s="717"/>
      <c r="DL39" s="689" t="s">
        <v>234</v>
      </c>
      <c r="DM39" s="716"/>
      <c r="DN39" s="716"/>
      <c r="DO39" s="716"/>
      <c r="DP39" s="716"/>
      <c r="DQ39" s="716"/>
      <c r="DR39" s="716"/>
      <c r="DS39" s="716"/>
      <c r="DT39" s="716"/>
      <c r="DU39" s="716"/>
      <c r="DV39" s="717"/>
      <c r="DW39" s="685" t="s">
        <v>234</v>
      </c>
      <c r="DX39" s="714"/>
      <c r="DY39" s="714"/>
      <c r="DZ39" s="714"/>
      <c r="EA39" s="714"/>
      <c r="EB39" s="714"/>
      <c r="EC39" s="715"/>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234</v>
      </c>
      <c r="S40" s="681"/>
      <c r="T40" s="681"/>
      <c r="U40" s="681"/>
      <c r="V40" s="681"/>
      <c r="W40" s="681"/>
      <c r="X40" s="681"/>
      <c r="Y40" s="682"/>
      <c r="Z40" s="683" t="s">
        <v>130</v>
      </c>
      <c r="AA40" s="683"/>
      <c r="AB40" s="683"/>
      <c r="AC40" s="683"/>
      <c r="AD40" s="684" t="s">
        <v>130</v>
      </c>
      <c r="AE40" s="684"/>
      <c r="AF40" s="684"/>
      <c r="AG40" s="684"/>
      <c r="AH40" s="684"/>
      <c r="AI40" s="684"/>
      <c r="AJ40" s="684"/>
      <c r="AK40" s="684"/>
      <c r="AL40" s="685" t="s">
        <v>130</v>
      </c>
      <c r="AM40" s="686"/>
      <c r="AN40" s="686"/>
      <c r="AO40" s="687"/>
      <c r="AQ40" s="758" t="s">
        <v>343</v>
      </c>
      <c r="AR40" s="759"/>
      <c r="AS40" s="759"/>
      <c r="AT40" s="759"/>
      <c r="AU40" s="759"/>
      <c r="AV40" s="759"/>
      <c r="AW40" s="759"/>
      <c r="AX40" s="759"/>
      <c r="AY40" s="760"/>
      <c r="AZ40" s="680" t="s">
        <v>130</v>
      </c>
      <c r="BA40" s="681"/>
      <c r="BB40" s="681"/>
      <c r="BC40" s="681"/>
      <c r="BD40" s="716"/>
      <c r="BE40" s="716"/>
      <c r="BF40" s="747"/>
      <c r="BG40" s="761" t="s">
        <v>344</v>
      </c>
      <c r="BH40" s="762"/>
      <c r="BI40" s="762"/>
      <c r="BJ40" s="762"/>
      <c r="BK40" s="762"/>
      <c r="BL40" s="230"/>
      <c r="BM40" s="696" t="s">
        <v>345</v>
      </c>
      <c r="BN40" s="696"/>
      <c r="BO40" s="696"/>
      <c r="BP40" s="696"/>
      <c r="BQ40" s="696"/>
      <c r="BR40" s="696"/>
      <c r="BS40" s="696"/>
      <c r="BT40" s="696"/>
      <c r="BU40" s="697"/>
      <c r="BV40" s="680">
        <v>83</v>
      </c>
      <c r="BW40" s="681"/>
      <c r="BX40" s="681"/>
      <c r="BY40" s="681"/>
      <c r="BZ40" s="681"/>
      <c r="CA40" s="681"/>
      <c r="CB40" s="690"/>
      <c r="CD40" s="695" t="s">
        <v>346</v>
      </c>
      <c r="CE40" s="696"/>
      <c r="CF40" s="696"/>
      <c r="CG40" s="696"/>
      <c r="CH40" s="696"/>
      <c r="CI40" s="696"/>
      <c r="CJ40" s="696"/>
      <c r="CK40" s="696"/>
      <c r="CL40" s="696"/>
      <c r="CM40" s="696"/>
      <c r="CN40" s="696"/>
      <c r="CO40" s="696"/>
      <c r="CP40" s="696"/>
      <c r="CQ40" s="697"/>
      <c r="CR40" s="680">
        <v>26403</v>
      </c>
      <c r="CS40" s="681"/>
      <c r="CT40" s="681"/>
      <c r="CU40" s="681"/>
      <c r="CV40" s="681"/>
      <c r="CW40" s="681"/>
      <c r="CX40" s="681"/>
      <c r="CY40" s="682"/>
      <c r="CZ40" s="685">
        <v>0.3</v>
      </c>
      <c r="DA40" s="714"/>
      <c r="DB40" s="714"/>
      <c r="DC40" s="718"/>
      <c r="DD40" s="689">
        <v>16383</v>
      </c>
      <c r="DE40" s="681"/>
      <c r="DF40" s="681"/>
      <c r="DG40" s="681"/>
      <c r="DH40" s="681"/>
      <c r="DI40" s="681"/>
      <c r="DJ40" s="681"/>
      <c r="DK40" s="682"/>
      <c r="DL40" s="689">
        <v>1080</v>
      </c>
      <c r="DM40" s="681"/>
      <c r="DN40" s="681"/>
      <c r="DO40" s="681"/>
      <c r="DP40" s="681"/>
      <c r="DQ40" s="681"/>
      <c r="DR40" s="681"/>
      <c r="DS40" s="681"/>
      <c r="DT40" s="681"/>
      <c r="DU40" s="681"/>
      <c r="DV40" s="682"/>
      <c r="DW40" s="685">
        <v>0</v>
      </c>
      <c r="DX40" s="714"/>
      <c r="DY40" s="714"/>
      <c r="DZ40" s="714"/>
      <c r="EA40" s="714"/>
      <c r="EB40" s="714"/>
      <c r="EC40" s="715"/>
    </row>
    <row r="41" spans="2:133" ht="11.25" customHeight="1" x14ac:dyDescent="0.15">
      <c r="B41" s="677" t="s">
        <v>347</v>
      </c>
      <c r="C41" s="678"/>
      <c r="D41" s="678"/>
      <c r="E41" s="678"/>
      <c r="F41" s="678"/>
      <c r="G41" s="678"/>
      <c r="H41" s="678"/>
      <c r="I41" s="678"/>
      <c r="J41" s="678"/>
      <c r="K41" s="678"/>
      <c r="L41" s="678"/>
      <c r="M41" s="678"/>
      <c r="N41" s="678"/>
      <c r="O41" s="678"/>
      <c r="P41" s="678"/>
      <c r="Q41" s="679"/>
      <c r="R41" s="680">
        <v>210644</v>
      </c>
      <c r="S41" s="681"/>
      <c r="T41" s="681"/>
      <c r="U41" s="681"/>
      <c r="V41" s="681"/>
      <c r="W41" s="681"/>
      <c r="X41" s="681"/>
      <c r="Y41" s="682"/>
      <c r="Z41" s="683">
        <v>2</v>
      </c>
      <c r="AA41" s="683"/>
      <c r="AB41" s="683"/>
      <c r="AC41" s="683"/>
      <c r="AD41" s="684" t="s">
        <v>234</v>
      </c>
      <c r="AE41" s="684"/>
      <c r="AF41" s="684"/>
      <c r="AG41" s="684"/>
      <c r="AH41" s="684"/>
      <c r="AI41" s="684"/>
      <c r="AJ41" s="684"/>
      <c r="AK41" s="684"/>
      <c r="AL41" s="685" t="s">
        <v>234</v>
      </c>
      <c r="AM41" s="686"/>
      <c r="AN41" s="686"/>
      <c r="AO41" s="687"/>
      <c r="AQ41" s="758" t="s">
        <v>348</v>
      </c>
      <c r="AR41" s="759"/>
      <c r="AS41" s="759"/>
      <c r="AT41" s="759"/>
      <c r="AU41" s="759"/>
      <c r="AV41" s="759"/>
      <c r="AW41" s="759"/>
      <c r="AX41" s="759"/>
      <c r="AY41" s="760"/>
      <c r="AZ41" s="680">
        <v>213062</v>
      </c>
      <c r="BA41" s="681"/>
      <c r="BB41" s="681"/>
      <c r="BC41" s="681"/>
      <c r="BD41" s="716"/>
      <c r="BE41" s="716"/>
      <c r="BF41" s="747"/>
      <c r="BG41" s="761"/>
      <c r="BH41" s="762"/>
      <c r="BI41" s="762"/>
      <c r="BJ41" s="762"/>
      <c r="BK41" s="762"/>
      <c r="BL41" s="230"/>
      <c r="BM41" s="696" t="s">
        <v>349</v>
      </c>
      <c r="BN41" s="696"/>
      <c r="BO41" s="696"/>
      <c r="BP41" s="696"/>
      <c r="BQ41" s="696"/>
      <c r="BR41" s="696"/>
      <c r="BS41" s="696"/>
      <c r="BT41" s="696"/>
      <c r="BU41" s="697"/>
      <c r="BV41" s="680">
        <v>1</v>
      </c>
      <c r="BW41" s="681"/>
      <c r="BX41" s="681"/>
      <c r="BY41" s="681"/>
      <c r="BZ41" s="681"/>
      <c r="CA41" s="681"/>
      <c r="CB41" s="690"/>
      <c r="CD41" s="695" t="s">
        <v>350</v>
      </c>
      <c r="CE41" s="696"/>
      <c r="CF41" s="696"/>
      <c r="CG41" s="696"/>
      <c r="CH41" s="696"/>
      <c r="CI41" s="696"/>
      <c r="CJ41" s="696"/>
      <c r="CK41" s="696"/>
      <c r="CL41" s="696"/>
      <c r="CM41" s="696"/>
      <c r="CN41" s="696"/>
      <c r="CO41" s="696"/>
      <c r="CP41" s="696"/>
      <c r="CQ41" s="697"/>
      <c r="CR41" s="680" t="s">
        <v>130</v>
      </c>
      <c r="CS41" s="716"/>
      <c r="CT41" s="716"/>
      <c r="CU41" s="716"/>
      <c r="CV41" s="716"/>
      <c r="CW41" s="716"/>
      <c r="CX41" s="716"/>
      <c r="CY41" s="717"/>
      <c r="CZ41" s="685" t="s">
        <v>234</v>
      </c>
      <c r="DA41" s="714"/>
      <c r="DB41" s="714"/>
      <c r="DC41" s="718"/>
      <c r="DD41" s="689" t="s">
        <v>130</v>
      </c>
      <c r="DE41" s="716"/>
      <c r="DF41" s="716"/>
      <c r="DG41" s="716"/>
      <c r="DH41" s="716"/>
      <c r="DI41" s="716"/>
      <c r="DJ41" s="716"/>
      <c r="DK41" s="717"/>
      <c r="DL41" s="767"/>
      <c r="DM41" s="768"/>
      <c r="DN41" s="768"/>
      <c r="DO41" s="768"/>
      <c r="DP41" s="768"/>
      <c r="DQ41" s="768"/>
      <c r="DR41" s="768"/>
      <c r="DS41" s="768"/>
      <c r="DT41" s="768"/>
      <c r="DU41" s="768"/>
      <c r="DV41" s="769"/>
      <c r="DW41" s="770"/>
      <c r="DX41" s="771"/>
      <c r="DY41" s="771"/>
      <c r="DZ41" s="771"/>
      <c r="EA41" s="771"/>
      <c r="EB41" s="771"/>
      <c r="EC41" s="772"/>
    </row>
    <row r="42" spans="2:133" ht="11.25" customHeight="1" x14ac:dyDescent="0.15">
      <c r="B42" s="730" t="s">
        <v>351</v>
      </c>
      <c r="C42" s="731"/>
      <c r="D42" s="731"/>
      <c r="E42" s="731"/>
      <c r="F42" s="731"/>
      <c r="G42" s="731"/>
      <c r="H42" s="731"/>
      <c r="I42" s="731"/>
      <c r="J42" s="731"/>
      <c r="K42" s="731"/>
      <c r="L42" s="731"/>
      <c r="M42" s="731"/>
      <c r="N42" s="731"/>
      <c r="O42" s="731"/>
      <c r="P42" s="731"/>
      <c r="Q42" s="732"/>
      <c r="R42" s="765">
        <v>10401187</v>
      </c>
      <c r="S42" s="766"/>
      <c r="T42" s="766"/>
      <c r="U42" s="766"/>
      <c r="V42" s="766"/>
      <c r="W42" s="766"/>
      <c r="X42" s="766"/>
      <c r="Y42" s="774"/>
      <c r="Z42" s="775">
        <v>100</v>
      </c>
      <c r="AA42" s="775"/>
      <c r="AB42" s="775"/>
      <c r="AC42" s="775"/>
      <c r="AD42" s="776">
        <v>5861893</v>
      </c>
      <c r="AE42" s="776"/>
      <c r="AF42" s="776"/>
      <c r="AG42" s="776"/>
      <c r="AH42" s="776"/>
      <c r="AI42" s="776"/>
      <c r="AJ42" s="776"/>
      <c r="AK42" s="776"/>
      <c r="AL42" s="777">
        <v>100</v>
      </c>
      <c r="AM42" s="752"/>
      <c r="AN42" s="752"/>
      <c r="AO42" s="778"/>
      <c r="AQ42" s="779" t="s">
        <v>352</v>
      </c>
      <c r="AR42" s="780"/>
      <c r="AS42" s="780"/>
      <c r="AT42" s="780"/>
      <c r="AU42" s="780"/>
      <c r="AV42" s="780"/>
      <c r="AW42" s="780"/>
      <c r="AX42" s="780"/>
      <c r="AY42" s="781"/>
      <c r="AZ42" s="765">
        <v>763105</v>
      </c>
      <c r="BA42" s="766"/>
      <c r="BB42" s="766"/>
      <c r="BC42" s="766"/>
      <c r="BD42" s="751"/>
      <c r="BE42" s="751"/>
      <c r="BF42" s="753"/>
      <c r="BG42" s="763"/>
      <c r="BH42" s="764"/>
      <c r="BI42" s="764"/>
      <c r="BJ42" s="764"/>
      <c r="BK42" s="764"/>
      <c r="BL42" s="231"/>
      <c r="BM42" s="706" t="s">
        <v>353</v>
      </c>
      <c r="BN42" s="706"/>
      <c r="BO42" s="706"/>
      <c r="BP42" s="706"/>
      <c r="BQ42" s="706"/>
      <c r="BR42" s="706"/>
      <c r="BS42" s="706"/>
      <c r="BT42" s="706"/>
      <c r="BU42" s="707"/>
      <c r="BV42" s="765">
        <v>320</v>
      </c>
      <c r="BW42" s="766"/>
      <c r="BX42" s="766"/>
      <c r="BY42" s="766"/>
      <c r="BZ42" s="766"/>
      <c r="CA42" s="766"/>
      <c r="CB42" s="773"/>
      <c r="CD42" s="677" t="s">
        <v>354</v>
      </c>
      <c r="CE42" s="678"/>
      <c r="CF42" s="678"/>
      <c r="CG42" s="678"/>
      <c r="CH42" s="678"/>
      <c r="CI42" s="678"/>
      <c r="CJ42" s="678"/>
      <c r="CK42" s="678"/>
      <c r="CL42" s="678"/>
      <c r="CM42" s="678"/>
      <c r="CN42" s="678"/>
      <c r="CO42" s="678"/>
      <c r="CP42" s="678"/>
      <c r="CQ42" s="679"/>
      <c r="CR42" s="680">
        <v>1083380</v>
      </c>
      <c r="CS42" s="681"/>
      <c r="CT42" s="681"/>
      <c r="CU42" s="681"/>
      <c r="CV42" s="681"/>
      <c r="CW42" s="681"/>
      <c r="CX42" s="681"/>
      <c r="CY42" s="682"/>
      <c r="CZ42" s="685">
        <v>11.3</v>
      </c>
      <c r="DA42" s="686"/>
      <c r="DB42" s="686"/>
      <c r="DC42" s="698"/>
      <c r="DD42" s="689">
        <v>430572</v>
      </c>
      <c r="DE42" s="681"/>
      <c r="DF42" s="681"/>
      <c r="DG42" s="681"/>
      <c r="DH42" s="681"/>
      <c r="DI42" s="681"/>
      <c r="DJ42" s="681"/>
      <c r="DK42" s="682"/>
      <c r="DL42" s="767"/>
      <c r="DM42" s="768"/>
      <c r="DN42" s="768"/>
      <c r="DO42" s="768"/>
      <c r="DP42" s="768"/>
      <c r="DQ42" s="768"/>
      <c r="DR42" s="768"/>
      <c r="DS42" s="768"/>
      <c r="DT42" s="768"/>
      <c r="DU42" s="768"/>
      <c r="DV42" s="769"/>
      <c r="DW42" s="770"/>
      <c r="DX42" s="771"/>
      <c r="DY42" s="771"/>
      <c r="DZ42" s="771"/>
      <c r="EA42" s="771"/>
      <c r="EB42" s="771"/>
      <c r="EC42" s="772"/>
    </row>
    <row r="43" spans="2:133" ht="11.25" customHeight="1" x14ac:dyDescent="0.15">
      <c r="BV43" s="232"/>
      <c r="BW43" s="232"/>
      <c r="BX43" s="232"/>
      <c r="BY43" s="232"/>
      <c r="BZ43" s="232"/>
      <c r="CA43" s="232"/>
      <c r="CB43" s="232"/>
      <c r="CD43" s="677" t="s">
        <v>355</v>
      </c>
      <c r="CE43" s="678"/>
      <c r="CF43" s="678"/>
      <c r="CG43" s="678"/>
      <c r="CH43" s="678"/>
      <c r="CI43" s="678"/>
      <c r="CJ43" s="678"/>
      <c r="CK43" s="678"/>
      <c r="CL43" s="678"/>
      <c r="CM43" s="678"/>
      <c r="CN43" s="678"/>
      <c r="CO43" s="678"/>
      <c r="CP43" s="678"/>
      <c r="CQ43" s="679"/>
      <c r="CR43" s="680">
        <v>34500</v>
      </c>
      <c r="CS43" s="716"/>
      <c r="CT43" s="716"/>
      <c r="CU43" s="716"/>
      <c r="CV43" s="716"/>
      <c r="CW43" s="716"/>
      <c r="CX43" s="716"/>
      <c r="CY43" s="717"/>
      <c r="CZ43" s="685">
        <v>0.4</v>
      </c>
      <c r="DA43" s="714"/>
      <c r="DB43" s="714"/>
      <c r="DC43" s="718"/>
      <c r="DD43" s="689">
        <v>34400</v>
      </c>
      <c r="DE43" s="716"/>
      <c r="DF43" s="716"/>
      <c r="DG43" s="716"/>
      <c r="DH43" s="716"/>
      <c r="DI43" s="716"/>
      <c r="DJ43" s="716"/>
      <c r="DK43" s="717"/>
      <c r="DL43" s="767"/>
      <c r="DM43" s="768"/>
      <c r="DN43" s="768"/>
      <c r="DO43" s="768"/>
      <c r="DP43" s="768"/>
      <c r="DQ43" s="768"/>
      <c r="DR43" s="768"/>
      <c r="DS43" s="768"/>
      <c r="DT43" s="768"/>
      <c r="DU43" s="768"/>
      <c r="DV43" s="769"/>
      <c r="DW43" s="770"/>
      <c r="DX43" s="771"/>
      <c r="DY43" s="771"/>
      <c r="DZ43" s="771"/>
      <c r="EA43" s="771"/>
      <c r="EB43" s="771"/>
      <c r="EC43" s="772"/>
    </row>
    <row r="44" spans="2:133" ht="11.25" customHeight="1" x14ac:dyDescent="0.15">
      <c r="CD44" s="792" t="s">
        <v>303</v>
      </c>
      <c r="CE44" s="793"/>
      <c r="CF44" s="677" t="s">
        <v>356</v>
      </c>
      <c r="CG44" s="678"/>
      <c r="CH44" s="678"/>
      <c r="CI44" s="678"/>
      <c r="CJ44" s="678"/>
      <c r="CK44" s="678"/>
      <c r="CL44" s="678"/>
      <c r="CM44" s="678"/>
      <c r="CN44" s="678"/>
      <c r="CO44" s="678"/>
      <c r="CP44" s="678"/>
      <c r="CQ44" s="679"/>
      <c r="CR44" s="680">
        <v>817849</v>
      </c>
      <c r="CS44" s="681"/>
      <c r="CT44" s="681"/>
      <c r="CU44" s="681"/>
      <c r="CV44" s="681"/>
      <c r="CW44" s="681"/>
      <c r="CX44" s="681"/>
      <c r="CY44" s="682"/>
      <c r="CZ44" s="685">
        <v>8.5</v>
      </c>
      <c r="DA44" s="686"/>
      <c r="DB44" s="686"/>
      <c r="DC44" s="698"/>
      <c r="DD44" s="689">
        <v>263452</v>
      </c>
      <c r="DE44" s="681"/>
      <c r="DF44" s="681"/>
      <c r="DG44" s="681"/>
      <c r="DH44" s="681"/>
      <c r="DI44" s="681"/>
      <c r="DJ44" s="681"/>
      <c r="DK44" s="682"/>
      <c r="DL44" s="767"/>
      <c r="DM44" s="768"/>
      <c r="DN44" s="768"/>
      <c r="DO44" s="768"/>
      <c r="DP44" s="768"/>
      <c r="DQ44" s="768"/>
      <c r="DR44" s="768"/>
      <c r="DS44" s="768"/>
      <c r="DT44" s="768"/>
      <c r="DU44" s="768"/>
      <c r="DV44" s="769"/>
      <c r="DW44" s="770"/>
      <c r="DX44" s="771"/>
      <c r="DY44" s="771"/>
      <c r="DZ44" s="771"/>
      <c r="EA44" s="771"/>
      <c r="EB44" s="771"/>
      <c r="EC44" s="772"/>
    </row>
    <row r="45" spans="2:133" ht="11.25" customHeight="1" x14ac:dyDescent="0.15">
      <c r="CD45" s="794"/>
      <c r="CE45" s="795"/>
      <c r="CF45" s="677" t="s">
        <v>357</v>
      </c>
      <c r="CG45" s="678"/>
      <c r="CH45" s="678"/>
      <c r="CI45" s="678"/>
      <c r="CJ45" s="678"/>
      <c r="CK45" s="678"/>
      <c r="CL45" s="678"/>
      <c r="CM45" s="678"/>
      <c r="CN45" s="678"/>
      <c r="CO45" s="678"/>
      <c r="CP45" s="678"/>
      <c r="CQ45" s="679"/>
      <c r="CR45" s="680">
        <v>277787</v>
      </c>
      <c r="CS45" s="716"/>
      <c r="CT45" s="716"/>
      <c r="CU45" s="716"/>
      <c r="CV45" s="716"/>
      <c r="CW45" s="716"/>
      <c r="CX45" s="716"/>
      <c r="CY45" s="717"/>
      <c r="CZ45" s="685">
        <v>2.9</v>
      </c>
      <c r="DA45" s="714"/>
      <c r="DB45" s="714"/>
      <c r="DC45" s="718"/>
      <c r="DD45" s="689">
        <v>20042</v>
      </c>
      <c r="DE45" s="716"/>
      <c r="DF45" s="716"/>
      <c r="DG45" s="716"/>
      <c r="DH45" s="716"/>
      <c r="DI45" s="716"/>
      <c r="DJ45" s="716"/>
      <c r="DK45" s="717"/>
      <c r="DL45" s="767"/>
      <c r="DM45" s="768"/>
      <c r="DN45" s="768"/>
      <c r="DO45" s="768"/>
      <c r="DP45" s="768"/>
      <c r="DQ45" s="768"/>
      <c r="DR45" s="768"/>
      <c r="DS45" s="768"/>
      <c r="DT45" s="768"/>
      <c r="DU45" s="768"/>
      <c r="DV45" s="769"/>
      <c r="DW45" s="770"/>
      <c r="DX45" s="771"/>
      <c r="DY45" s="771"/>
      <c r="DZ45" s="771"/>
      <c r="EA45" s="771"/>
      <c r="EB45" s="771"/>
      <c r="EC45" s="772"/>
    </row>
    <row r="46" spans="2:133" ht="11.25" customHeight="1" x14ac:dyDescent="0.15">
      <c r="B46" s="224" t="s">
        <v>358</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794"/>
      <c r="CE46" s="795"/>
      <c r="CF46" s="677" t="s">
        <v>359</v>
      </c>
      <c r="CG46" s="678"/>
      <c r="CH46" s="678"/>
      <c r="CI46" s="678"/>
      <c r="CJ46" s="678"/>
      <c r="CK46" s="678"/>
      <c r="CL46" s="678"/>
      <c r="CM46" s="678"/>
      <c r="CN46" s="678"/>
      <c r="CO46" s="678"/>
      <c r="CP46" s="678"/>
      <c r="CQ46" s="679"/>
      <c r="CR46" s="680">
        <v>540062</v>
      </c>
      <c r="CS46" s="681"/>
      <c r="CT46" s="681"/>
      <c r="CU46" s="681"/>
      <c r="CV46" s="681"/>
      <c r="CW46" s="681"/>
      <c r="CX46" s="681"/>
      <c r="CY46" s="682"/>
      <c r="CZ46" s="685">
        <v>5.6</v>
      </c>
      <c r="DA46" s="686"/>
      <c r="DB46" s="686"/>
      <c r="DC46" s="698"/>
      <c r="DD46" s="689">
        <v>243410</v>
      </c>
      <c r="DE46" s="681"/>
      <c r="DF46" s="681"/>
      <c r="DG46" s="681"/>
      <c r="DH46" s="681"/>
      <c r="DI46" s="681"/>
      <c r="DJ46" s="681"/>
      <c r="DK46" s="682"/>
      <c r="DL46" s="767"/>
      <c r="DM46" s="768"/>
      <c r="DN46" s="768"/>
      <c r="DO46" s="768"/>
      <c r="DP46" s="768"/>
      <c r="DQ46" s="768"/>
      <c r="DR46" s="768"/>
      <c r="DS46" s="768"/>
      <c r="DT46" s="768"/>
      <c r="DU46" s="768"/>
      <c r="DV46" s="769"/>
      <c r="DW46" s="770"/>
      <c r="DX46" s="771"/>
      <c r="DY46" s="771"/>
      <c r="DZ46" s="771"/>
      <c r="EA46" s="771"/>
      <c r="EB46" s="771"/>
      <c r="EC46" s="772"/>
    </row>
    <row r="47" spans="2:133" ht="11.25" customHeight="1" x14ac:dyDescent="0.15">
      <c r="B47" s="234" t="s">
        <v>360</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794"/>
      <c r="CE47" s="795"/>
      <c r="CF47" s="677" t="s">
        <v>361</v>
      </c>
      <c r="CG47" s="678"/>
      <c r="CH47" s="678"/>
      <c r="CI47" s="678"/>
      <c r="CJ47" s="678"/>
      <c r="CK47" s="678"/>
      <c r="CL47" s="678"/>
      <c r="CM47" s="678"/>
      <c r="CN47" s="678"/>
      <c r="CO47" s="678"/>
      <c r="CP47" s="678"/>
      <c r="CQ47" s="679"/>
      <c r="CR47" s="680">
        <v>265531</v>
      </c>
      <c r="CS47" s="716"/>
      <c r="CT47" s="716"/>
      <c r="CU47" s="716"/>
      <c r="CV47" s="716"/>
      <c r="CW47" s="716"/>
      <c r="CX47" s="716"/>
      <c r="CY47" s="717"/>
      <c r="CZ47" s="685">
        <v>2.8</v>
      </c>
      <c r="DA47" s="714"/>
      <c r="DB47" s="714"/>
      <c r="DC47" s="718"/>
      <c r="DD47" s="689">
        <v>167120</v>
      </c>
      <c r="DE47" s="716"/>
      <c r="DF47" s="716"/>
      <c r="DG47" s="716"/>
      <c r="DH47" s="716"/>
      <c r="DI47" s="716"/>
      <c r="DJ47" s="716"/>
      <c r="DK47" s="717"/>
      <c r="DL47" s="767"/>
      <c r="DM47" s="768"/>
      <c r="DN47" s="768"/>
      <c r="DO47" s="768"/>
      <c r="DP47" s="768"/>
      <c r="DQ47" s="768"/>
      <c r="DR47" s="768"/>
      <c r="DS47" s="768"/>
      <c r="DT47" s="768"/>
      <c r="DU47" s="768"/>
      <c r="DV47" s="769"/>
      <c r="DW47" s="770"/>
      <c r="DX47" s="771"/>
      <c r="DY47" s="771"/>
      <c r="DZ47" s="771"/>
      <c r="EA47" s="771"/>
      <c r="EB47" s="771"/>
      <c r="EC47" s="772"/>
    </row>
    <row r="48" spans="2:133" x14ac:dyDescent="0.15">
      <c r="B48" s="235" t="s">
        <v>362</v>
      </c>
      <c r="CD48" s="796"/>
      <c r="CE48" s="797"/>
      <c r="CF48" s="677" t="s">
        <v>363</v>
      </c>
      <c r="CG48" s="678"/>
      <c r="CH48" s="678"/>
      <c r="CI48" s="678"/>
      <c r="CJ48" s="678"/>
      <c r="CK48" s="678"/>
      <c r="CL48" s="678"/>
      <c r="CM48" s="678"/>
      <c r="CN48" s="678"/>
      <c r="CO48" s="678"/>
      <c r="CP48" s="678"/>
      <c r="CQ48" s="679"/>
      <c r="CR48" s="680" t="s">
        <v>245</v>
      </c>
      <c r="CS48" s="681"/>
      <c r="CT48" s="681"/>
      <c r="CU48" s="681"/>
      <c r="CV48" s="681"/>
      <c r="CW48" s="681"/>
      <c r="CX48" s="681"/>
      <c r="CY48" s="682"/>
      <c r="CZ48" s="685" t="s">
        <v>245</v>
      </c>
      <c r="DA48" s="686"/>
      <c r="DB48" s="686"/>
      <c r="DC48" s="698"/>
      <c r="DD48" s="689" t="s">
        <v>245</v>
      </c>
      <c r="DE48" s="681"/>
      <c r="DF48" s="681"/>
      <c r="DG48" s="681"/>
      <c r="DH48" s="681"/>
      <c r="DI48" s="681"/>
      <c r="DJ48" s="681"/>
      <c r="DK48" s="682"/>
      <c r="DL48" s="767"/>
      <c r="DM48" s="768"/>
      <c r="DN48" s="768"/>
      <c r="DO48" s="768"/>
      <c r="DP48" s="768"/>
      <c r="DQ48" s="768"/>
      <c r="DR48" s="768"/>
      <c r="DS48" s="768"/>
      <c r="DT48" s="768"/>
      <c r="DU48" s="768"/>
      <c r="DV48" s="769"/>
      <c r="DW48" s="770"/>
      <c r="DX48" s="771"/>
      <c r="DY48" s="771"/>
      <c r="DZ48" s="771"/>
      <c r="EA48" s="771"/>
      <c r="EB48" s="771"/>
      <c r="EC48" s="772"/>
    </row>
    <row r="49" spans="82:133" ht="11.25" customHeight="1" x14ac:dyDescent="0.15">
      <c r="CD49" s="730" t="s">
        <v>364</v>
      </c>
      <c r="CE49" s="731"/>
      <c r="CF49" s="731"/>
      <c r="CG49" s="731"/>
      <c r="CH49" s="731"/>
      <c r="CI49" s="731"/>
      <c r="CJ49" s="731"/>
      <c r="CK49" s="731"/>
      <c r="CL49" s="731"/>
      <c r="CM49" s="731"/>
      <c r="CN49" s="731"/>
      <c r="CO49" s="731"/>
      <c r="CP49" s="731"/>
      <c r="CQ49" s="732"/>
      <c r="CR49" s="765">
        <v>9614474</v>
      </c>
      <c r="CS49" s="751"/>
      <c r="CT49" s="751"/>
      <c r="CU49" s="751"/>
      <c r="CV49" s="751"/>
      <c r="CW49" s="751"/>
      <c r="CX49" s="751"/>
      <c r="CY49" s="782"/>
      <c r="CZ49" s="777">
        <v>100</v>
      </c>
      <c r="DA49" s="783"/>
      <c r="DB49" s="783"/>
      <c r="DC49" s="784"/>
      <c r="DD49" s="785">
        <v>6606781</v>
      </c>
      <c r="DE49" s="751"/>
      <c r="DF49" s="751"/>
      <c r="DG49" s="751"/>
      <c r="DH49" s="751"/>
      <c r="DI49" s="751"/>
      <c r="DJ49" s="751"/>
      <c r="DK49" s="782"/>
      <c r="DL49" s="786"/>
      <c r="DM49" s="787"/>
      <c r="DN49" s="787"/>
      <c r="DO49" s="787"/>
      <c r="DP49" s="787"/>
      <c r="DQ49" s="787"/>
      <c r="DR49" s="787"/>
      <c r="DS49" s="787"/>
      <c r="DT49" s="787"/>
      <c r="DU49" s="787"/>
      <c r="DV49" s="788"/>
      <c r="DW49" s="789"/>
      <c r="DX49" s="790"/>
      <c r="DY49" s="790"/>
      <c r="DZ49" s="790"/>
      <c r="EA49" s="790"/>
      <c r="EB49" s="790"/>
      <c r="EC49" s="791"/>
    </row>
  </sheetData>
  <sheetProtection algorithmName="SHA-512" hashValue="D3E1A4HKm2pq7x4splgyTngy/7ZRaLsdELfQFrI0FvfHuSbNUyKyGFDqberK2fxl5uEZUtB1N6qvoePy5nduwA==" saltValue="F3Ym5tJPktO1qjHg4cUaI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5" zoomScaleNormal="70" zoomScaleSheetLayoutView="75" workbookViewId="0"/>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365</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827" t="s">
        <v>366</v>
      </c>
      <c r="DK2" s="828"/>
      <c r="DL2" s="828"/>
      <c r="DM2" s="828"/>
      <c r="DN2" s="828"/>
      <c r="DO2" s="829"/>
      <c r="DP2" s="244"/>
      <c r="DQ2" s="827" t="s">
        <v>367</v>
      </c>
      <c r="DR2" s="828"/>
      <c r="DS2" s="828"/>
      <c r="DT2" s="828"/>
      <c r="DU2" s="828"/>
      <c r="DV2" s="828"/>
      <c r="DW2" s="828"/>
      <c r="DX2" s="828"/>
      <c r="DY2" s="828"/>
      <c r="DZ2" s="829"/>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830" t="s">
        <v>368</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47"/>
      <c r="BA4" s="247"/>
      <c r="BB4" s="247"/>
      <c r="BC4" s="247"/>
      <c r="BD4" s="247"/>
      <c r="BE4" s="248"/>
      <c r="BF4" s="248"/>
      <c r="BG4" s="248"/>
      <c r="BH4" s="248"/>
      <c r="BI4" s="248"/>
      <c r="BJ4" s="248"/>
      <c r="BK4" s="248"/>
      <c r="BL4" s="248"/>
      <c r="BM4" s="248"/>
      <c r="BN4" s="248"/>
      <c r="BO4" s="248"/>
      <c r="BP4" s="248"/>
      <c r="BQ4" s="247" t="s">
        <v>369</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821" t="s">
        <v>370</v>
      </c>
      <c r="B5" s="822"/>
      <c r="C5" s="822"/>
      <c r="D5" s="822"/>
      <c r="E5" s="822"/>
      <c r="F5" s="822"/>
      <c r="G5" s="822"/>
      <c r="H5" s="822"/>
      <c r="I5" s="822"/>
      <c r="J5" s="822"/>
      <c r="K5" s="822"/>
      <c r="L5" s="822"/>
      <c r="M5" s="822"/>
      <c r="N5" s="822"/>
      <c r="O5" s="822"/>
      <c r="P5" s="823"/>
      <c r="Q5" s="798" t="s">
        <v>371</v>
      </c>
      <c r="R5" s="799"/>
      <c r="S5" s="799"/>
      <c r="T5" s="799"/>
      <c r="U5" s="800"/>
      <c r="V5" s="798" t="s">
        <v>372</v>
      </c>
      <c r="W5" s="799"/>
      <c r="X5" s="799"/>
      <c r="Y5" s="799"/>
      <c r="Z5" s="800"/>
      <c r="AA5" s="798" t="s">
        <v>373</v>
      </c>
      <c r="AB5" s="799"/>
      <c r="AC5" s="799"/>
      <c r="AD5" s="799"/>
      <c r="AE5" s="799"/>
      <c r="AF5" s="831" t="s">
        <v>374</v>
      </c>
      <c r="AG5" s="799"/>
      <c r="AH5" s="799"/>
      <c r="AI5" s="799"/>
      <c r="AJ5" s="810"/>
      <c r="AK5" s="799" t="s">
        <v>375</v>
      </c>
      <c r="AL5" s="799"/>
      <c r="AM5" s="799"/>
      <c r="AN5" s="799"/>
      <c r="AO5" s="800"/>
      <c r="AP5" s="798" t="s">
        <v>376</v>
      </c>
      <c r="AQ5" s="799"/>
      <c r="AR5" s="799"/>
      <c r="AS5" s="799"/>
      <c r="AT5" s="800"/>
      <c r="AU5" s="798" t="s">
        <v>377</v>
      </c>
      <c r="AV5" s="799"/>
      <c r="AW5" s="799"/>
      <c r="AX5" s="799"/>
      <c r="AY5" s="810"/>
      <c r="AZ5" s="251"/>
      <c r="BA5" s="251"/>
      <c r="BB5" s="251"/>
      <c r="BC5" s="251"/>
      <c r="BD5" s="251"/>
      <c r="BE5" s="252"/>
      <c r="BF5" s="252"/>
      <c r="BG5" s="252"/>
      <c r="BH5" s="252"/>
      <c r="BI5" s="252"/>
      <c r="BJ5" s="252"/>
      <c r="BK5" s="252"/>
      <c r="BL5" s="252"/>
      <c r="BM5" s="252"/>
      <c r="BN5" s="252"/>
      <c r="BO5" s="252"/>
      <c r="BP5" s="252"/>
      <c r="BQ5" s="821" t="s">
        <v>378</v>
      </c>
      <c r="BR5" s="822"/>
      <c r="BS5" s="822"/>
      <c r="BT5" s="822"/>
      <c r="BU5" s="822"/>
      <c r="BV5" s="822"/>
      <c r="BW5" s="822"/>
      <c r="BX5" s="822"/>
      <c r="BY5" s="822"/>
      <c r="BZ5" s="822"/>
      <c r="CA5" s="822"/>
      <c r="CB5" s="822"/>
      <c r="CC5" s="822"/>
      <c r="CD5" s="822"/>
      <c r="CE5" s="822"/>
      <c r="CF5" s="822"/>
      <c r="CG5" s="823"/>
      <c r="CH5" s="798" t="s">
        <v>379</v>
      </c>
      <c r="CI5" s="799"/>
      <c r="CJ5" s="799"/>
      <c r="CK5" s="799"/>
      <c r="CL5" s="800"/>
      <c r="CM5" s="798" t="s">
        <v>380</v>
      </c>
      <c r="CN5" s="799"/>
      <c r="CO5" s="799"/>
      <c r="CP5" s="799"/>
      <c r="CQ5" s="800"/>
      <c r="CR5" s="798" t="s">
        <v>381</v>
      </c>
      <c r="CS5" s="799"/>
      <c r="CT5" s="799"/>
      <c r="CU5" s="799"/>
      <c r="CV5" s="800"/>
      <c r="CW5" s="798" t="s">
        <v>382</v>
      </c>
      <c r="CX5" s="799"/>
      <c r="CY5" s="799"/>
      <c r="CZ5" s="799"/>
      <c r="DA5" s="800"/>
      <c r="DB5" s="798" t="s">
        <v>383</v>
      </c>
      <c r="DC5" s="799"/>
      <c r="DD5" s="799"/>
      <c r="DE5" s="799"/>
      <c r="DF5" s="800"/>
      <c r="DG5" s="804" t="s">
        <v>384</v>
      </c>
      <c r="DH5" s="805"/>
      <c r="DI5" s="805"/>
      <c r="DJ5" s="805"/>
      <c r="DK5" s="806"/>
      <c r="DL5" s="804" t="s">
        <v>385</v>
      </c>
      <c r="DM5" s="805"/>
      <c r="DN5" s="805"/>
      <c r="DO5" s="805"/>
      <c r="DP5" s="806"/>
      <c r="DQ5" s="798" t="s">
        <v>386</v>
      </c>
      <c r="DR5" s="799"/>
      <c r="DS5" s="799"/>
      <c r="DT5" s="799"/>
      <c r="DU5" s="800"/>
      <c r="DV5" s="798" t="s">
        <v>377</v>
      </c>
      <c r="DW5" s="799"/>
      <c r="DX5" s="799"/>
      <c r="DY5" s="799"/>
      <c r="DZ5" s="810"/>
      <c r="EA5" s="249"/>
    </row>
    <row r="6" spans="1:131" s="250" customFormat="1" ht="26.25" customHeight="1" thickBot="1" x14ac:dyDescent="0.2">
      <c r="A6" s="824"/>
      <c r="B6" s="825"/>
      <c r="C6" s="825"/>
      <c r="D6" s="825"/>
      <c r="E6" s="825"/>
      <c r="F6" s="825"/>
      <c r="G6" s="825"/>
      <c r="H6" s="825"/>
      <c r="I6" s="825"/>
      <c r="J6" s="825"/>
      <c r="K6" s="825"/>
      <c r="L6" s="825"/>
      <c r="M6" s="825"/>
      <c r="N6" s="825"/>
      <c r="O6" s="825"/>
      <c r="P6" s="826"/>
      <c r="Q6" s="801"/>
      <c r="R6" s="802"/>
      <c r="S6" s="802"/>
      <c r="T6" s="802"/>
      <c r="U6" s="803"/>
      <c r="V6" s="801"/>
      <c r="W6" s="802"/>
      <c r="X6" s="802"/>
      <c r="Y6" s="802"/>
      <c r="Z6" s="803"/>
      <c r="AA6" s="801"/>
      <c r="AB6" s="802"/>
      <c r="AC6" s="802"/>
      <c r="AD6" s="802"/>
      <c r="AE6" s="802"/>
      <c r="AF6" s="832"/>
      <c r="AG6" s="802"/>
      <c r="AH6" s="802"/>
      <c r="AI6" s="802"/>
      <c r="AJ6" s="811"/>
      <c r="AK6" s="802"/>
      <c r="AL6" s="802"/>
      <c r="AM6" s="802"/>
      <c r="AN6" s="802"/>
      <c r="AO6" s="803"/>
      <c r="AP6" s="801"/>
      <c r="AQ6" s="802"/>
      <c r="AR6" s="802"/>
      <c r="AS6" s="802"/>
      <c r="AT6" s="803"/>
      <c r="AU6" s="801"/>
      <c r="AV6" s="802"/>
      <c r="AW6" s="802"/>
      <c r="AX6" s="802"/>
      <c r="AY6" s="811"/>
      <c r="AZ6" s="247"/>
      <c r="BA6" s="247"/>
      <c r="BB6" s="247"/>
      <c r="BC6" s="247"/>
      <c r="BD6" s="247"/>
      <c r="BE6" s="248"/>
      <c r="BF6" s="248"/>
      <c r="BG6" s="248"/>
      <c r="BH6" s="248"/>
      <c r="BI6" s="248"/>
      <c r="BJ6" s="248"/>
      <c r="BK6" s="248"/>
      <c r="BL6" s="248"/>
      <c r="BM6" s="248"/>
      <c r="BN6" s="248"/>
      <c r="BO6" s="248"/>
      <c r="BP6" s="248"/>
      <c r="BQ6" s="824"/>
      <c r="BR6" s="825"/>
      <c r="BS6" s="825"/>
      <c r="BT6" s="825"/>
      <c r="BU6" s="825"/>
      <c r="BV6" s="825"/>
      <c r="BW6" s="825"/>
      <c r="BX6" s="825"/>
      <c r="BY6" s="825"/>
      <c r="BZ6" s="825"/>
      <c r="CA6" s="825"/>
      <c r="CB6" s="825"/>
      <c r="CC6" s="825"/>
      <c r="CD6" s="825"/>
      <c r="CE6" s="825"/>
      <c r="CF6" s="825"/>
      <c r="CG6" s="826"/>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07"/>
      <c r="DH6" s="808"/>
      <c r="DI6" s="808"/>
      <c r="DJ6" s="808"/>
      <c r="DK6" s="809"/>
      <c r="DL6" s="807"/>
      <c r="DM6" s="808"/>
      <c r="DN6" s="808"/>
      <c r="DO6" s="808"/>
      <c r="DP6" s="809"/>
      <c r="DQ6" s="801"/>
      <c r="DR6" s="802"/>
      <c r="DS6" s="802"/>
      <c r="DT6" s="802"/>
      <c r="DU6" s="803"/>
      <c r="DV6" s="801"/>
      <c r="DW6" s="802"/>
      <c r="DX6" s="802"/>
      <c r="DY6" s="802"/>
      <c r="DZ6" s="811"/>
      <c r="EA6" s="249"/>
    </row>
    <row r="7" spans="1:131" s="250" customFormat="1" ht="26.25" customHeight="1" thickTop="1" x14ac:dyDescent="0.15">
      <c r="A7" s="253">
        <v>1</v>
      </c>
      <c r="B7" s="812" t="s">
        <v>387</v>
      </c>
      <c r="C7" s="813"/>
      <c r="D7" s="813"/>
      <c r="E7" s="813"/>
      <c r="F7" s="813"/>
      <c r="G7" s="813"/>
      <c r="H7" s="813"/>
      <c r="I7" s="813"/>
      <c r="J7" s="813"/>
      <c r="K7" s="813"/>
      <c r="L7" s="813"/>
      <c r="M7" s="813"/>
      <c r="N7" s="813"/>
      <c r="O7" s="813"/>
      <c r="P7" s="814"/>
      <c r="Q7" s="815">
        <v>10410</v>
      </c>
      <c r="R7" s="816"/>
      <c r="S7" s="816"/>
      <c r="T7" s="816"/>
      <c r="U7" s="816"/>
      <c r="V7" s="816">
        <v>9623</v>
      </c>
      <c r="W7" s="816"/>
      <c r="X7" s="816"/>
      <c r="Y7" s="816"/>
      <c r="Z7" s="816"/>
      <c r="AA7" s="816">
        <v>787</v>
      </c>
      <c r="AB7" s="816"/>
      <c r="AC7" s="816"/>
      <c r="AD7" s="816"/>
      <c r="AE7" s="817"/>
      <c r="AF7" s="818">
        <v>546</v>
      </c>
      <c r="AG7" s="819"/>
      <c r="AH7" s="819"/>
      <c r="AI7" s="819"/>
      <c r="AJ7" s="820"/>
      <c r="AK7" s="855">
        <v>3</v>
      </c>
      <c r="AL7" s="856"/>
      <c r="AM7" s="856"/>
      <c r="AN7" s="856"/>
      <c r="AO7" s="856"/>
      <c r="AP7" s="856">
        <v>9696</v>
      </c>
      <c r="AQ7" s="856"/>
      <c r="AR7" s="856"/>
      <c r="AS7" s="856"/>
      <c r="AT7" s="856"/>
      <c r="AU7" s="857"/>
      <c r="AV7" s="857"/>
      <c r="AW7" s="857"/>
      <c r="AX7" s="857"/>
      <c r="AY7" s="858"/>
      <c r="AZ7" s="247"/>
      <c r="BA7" s="247"/>
      <c r="BB7" s="247"/>
      <c r="BC7" s="247"/>
      <c r="BD7" s="247"/>
      <c r="BE7" s="248"/>
      <c r="BF7" s="248"/>
      <c r="BG7" s="248"/>
      <c r="BH7" s="248"/>
      <c r="BI7" s="248"/>
      <c r="BJ7" s="248"/>
      <c r="BK7" s="248"/>
      <c r="BL7" s="248"/>
      <c r="BM7" s="248"/>
      <c r="BN7" s="248"/>
      <c r="BO7" s="248"/>
      <c r="BP7" s="248"/>
      <c r="BQ7" s="254">
        <v>1</v>
      </c>
      <c r="BR7" s="255"/>
      <c r="BS7" s="859" t="s">
        <v>585</v>
      </c>
      <c r="BT7" s="860"/>
      <c r="BU7" s="860"/>
      <c r="BV7" s="860"/>
      <c r="BW7" s="860"/>
      <c r="BX7" s="860"/>
      <c r="BY7" s="860"/>
      <c r="BZ7" s="860"/>
      <c r="CA7" s="860"/>
      <c r="CB7" s="860"/>
      <c r="CC7" s="860"/>
      <c r="CD7" s="860"/>
      <c r="CE7" s="860"/>
      <c r="CF7" s="860"/>
      <c r="CG7" s="861"/>
      <c r="CH7" s="852">
        <v>6</v>
      </c>
      <c r="CI7" s="853"/>
      <c r="CJ7" s="853"/>
      <c r="CK7" s="853"/>
      <c r="CL7" s="854"/>
      <c r="CM7" s="852">
        <v>16</v>
      </c>
      <c r="CN7" s="853"/>
      <c r="CO7" s="853"/>
      <c r="CP7" s="853"/>
      <c r="CQ7" s="854"/>
      <c r="CR7" s="852">
        <v>2</v>
      </c>
      <c r="CS7" s="853"/>
      <c r="CT7" s="853"/>
      <c r="CU7" s="853"/>
      <c r="CV7" s="854"/>
      <c r="CW7" s="852">
        <v>18</v>
      </c>
      <c r="CX7" s="853"/>
      <c r="CY7" s="853"/>
      <c r="CZ7" s="853"/>
      <c r="DA7" s="854"/>
      <c r="DB7" s="852" t="s">
        <v>586</v>
      </c>
      <c r="DC7" s="853"/>
      <c r="DD7" s="853"/>
      <c r="DE7" s="853"/>
      <c r="DF7" s="854"/>
      <c r="DG7" s="852" t="s">
        <v>586</v>
      </c>
      <c r="DH7" s="853"/>
      <c r="DI7" s="853"/>
      <c r="DJ7" s="853"/>
      <c r="DK7" s="854"/>
      <c r="DL7" s="852" t="s">
        <v>586</v>
      </c>
      <c r="DM7" s="853"/>
      <c r="DN7" s="853"/>
      <c r="DO7" s="853"/>
      <c r="DP7" s="854"/>
      <c r="DQ7" s="852" t="s">
        <v>586</v>
      </c>
      <c r="DR7" s="853"/>
      <c r="DS7" s="853"/>
      <c r="DT7" s="853"/>
      <c r="DU7" s="854"/>
      <c r="DV7" s="833"/>
      <c r="DW7" s="834"/>
      <c r="DX7" s="834"/>
      <c r="DY7" s="834"/>
      <c r="DZ7" s="835"/>
      <c r="EA7" s="249"/>
    </row>
    <row r="8" spans="1:131" s="250" customFormat="1" ht="26.25" customHeight="1" x14ac:dyDescent="0.15">
      <c r="A8" s="256">
        <v>2</v>
      </c>
      <c r="B8" s="836"/>
      <c r="C8" s="837"/>
      <c r="D8" s="837"/>
      <c r="E8" s="837"/>
      <c r="F8" s="837"/>
      <c r="G8" s="837"/>
      <c r="H8" s="837"/>
      <c r="I8" s="837"/>
      <c r="J8" s="837"/>
      <c r="K8" s="837"/>
      <c r="L8" s="837"/>
      <c r="M8" s="837"/>
      <c r="N8" s="837"/>
      <c r="O8" s="837"/>
      <c r="P8" s="838"/>
      <c r="Q8" s="839"/>
      <c r="R8" s="840"/>
      <c r="S8" s="840"/>
      <c r="T8" s="840"/>
      <c r="U8" s="840"/>
      <c r="V8" s="840"/>
      <c r="W8" s="840"/>
      <c r="X8" s="840"/>
      <c r="Y8" s="840"/>
      <c r="Z8" s="840"/>
      <c r="AA8" s="840"/>
      <c r="AB8" s="840"/>
      <c r="AC8" s="840"/>
      <c r="AD8" s="840"/>
      <c r="AE8" s="841"/>
      <c r="AF8" s="842"/>
      <c r="AG8" s="843"/>
      <c r="AH8" s="843"/>
      <c r="AI8" s="843"/>
      <c r="AJ8" s="844"/>
      <c r="AK8" s="845"/>
      <c r="AL8" s="846"/>
      <c r="AM8" s="846"/>
      <c r="AN8" s="846"/>
      <c r="AO8" s="846"/>
      <c r="AP8" s="846"/>
      <c r="AQ8" s="846"/>
      <c r="AR8" s="846"/>
      <c r="AS8" s="846"/>
      <c r="AT8" s="846"/>
      <c r="AU8" s="847"/>
      <c r="AV8" s="847"/>
      <c r="AW8" s="847"/>
      <c r="AX8" s="847"/>
      <c r="AY8" s="848"/>
      <c r="AZ8" s="247"/>
      <c r="BA8" s="247"/>
      <c r="BB8" s="247"/>
      <c r="BC8" s="247"/>
      <c r="BD8" s="247"/>
      <c r="BE8" s="248"/>
      <c r="BF8" s="248"/>
      <c r="BG8" s="248"/>
      <c r="BH8" s="248"/>
      <c r="BI8" s="248"/>
      <c r="BJ8" s="248"/>
      <c r="BK8" s="248"/>
      <c r="BL8" s="248"/>
      <c r="BM8" s="248"/>
      <c r="BN8" s="248"/>
      <c r="BO8" s="248"/>
      <c r="BP8" s="248"/>
      <c r="BQ8" s="257">
        <v>2</v>
      </c>
      <c r="BR8" s="258"/>
      <c r="BS8" s="849"/>
      <c r="BT8" s="850"/>
      <c r="BU8" s="850"/>
      <c r="BV8" s="850"/>
      <c r="BW8" s="850"/>
      <c r="BX8" s="850"/>
      <c r="BY8" s="850"/>
      <c r="BZ8" s="850"/>
      <c r="CA8" s="850"/>
      <c r="CB8" s="850"/>
      <c r="CC8" s="850"/>
      <c r="CD8" s="850"/>
      <c r="CE8" s="850"/>
      <c r="CF8" s="850"/>
      <c r="CG8" s="851"/>
      <c r="CH8" s="862"/>
      <c r="CI8" s="863"/>
      <c r="CJ8" s="863"/>
      <c r="CK8" s="863"/>
      <c r="CL8" s="864"/>
      <c r="CM8" s="862"/>
      <c r="CN8" s="863"/>
      <c r="CO8" s="863"/>
      <c r="CP8" s="863"/>
      <c r="CQ8" s="864"/>
      <c r="CR8" s="862"/>
      <c r="CS8" s="863"/>
      <c r="CT8" s="863"/>
      <c r="CU8" s="863"/>
      <c r="CV8" s="864"/>
      <c r="CW8" s="862"/>
      <c r="CX8" s="863"/>
      <c r="CY8" s="863"/>
      <c r="CZ8" s="863"/>
      <c r="DA8" s="864"/>
      <c r="DB8" s="862"/>
      <c r="DC8" s="863"/>
      <c r="DD8" s="863"/>
      <c r="DE8" s="863"/>
      <c r="DF8" s="864"/>
      <c r="DG8" s="862"/>
      <c r="DH8" s="863"/>
      <c r="DI8" s="863"/>
      <c r="DJ8" s="863"/>
      <c r="DK8" s="864"/>
      <c r="DL8" s="862"/>
      <c r="DM8" s="863"/>
      <c r="DN8" s="863"/>
      <c r="DO8" s="863"/>
      <c r="DP8" s="864"/>
      <c r="DQ8" s="862"/>
      <c r="DR8" s="863"/>
      <c r="DS8" s="863"/>
      <c r="DT8" s="863"/>
      <c r="DU8" s="864"/>
      <c r="DV8" s="865"/>
      <c r="DW8" s="866"/>
      <c r="DX8" s="866"/>
      <c r="DY8" s="866"/>
      <c r="DZ8" s="867"/>
      <c r="EA8" s="249"/>
    </row>
    <row r="9" spans="1:131" s="250" customFormat="1" ht="26.25" customHeight="1" x14ac:dyDescent="0.15">
      <c r="A9" s="256">
        <v>3</v>
      </c>
      <c r="B9" s="836"/>
      <c r="C9" s="837"/>
      <c r="D9" s="837"/>
      <c r="E9" s="837"/>
      <c r="F9" s="837"/>
      <c r="G9" s="837"/>
      <c r="H9" s="837"/>
      <c r="I9" s="837"/>
      <c r="J9" s="837"/>
      <c r="K9" s="837"/>
      <c r="L9" s="837"/>
      <c r="M9" s="837"/>
      <c r="N9" s="837"/>
      <c r="O9" s="837"/>
      <c r="P9" s="838"/>
      <c r="Q9" s="839"/>
      <c r="R9" s="840"/>
      <c r="S9" s="840"/>
      <c r="T9" s="840"/>
      <c r="U9" s="840"/>
      <c r="V9" s="840"/>
      <c r="W9" s="840"/>
      <c r="X9" s="840"/>
      <c r="Y9" s="840"/>
      <c r="Z9" s="840"/>
      <c r="AA9" s="840"/>
      <c r="AB9" s="840"/>
      <c r="AC9" s="840"/>
      <c r="AD9" s="840"/>
      <c r="AE9" s="841"/>
      <c r="AF9" s="842"/>
      <c r="AG9" s="843"/>
      <c r="AH9" s="843"/>
      <c r="AI9" s="843"/>
      <c r="AJ9" s="844"/>
      <c r="AK9" s="845"/>
      <c r="AL9" s="846"/>
      <c r="AM9" s="846"/>
      <c r="AN9" s="846"/>
      <c r="AO9" s="846"/>
      <c r="AP9" s="846"/>
      <c r="AQ9" s="846"/>
      <c r="AR9" s="846"/>
      <c r="AS9" s="846"/>
      <c r="AT9" s="846"/>
      <c r="AU9" s="847"/>
      <c r="AV9" s="847"/>
      <c r="AW9" s="847"/>
      <c r="AX9" s="847"/>
      <c r="AY9" s="848"/>
      <c r="AZ9" s="247"/>
      <c r="BA9" s="247"/>
      <c r="BB9" s="247"/>
      <c r="BC9" s="247"/>
      <c r="BD9" s="247"/>
      <c r="BE9" s="248"/>
      <c r="BF9" s="248"/>
      <c r="BG9" s="248"/>
      <c r="BH9" s="248"/>
      <c r="BI9" s="248"/>
      <c r="BJ9" s="248"/>
      <c r="BK9" s="248"/>
      <c r="BL9" s="248"/>
      <c r="BM9" s="248"/>
      <c r="BN9" s="248"/>
      <c r="BO9" s="248"/>
      <c r="BP9" s="248"/>
      <c r="BQ9" s="257">
        <v>3</v>
      </c>
      <c r="BR9" s="258"/>
      <c r="BS9" s="849"/>
      <c r="BT9" s="850"/>
      <c r="BU9" s="850"/>
      <c r="BV9" s="850"/>
      <c r="BW9" s="850"/>
      <c r="BX9" s="850"/>
      <c r="BY9" s="850"/>
      <c r="BZ9" s="850"/>
      <c r="CA9" s="850"/>
      <c r="CB9" s="850"/>
      <c r="CC9" s="850"/>
      <c r="CD9" s="850"/>
      <c r="CE9" s="850"/>
      <c r="CF9" s="850"/>
      <c r="CG9" s="851"/>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49"/>
    </row>
    <row r="10" spans="1:131" s="250" customFormat="1" ht="26.25" customHeight="1" x14ac:dyDescent="0.15">
      <c r="A10" s="256">
        <v>4</v>
      </c>
      <c r="B10" s="836"/>
      <c r="C10" s="837"/>
      <c r="D10" s="837"/>
      <c r="E10" s="837"/>
      <c r="F10" s="837"/>
      <c r="G10" s="837"/>
      <c r="H10" s="837"/>
      <c r="I10" s="837"/>
      <c r="J10" s="837"/>
      <c r="K10" s="837"/>
      <c r="L10" s="837"/>
      <c r="M10" s="837"/>
      <c r="N10" s="837"/>
      <c r="O10" s="837"/>
      <c r="P10" s="838"/>
      <c r="Q10" s="839"/>
      <c r="R10" s="840"/>
      <c r="S10" s="840"/>
      <c r="T10" s="840"/>
      <c r="U10" s="840"/>
      <c r="V10" s="840"/>
      <c r="W10" s="840"/>
      <c r="X10" s="840"/>
      <c r="Y10" s="840"/>
      <c r="Z10" s="840"/>
      <c r="AA10" s="840"/>
      <c r="AB10" s="840"/>
      <c r="AC10" s="840"/>
      <c r="AD10" s="840"/>
      <c r="AE10" s="841"/>
      <c r="AF10" s="842"/>
      <c r="AG10" s="843"/>
      <c r="AH10" s="843"/>
      <c r="AI10" s="843"/>
      <c r="AJ10" s="844"/>
      <c r="AK10" s="845"/>
      <c r="AL10" s="846"/>
      <c r="AM10" s="846"/>
      <c r="AN10" s="846"/>
      <c r="AO10" s="846"/>
      <c r="AP10" s="846"/>
      <c r="AQ10" s="846"/>
      <c r="AR10" s="846"/>
      <c r="AS10" s="846"/>
      <c r="AT10" s="846"/>
      <c r="AU10" s="847"/>
      <c r="AV10" s="847"/>
      <c r="AW10" s="847"/>
      <c r="AX10" s="847"/>
      <c r="AY10" s="848"/>
      <c r="AZ10" s="247"/>
      <c r="BA10" s="247"/>
      <c r="BB10" s="247"/>
      <c r="BC10" s="247"/>
      <c r="BD10" s="247"/>
      <c r="BE10" s="248"/>
      <c r="BF10" s="248"/>
      <c r="BG10" s="248"/>
      <c r="BH10" s="248"/>
      <c r="BI10" s="248"/>
      <c r="BJ10" s="248"/>
      <c r="BK10" s="248"/>
      <c r="BL10" s="248"/>
      <c r="BM10" s="248"/>
      <c r="BN10" s="248"/>
      <c r="BO10" s="248"/>
      <c r="BP10" s="248"/>
      <c r="BQ10" s="257">
        <v>4</v>
      </c>
      <c r="BR10" s="258"/>
      <c r="BS10" s="849"/>
      <c r="BT10" s="850"/>
      <c r="BU10" s="850"/>
      <c r="BV10" s="850"/>
      <c r="BW10" s="850"/>
      <c r="BX10" s="850"/>
      <c r="BY10" s="850"/>
      <c r="BZ10" s="850"/>
      <c r="CA10" s="850"/>
      <c r="CB10" s="850"/>
      <c r="CC10" s="850"/>
      <c r="CD10" s="850"/>
      <c r="CE10" s="850"/>
      <c r="CF10" s="850"/>
      <c r="CG10" s="851"/>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49"/>
    </row>
    <row r="11" spans="1:131" s="250" customFormat="1" ht="26.25" customHeight="1" x14ac:dyDescent="0.15">
      <c r="A11" s="256">
        <v>5</v>
      </c>
      <c r="B11" s="836"/>
      <c r="C11" s="837"/>
      <c r="D11" s="837"/>
      <c r="E11" s="837"/>
      <c r="F11" s="837"/>
      <c r="G11" s="837"/>
      <c r="H11" s="837"/>
      <c r="I11" s="837"/>
      <c r="J11" s="837"/>
      <c r="K11" s="837"/>
      <c r="L11" s="837"/>
      <c r="M11" s="837"/>
      <c r="N11" s="837"/>
      <c r="O11" s="837"/>
      <c r="P11" s="838"/>
      <c r="Q11" s="839"/>
      <c r="R11" s="840"/>
      <c r="S11" s="840"/>
      <c r="T11" s="840"/>
      <c r="U11" s="840"/>
      <c r="V11" s="840"/>
      <c r="W11" s="840"/>
      <c r="X11" s="840"/>
      <c r="Y11" s="840"/>
      <c r="Z11" s="840"/>
      <c r="AA11" s="840"/>
      <c r="AB11" s="840"/>
      <c r="AC11" s="840"/>
      <c r="AD11" s="840"/>
      <c r="AE11" s="841"/>
      <c r="AF11" s="842"/>
      <c r="AG11" s="843"/>
      <c r="AH11" s="843"/>
      <c r="AI11" s="843"/>
      <c r="AJ11" s="844"/>
      <c r="AK11" s="845"/>
      <c r="AL11" s="846"/>
      <c r="AM11" s="846"/>
      <c r="AN11" s="846"/>
      <c r="AO11" s="846"/>
      <c r="AP11" s="846"/>
      <c r="AQ11" s="846"/>
      <c r="AR11" s="846"/>
      <c r="AS11" s="846"/>
      <c r="AT11" s="846"/>
      <c r="AU11" s="847"/>
      <c r="AV11" s="847"/>
      <c r="AW11" s="847"/>
      <c r="AX11" s="847"/>
      <c r="AY11" s="848"/>
      <c r="AZ11" s="247"/>
      <c r="BA11" s="247"/>
      <c r="BB11" s="247"/>
      <c r="BC11" s="247"/>
      <c r="BD11" s="247"/>
      <c r="BE11" s="248"/>
      <c r="BF11" s="248"/>
      <c r="BG11" s="248"/>
      <c r="BH11" s="248"/>
      <c r="BI11" s="248"/>
      <c r="BJ11" s="248"/>
      <c r="BK11" s="248"/>
      <c r="BL11" s="248"/>
      <c r="BM11" s="248"/>
      <c r="BN11" s="248"/>
      <c r="BO11" s="248"/>
      <c r="BP11" s="248"/>
      <c r="BQ11" s="257">
        <v>5</v>
      </c>
      <c r="BR11" s="258"/>
      <c r="BS11" s="849"/>
      <c r="BT11" s="850"/>
      <c r="BU11" s="850"/>
      <c r="BV11" s="850"/>
      <c r="BW11" s="850"/>
      <c r="BX11" s="850"/>
      <c r="BY11" s="850"/>
      <c r="BZ11" s="850"/>
      <c r="CA11" s="850"/>
      <c r="CB11" s="850"/>
      <c r="CC11" s="850"/>
      <c r="CD11" s="850"/>
      <c r="CE11" s="850"/>
      <c r="CF11" s="850"/>
      <c r="CG11" s="851"/>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49"/>
    </row>
    <row r="12" spans="1:131" s="250" customFormat="1" ht="26.25" customHeight="1" x14ac:dyDescent="0.15">
      <c r="A12" s="256">
        <v>6</v>
      </c>
      <c r="B12" s="836"/>
      <c r="C12" s="837"/>
      <c r="D12" s="837"/>
      <c r="E12" s="837"/>
      <c r="F12" s="837"/>
      <c r="G12" s="837"/>
      <c r="H12" s="837"/>
      <c r="I12" s="837"/>
      <c r="J12" s="837"/>
      <c r="K12" s="837"/>
      <c r="L12" s="837"/>
      <c r="M12" s="837"/>
      <c r="N12" s="837"/>
      <c r="O12" s="837"/>
      <c r="P12" s="838"/>
      <c r="Q12" s="839"/>
      <c r="R12" s="840"/>
      <c r="S12" s="840"/>
      <c r="T12" s="840"/>
      <c r="U12" s="840"/>
      <c r="V12" s="840"/>
      <c r="W12" s="840"/>
      <c r="X12" s="840"/>
      <c r="Y12" s="840"/>
      <c r="Z12" s="840"/>
      <c r="AA12" s="840"/>
      <c r="AB12" s="840"/>
      <c r="AC12" s="840"/>
      <c r="AD12" s="840"/>
      <c r="AE12" s="841"/>
      <c r="AF12" s="842"/>
      <c r="AG12" s="843"/>
      <c r="AH12" s="843"/>
      <c r="AI12" s="843"/>
      <c r="AJ12" s="844"/>
      <c r="AK12" s="845"/>
      <c r="AL12" s="846"/>
      <c r="AM12" s="846"/>
      <c r="AN12" s="846"/>
      <c r="AO12" s="846"/>
      <c r="AP12" s="846"/>
      <c r="AQ12" s="846"/>
      <c r="AR12" s="846"/>
      <c r="AS12" s="846"/>
      <c r="AT12" s="846"/>
      <c r="AU12" s="847"/>
      <c r="AV12" s="847"/>
      <c r="AW12" s="847"/>
      <c r="AX12" s="847"/>
      <c r="AY12" s="848"/>
      <c r="AZ12" s="247"/>
      <c r="BA12" s="247"/>
      <c r="BB12" s="247"/>
      <c r="BC12" s="247"/>
      <c r="BD12" s="247"/>
      <c r="BE12" s="248"/>
      <c r="BF12" s="248"/>
      <c r="BG12" s="248"/>
      <c r="BH12" s="248"/>
      <c r="BI12" s="248"/>
      <c r="BJ12" s="248"/>
      <c r="BK12" s="248"/>
      <c r="BL12" s="248"/>
      <c r="BM12" s="248"/>
      <c r="BN12" s="248"/>
      <c r="BO12" s="248"/>
      <c r="BP12" s="248"/>
      <c r="BQ12" s="257">
        <v>6</v>
      </c>
      <c r="BR12" s="258"/>
      <c r="BS12" s="849"/>
      <c r="BT12" s="850"/>
      <c r="BU12" s="850"/>
      <c r="BV12" s="850"/>
      <c r="BW12" s="850"/>
      <c r="BX12" s="850"/>
      <c r="BY12" s="850"/>
      <c r="BZ12" s="850"/>
      <c r="CA12" s="850"/>
      <c r="CB12" s="850"/>
      <c r="CC12" s="850"/>
      <c r="CD12" s="850"/>
      <c r="CE12" s="850"/>
      <c r="CF12" s="850"/>
      <c r="CG12" s="851"/>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49"/>
    </row>
    <row r="13" spans="1:131" s="250" customFormat="1" ht="26.25" customHeight="1" x14ac:dyDescent="0.15">
      <c r="A13" s="256">
        <v>7</v>
      </c>
      <c r="B13" s="836"/>
      <c r="C13" s="837"/>
      <c r="D13" s="837"/>
      <c r="E13" s="837"/>
      <c r="F13" s="837"/>
      <c r="G13" s="837"/>
      <c r="H13" s="837"/>
      <c r="I13" s="837"/>
      <c r="J13" s="837"/>
      <c r="K13" s="837"/>
      <c r="L13" s="837"/>
      <c r="M13" s="837"/>
      <c r="N13" s="837"/>
      <c r="O13" s="837"/>
      <c r="P13" s="838"/>
      <c r="Q13" s="839"/>
      <c r="R13" s="840"/>
      <c r="S13" s="840"/>
      <c r="T13" s="840"/>
      <c r="U13" s="840"/>
      <c r="V13" s="840"/>
      <c r="W13" s="840"/>
      <c r="X13" s="840"/>
      <c r="Y13" s="840"/>
      <c r="Z13" s="840"/>
      <c r="AA13" s="840"/>
      <c r="AB13" s="840"/>
      <c r="AC13" s="840"/>
      <c r="AD13" s="840"/>
      <c r="AE13" s="841"/>
      <c r="AF13" s="842"/>
      <c r="AG13" s="843"/>
      <c r="AH13" s="843"/>
      <c r="AI13" s="843"/>
      <c r="AJ13" s="844"/>
      <c r="AK13" s="845"/>
      <c r="AL13" s="846"/>
      <c r="AM13" s="846"/>
      <c r="AN13" s="846"/>
      <c r="AO13" s="846"/>
      <c r="AP13" s="846"/>
      <c r="AQ13" s="846"/>
      <c r="AR13" s="846"/>
      <c r="AS13" s="846"/>
      <c r="AT13" s="846"/>
      <c r="AU13" s="847"/>
      <c r="AV13" s="847"/>
      <c r="AW13" s="847"/>
      <c r="AX13" s="847"/>
      <c r="AY13" s="848"/>
      <c r="AZ13" s="247"/>
      <c r="BA13" s="247"/>
      <c r="BB13" s="247"/>
      <c r="BC13" s="247"/>
      <c r="BD13" s="247"/>
      <c r="BE13" s="248"/>
      <c r="BF13" s="248"/>
      <c r="BG13" s="248"/>
      <c r="BH13" s="248"/>
      <c r="BI13" s="248"/>
      <c r="BJ13" s="248"/>
      <c r="BK13" s="248"/>
      <c r="BL13" s="248"/>
      <c r="BM13" s="248"/>
      <c r="BN13" s="248"/>
      <c r="BO13" s="248"/>
      <c r="BP13" s="248"/>
      <c r="BQ13" s="257">
        <v>7</v>
      </c>
      <c r="BR13" s="258"/>
      <c r="BS13" s="849"/>
      <c r="BT13" s="850"/>
      <c r="BU13" s="850"/>
      <c r="BV13" s="850"/>
      <c r="BW13" s="850"/>
      <c r="BX13" s="850"/>
      <c r="BY13" s="850"/>
      <c r="BZ13" s="850"/>
      <c r="CA13" s="850"/>
      <c r="CB13" s="850"/>
      <c r="CC13" s="850"/>
      <c r="CD13" s="850"/>
      <c r="CE13" s="850"/>
      <c r="CF13" s="850"/>
      <c r="CG13" s="851"/>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49"/>
    </row>
    <row r="14" spans="1:131" s="250" customFormat="1" ht="26.25" customHeight="1" x14ac:dyDescent="0.15">
      <c r="A14" s="256">
        <v>8</v>
      </c>
      <c r="B14" s="836"/>
      <c r="C14" s="837"/>
      <c r="D14" s="837"/>
      <c r="E14" s="837"/>
      <c r="F14" s="837"/>
      <c r="G14" s="837"/>
      <c r="H14" s="837"/>
      <c r="I14" s="837"/>
      <c r="J14" s="837"/>
      <c r="K14" s="837"/>
      <c r="L14" s="837"/>
      <c r="M14" s="837"/>
      <c r="N14" s="837"/>
      <c r="O14" s="837"/>
      <c r="P14" s="838"/>
      <c r="Q14" s="839"/>
      <c r="R14" s="840"/>
      <c r="S14" s="840"/>
      <c r="T14" s="840"/>
      <c r="U14" s="840"/>
      <c r="V14" s="840"/>
      <c r="W14" s="840"/>
      <c r="X14" s="840"/>
      <c r="Y14" s="840"/>
      <c r="Z14" s="840"/>
      <c r="AA14" s="840"/>
      <c r="AB14" s="840"/>
      <c r="AC14" s="840"/>
      <c r="AD14" s="840"/>
      <c r="AE14" s="841"/>
      <c r="AF14" s="842"/>
      <c r="AG14" s="843"/>
      <c r="AH14" s="843"/>
      <c r="AI14" s="843"/>
      <c r="AJ14" s="844"/>
      <c r="AK14" s="845"/>
      <c r="AL14" s="846"/>
      <c r="AM14" s="846"/>
      <c r="AN14" s="846"/>
      <c r="AO14" s="846"/>
      <c r="AP14" s="846"/>
      <c r="AQ14" s="846"/>
      <c r="AR14" s="846"/>
      <c r="AS14" s="846"/>
      <c r="AT14" s="846"/>
      <c r="AU14" s="847"/>
      <c r="AV14" s="847"/>
      <c r="AW14" s="847"/>
      <c r="AX14" s="847"/>
      <c r="AY14" s="848"/>
      <c r="AZ14" s="247"/>
      <c r="BA14" s="247"/>
      <c r="BB14" s="247"/>
      <c r="BC14" s="247"/>
      <c r="BD14" s="247"/>
      <c r="BE14" s="248"/>
      <c r="BF14" s="248"/>
      <c r="BG14" s="248"/>
      <c r="BH14" s="248"/>
      <c r="BI14" s="248"/>
      <c r="BJ14" s="248"/>
      <c r="BK14" s="248"/>
      <c r="BL14" s="248"/>
      <c r="BM14" s="248"/>
      <c r="BN14" s="248"/>
      <c r="BO14" s="248"/>
      <c r="BP14" s="248"/>
      <c r="BQ14" s="257">
        <v>8</v>
      </c>
      <c r="BR14" s="258"/>
      <c r="BS14" s="849"/>
      <c r="BT14" s="850"/>
      <c r="BU14" s="850"/>
      <c r="BV14" s="850"/>
      <c r="BW14" s="850"/>
      <c r="BX14" s="850"/>
      <c r="BY14" s="850"/>
      <c r="BZ14" s="850"/>
      <c r="CA14" s="850"/>
      <c r="CB14" s="850"/>
      <c r="CC14" s="850"/>
      <c r="CD14" s="850"/>
      <c r="CE14" s="850"/>
      <c r="CF14" s="850"/>
      <c r="CG14" s="851"/>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49"/>
    </row>
    <row r="15" spans="1:131" s="250" customFormat="1" ht="26.25" customHeight="1" x14ac:dyDescent="0.15">
      <c r="A15" s="256">
        <v>9</v>
      </c>
      <c r="B15" s="836"/>
      <c r="C15" s="837"/>
      <c r="D15" s="837"/>
      <c r="E15" s="837"/>
      <c r="F15" s="837"/>
      <c r="G15" s="837"/>
      <c r="H15" s="837"/>
      <c r="I15" s="837"/>
      <c r="J15" s="837"/>
      <c r="K15" s="837"/>
      <c r="L15" s="837"/>
      <c r="M15" s="837"/>
      <c r="N15" s="837"/>
      <c r="O15" s="837"/>
      <c r="P15" s="838"/>
      <c r="Q15" s="839"/>
      <c r="R15" s="840"/>
      <c r="S15" s="840"/>
      <c r="T15" s="840"/>
      <c r="U15" s="840"/>
      <c r="V15" s="840"/>
      <c r="W15" s="840"/>
      <c r="X15" s="840"/>
      <c r="Y15" s="840"/>
      <c r="Z15" s="840"/>
      <c r="AA15" s="840"/>
      <c r="AB15" s="840"/>
      <c r="AC15" s="840"/>
      <c r="AD15" s="840"/>
      <c r="AE15" s="841"/>
      <c r="AF15" s="842"/>
      <c r="AG15" s="843"/>
      <c r="AH15" s="843"/>
      <c r="AI15" s="843"/>
      <c r="AJ15" s="844"/>
      <c r="AK15" s="845"/>
      <c r="AL15" s="846"/>
      <c r="AM15" s="846"/>
      <c r="AN15" s="846"/>
      <c r="AO15" s="846"/>
      <c r="AP15" s="846"/>
      <c r="AQ15" s="846"/>
      <c r="AR15" s="846"/>
      <c r="AS15" s="846"/>
      <c r="AT15" s="846"/>
      <c r="AU15" s="847"/>
      <c r="AV15" s="847"/>
      <c r="AW15" s="847"/>
      <c r="AX15" s="847"/>
      <c r="AY15" s="848"/>
      <c r="AZ15" s="247"/>
      <c r="BA15" s="247"/>
      <c r="BB15" s="247"/>
      <c r="BC15" s="247"/>
      <c r="BD15" s="247"/>
      <c r="BE15" s="248"/>
      <c r="BF15" s="248"/>
      <c r="BG15" s="248"/>
      <c r="BH15" s="248"/>
      <c r="BI15" s="248"/>
      <c r="BJ15" s="248"/>
      <c r="BK15" s="248"/>
      <c r="BL15" s="248"/>
      <c r="BM15" s="248"/>
      <c r="BN15" s="248"/>
      <c r="BO15" s="248"/>
      <c r="BP15" s="248"/>
      <c r="BQ15" s="257">
        <v>9</v>
      </c>
      <c r="BR15" s="258"/>
      <c r="BS15" s="849"/>
      <c r="BT15" s="850"/>
      <c r="BU15" s="850"/>
      <c r="BV15" s="850"/>
      <c r="BW15" s="850"/>
      <c r="BX15" s="850"/>
      <c r="BY15" s="850"/>
      <c r="BZ15" s="850"/>
      <c r="CA15" s="850"/>
      <c r="CB15" s="850"/>
      <c r="CC15" s="850"/>
      <c r="CD15" s="850"/>
      <c r="CE15" s="850"/>
      <c r="CF15" s="850"/>
      <c r="CG15" s="851"/>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49"/>
    </row>
    <row r="16" spans="1:131" s="250" customFormat="1" ht="26.25" customHeight="1" x14ac:dyDescent="0.15">
      <c r="A16" s="256">
        <v>10</v>
      </c>
      <c r="B16" s="836"/>
      <c r="C16" s="837"/>
      <c r="D16" s="837"/>
      <c r="E16" s="837"/>
      <c r="F16" s="837"/>
      <c r="G16" s="837"/>
      <c r="H16" s="837"/>
      <c r="I16" s="837"/>
      <c r="J16" s="837"/>
      <c r="K16" s="837"/>
      <c r="L16" s="837"/>
      <c r="M16" s="837"/>
      <c r="N16" s="837"/>
      <c r="O16" s="837"/>
      <c r="P16" s="838"/>
      <c r="Q16" s="839"/>
      <c r="R16" s="840"/>
      <c r="S16" s="840"/>
      <c r="T16" s="840"/>
      <c r="U16" s="840"/>
      <c r="V16" s="840"/>
      <c r="W16" s="840"/>
      <c r="X16" s="840"/>
      <c r="Y16" s="840"/>
      <c r="Z16" s="840"/>
      <c r="AA16" s="840"/>
      <c r="AB16" s="840"/>
      <c r="AC16" s="840"/>
      <c r="AD16" s="840"/>
      <c r="AE16" s="841"/>
      <c r="AF16" s="842"/>
      <c r="AG16" s="843"/>
      <c r="AH16" s="843"/>
      <c r="AI16" s="843"/>
      <c r="AJ16" s="844"/>
      <c r="AK16" s="845"/>
      <c r="AL16" s="846"/>
      <c r="AM16" s="846"/>
      <c r="AN16" s="846"/>
      <c r="AO16" s="846"/>
      <c r="AP16" s="846"/>
      <c r="AQ16" s="846"/>
      <c r="AR16" s="846"/>
      <c r="AS16" s="846"/>
      <c r="AT16" s="846"/>
      <c r="AU16" s="847"/>
      <c r="AV16" s="847"/>
      <c r="AW16" s="847"/>
      <c r="AX16" s="847"/>
      <c r="AY16" s="848"/>
      <c r="AZ16" s="247"/>
      <c r="BA16" s="247"/>
      <c r="BB16" s="247"/>
      <c r="BC16" s="247"/>
      <c r="BD16" s="247"/>
      <c r="BE16" s="248"/>
      <c r="BF16" s="248"/>
      <c r="BG16" s="248"/>
      <c r="BH16" s="248"/>
      <c r="BI16" s="248"/>
      <c r="BJ16" s="248"/>
      <c r="BK16" s="248"/>
      <c r="BL16" s="248"/>
      <c r="BM16" s="248"/>
      <c r="BN16" s="248"/>
      <c r="BO16" s="248"/>
      <c r="BP16" s="248"/>
      <c r="BQ16" s="257">
        <v>10</v>
      </c>
      <c r="BR16" s="258"/>
      <c r="BS16" s="849"/>
      <c r="BT16" s="850"/>
      <c r="BU16" s="850"/>
      <c r="BV16" s="850"/>
      <c r="BW16" s="850"/>
      <c r="BX16" s="850"/>
      <c r="BY16" s="850"/>
      <c r="BZ16" s="850"/>
      <c r="CA16" s="850"/>
      <c r="CB16" s="850"/>
      <c r="CC16" s="850"/>
      <c r="CD16" s="850"/>
      <c r="CE16" s="850"/>
      <c r="CF16" s="850"/>
      <c r="CG16" s="851"/>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49"/>
    </row>
    <row r="17" spans="1:131" s="250" customFormat="1" ht="26.25" customHeight="1" x14ac:dyDescent="0.15">
      <c r="A17" s="256">
        <v>11</v>
      </c>
      <c r="B17" s="836"/>
      <c r="C17" s="837"/>
      <c r="D17" s="837"/>
      <c r="E17" s="837"/>
      <c r="F17" s="837"/>
      <c r="G17" s="837"/>
      <c r="H17" s="837"/>
      <c r="I17" s="837"/>
      <c r="J17" s="837"/>
      <c r="K17" s="837"/>
      <c r="L17" s="837"/>
      <c r="M17" s="837"/>
      <c r="N17" s="837"/>
      <c r="O17" s="837"/>
      <c r="P17" s="838"/>
      <c r="Q17" s="839"/>
      <c r="R17" s="840"/>
      <c r="S17" s="840"/>
      <c r="T17" s="840"/>
      <c r="U17" s="840"/>
      <c r="V17" s="840"/>
      <c r="W17" s="840"/>
      <c r="X17" s="840"/>
      <c r="Y17" s="840"/>
      <c r="Z17" s="840"/>
      <c r="AA17" s="840"/>
      <c r="AB17" s="840"/>
      <c r="AC17" s="840"/>
      <c r="AD17" s="840"/>
      <c r="AE17" s="841"/>
      <c r="AF17" s="842"/>
      <c r="AG17" s="843"/>
      <c r="AH17" s="843"/>
      <c r="AI17" s="843"/>
      <c r="AJ17" s="844"/>
      <c r="AK17" s="845"/>
      <c r="AL17" s="846"/>
      <c r="AM17" s="846"/>
      <c r="AN17" s="846"/>
      <c r="AO17" s="846"/>
      <c r="AP17" s="846"/>
      <c r="AQ17" s="846"/>
      <c r="AR17" s="846"/>
      <c r="AS17" s="846"/>
      <c r="AT17" s="846"/>
      <c r="AU17" s="847"/>
      <c r="AV17" s="847"/>
      <c r="AW17" s="847"/>
      <c r="AX17" s="847"/>
      <c r="AY17" s="848"/>
      <c r="AZ17" s="247"/>
      <c r="BA17" s="247"/>
      <c r="BB17" s="247"/>
      <c r="BC17" s="247"/>
      <c r="BD17" s="247"/>
      <c r="BE17" s="248"/>
      <c r="BF17" s="248"/>
      <c r="BG17" s="248"/>
      <c r="BH17" s="248"/>
      <c r="BI17" s="248"/>
      <c r="BJ17" s="248"/>
      <c r="BK17" s="248"/>
      <c r="BL17" s="248"/>
      <c r="BM17" s="248"/>
      <c r="BN17" s="248"/>
      <c r="BO17" s="248"/>
      <c r="BP17" s="248"/>
      <c r="BQ17" s="257">
        <v>11</v>
      </c>
      <c r="BR17" s="258"/>
      <c r="BS17" s="849"/>
      <c r="BT17" s="850"/>
      <c r="BU17" s="850"/>
      <c r="BV17" s="850"/>
      <c r="BW17" s="850"/>
      <c r="BX17" s="850"/>
      <c r="BY17" s="850"/>
      <c r="BZ17" s="850"/>
      <c r="CA17" s="850"/>
      <c r="CB17" s="850"/>
      <c r="CC17" s="850"/>
      <c r="CD17" s="850"/>
      <c r="CE17" s="850"/>
      <c r="CF17" s="850"/>
      <c r="CG17" s="851"/>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49"/>
    </row>
    <row r="18" spans="1:131" s="250" customFormat="1" ht="26.25" customHeight="1" x14ac:dyDescent="0.15">
      <c r="A18" s="256">
        <v>12</v>
      </c>
      <c r="B18" s="836"/>
      <c r="C18" s="837"/>
      <c r="D18" s="837"/>
      <c r="E18" s="837"/>
      <c r="F18" s="837"/>
      <c r="G18" s="837"/>
      <c r="H18" s="837"/>
      <c r="I18" s="837"/>
      <c r="J18" s="837"/>
      <c r="K18" s="837"/>
      <c r="L18" s="837"/>
      <c r="M18" s="837"/>
      <c r="N18" s="837"/>
      <c r="O18" s="837"/>
      <c r="P18" s="838"/>
      <c r="Q18" s="839"/>
      <c r="R18" s="840"/>
      <c r="S18" s="840"/>
      <c r="T18" s="840"/>
      <c r="U18" s="840"/>
      <c r="V18" s="840"/>
      <c r="W18" s="840"/>
      <c r="X18" s="840"/>
      <c r="Y18" s="840"/>
      <c r="Z18" s="840"/>
      <c r="AA18" s="840"/>
      <c r="AB18" s="840"/>
      <c r="AC18" s="840"/>
      <c r="AD18" s="840"/>
      <c r="AE18" s="841"/>
      <c r="AF18" s="842"/>
      <c r="AG18" s="843"/>
      <c r="AH18" s="843"/>
      <c r="AI18" s="843"/>
      <c r="AJ18" s="844"/>
      <c r="AK18" s="845"/>
      <c r="AL18" s="846"/>
      <c r="AM18" s="846"/>
      <c r="AN18" s="846"/>
      <c r="AO18" s="846"/>
      <c r="AP18" s="846"/>
      <c r="AQ18" s="846"/>
      <c r="AR18" s="846"/>
      <c r="AS18" s="846"/>
      <c r="AT18" s="846"/>
      <c r="AU18" s="847"/>
      <c r="AV18" s="847"/>
      <c r="AW18" s="847"/>
      <c r="AX18" s="847"/>
      <c r="AY18" s="848"/>
      <c r="AZ18" s="247"/>
      <c r="BA18" s="247"/>
      <c r="BB18" s="247"/>
      <c r="BC18" s="247"/>
      <c r="BD18" s="247"/>
      <c r="BE18" s="248"/>
      <c r="BF18" s="248"/>
      <c r="BG18" s="248"/>
      <c r="BH18" s="248"/>
      <c r="BI18" s="248"/>
      <c r="BJ18" s="248"/>
      <c r="BK18" s="248"/>
      <c r="BL18" s="248"/>
      <c r="BM18" s="248"/>
      <c r="BN18" s="248"/>
      <c r="BO18" s="248"/>
      <c r="BP18" s="248"/>
      <c r="BQ18" s="257">
        <v>12</v>
      </c>
      <c r="BR18" s="258"/>
      <c r="BS18" s="849"/>
      <c r="BT18" s="850"/>
      <c r="BU18" s="850"/>
      <c r="BV18" s="850"/>
      <c r="BW18" s="850"/>
      <c r="BX18" s="850"/>
      <c r="BY18" s="850"/>
      <c r="BZ18" s="850"/>
      <c r="CA18" s="850"/>
      <c r="CB18" s="850"/>
      <c r="CC18" s="850"/>
      <c r="CD18" s="850"/>
      <c r="CE18" s="850"/>
      <c r="CF18" s="850"/>
      <c r="CG18" s="851"/>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49"/>
    </row>
    <row r="19" spans="1:131" s="250" customFormat="1" ht="26.25" customHeight="1" x14ac:dyDescent="0.15">
      <c r="A19" s="256">
        <v>13</v>
      </c>
      <c r="B19" s="836"/>
      <c r="C19" s="837"/>
      <c r="D19" s="837"/>
      <c r="E19" s="837"/>
      <c r="F19" s="837"/>
      <c r="G19" s="837"/>
      <c r="H19" s="837"/>
      <c r="I19" s="837"/>
      <c r="J19" s="837"/>
      <c r="K19" s="837"/>
      <c r="L19" s="837"/>
      <c r="M19" s="837"/>
      <c r="N19" s="837"/>
      <c r="O19" s="837"/>
      <c r="P19" s="838"/>
      <c r="Q19" s="839"/>
      <c r="R19" s="840"/>
      <c r="S19" s="840"/>
      <c r="T19" s="840"/>
      <c r="U19" s="840"/>
      <c r="V19" s="840"/>
      <c r="W19" s="840"/>
      <c r="X19" s="840"/>
      <c r="Y19" s="840"/>
      <c r="Z19" s="840"/>
      <c r="AA19" s="840"/>
      <c r="AB19" s="840"/>
      <c r="AC19" s="840"/>
      <c r="AD19" s="840"/>
      <c r="AE19" s="841"/>
      <c r="AF19" s="842"/>
      <c r="AG19" s="843"/>
      <c r="AH19" s="843"/>
      <c r="AI19" s="843"/>
      <c r="AJ19" s="844"/>
      <c r="AK19" s="845"/>
      <c r="AL19" s="846"/>
      <c r="AM19" s="846"/>
      <c r="AN19" s="846"/>
      <c r="AO19" s="846"/>
      <c r="AP19" s="846"/>
      <c r="AQ19" s="846"/>
      <c r="AR19" s="846"/>
      <c r="AS19" s="846"/>
      <c r="AT19" s="846"/>
      <c r="AU19" s="847"/>
      <c r="AV19" s="847"/>
      <c r="AW19" s="847"/>
      <c r="AX19" s="847"/>
      <c r="AY19" s="848"/>
      <c r="AZ19" s="247"/>
      <c r="BA19" s="247"/>
      <c r="BB19" s="247"/>
      <c r="BC19" s="247"/>
      <c r="BD19" s="247"/>
      <c r="BE19" s="248"/>
      <c r="BF19" s="248"/>
      <c r="BG19" s="248"/>
      <c r="BH19" s="248"/>
      <c r="BI19" s="248"/>
      <c r="BJ19" s="248"/>
      <c r="BK19" s="248"/>
      <c r="BL19" s="248"/>
      <c r="BM19" s="248"/>
      <c r="BN19" s="248"/>
      <c r="BO19" s="248"/>
      <c r="BP19" s="248"/>
      <c r="BQ19" s="257">
        <v>13</v>
      </c>
      <c r="BR19" s="258"/>
      <c r="BS19" s="849"/>
      <c r="BT19" s="850"/>
      <c r="BU19" s="850"/>
      <c r="BV19" s="850"/>
      <c r="BW19" s="850"/>
      <c r="BX19" s="850"/>
      <c r="BY19" s="850"/>
      <c r="BZ19" s="850"/>
      <c r="CA19" s="850"/>
      <c r="CB19" s="850"/>
      <c r="CC19" s="850"/>
      <c r="CD19" s="850"/>
      <c r="CE19" s="850"/>
      <c r="CF19" s="850"/>
      <c r="CG19" s="851"/>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49"/>
    </row>
    <row r="20" spans="1:131" s="250" customFormat="1" ht="26.25" customHeight="1" x14ac:dyDescent="0.15">
      <c r="A20" s="256">
        <v>14</v>
      </c>
      <c r="B20" s="836"/>
      <c r="C20" s="837"/>
      <c r="D20" s="837"/>
      <c r="E20" s="837"/>
      <c r="F20" s="837"/>
      <c r="G20" s="837"/>
      <c r="H20" s="837"/>
      <c r="I20" s="837"/>
      <c r="J20" s="837"/>
      <c r="K20" s="837"/>
      <c r="L20" s="837"/>
      <c r="M20" s="837"/>
      <c r="N20" s="837"/>
      <c r="O20" s="837"/>
      <c r="P20" s="838"/>
      <c r="Q20" s="839"/>
      <c r="R20" s="840"/>
      <c r="S20" s="840"/>
      <c r="T20" s="840"/>
      <c r="U20" s="840"/>
      <c r="V20" s="840"/>
      <c r="W20" s="840"/>
      <c r="X20" s="840"/>
      <c r="Y20" s="840"/>
      <c r="Z20" s="840"/>
      <c r="AA20" s="840"/>
      <c r="AB20" s="840"/>
      <c r="AC20" s="840"/>
      <c r="AD20" s="840"/>
      <c r="AE20" s="841"/>
      <c r="AF20" s="842"/>
      <c r="AG20" s="843"/>
      <c r="AH20" s="843"/>
      <c r="AI20" s="843"/>
      <c r="AJ20" s="844"/>
      <c r="AK20" s="845"/>
      <c r="AL20" s="846"/>
      <c r="AM20" s="846"/>
      <c r="AN20" s="846"/>
      <c r="AO20" s="846"/>
      <c r="AP20" s="846"/>
      <c r="AQ20" s="846"/>
      <c r="AR20" s="846"/>
      <c r="AS20" s="846"/>
      <c r="AT20" s="846"/>
      <c r="AU20" s="847"/>
      <c r="AV20" s="847"/>
      <c r="AW20" s="847"/>
      <c r="AX20" s="847"/>
      <c r="AY20" s="848"/>
      <c r="AZ20" s="247"/>
      <c r="BA20" s="247"/>
      <c r="BB20" s="247"/>
      <c r="BC20" s="247"/>
      <c r="BD20" s="247"/>
      <c r="BE20" s="248"/>
      <c r="BF20" s="248"/>
      <c r="BG20" s="248"/>
      <c r="BH20" s="248"/>
      <c r="BI20" s="248"/>
      <c r="BJ20" s="248"/>
      <c r="BK20" s="248"/>
      <c r="BL20" s="248"/>
      <c r="BM20" s="248"/>
      <c r="BN20" s="248"/>
      <c r="BO20" s="248"/>
      <c r="BP20" s="248"/>
      <c r="BQ20" s="257">
        <v>14</v>
      </c>
      <c r="BR20" s="258"/>
      <c r="BS20" s="849"/>
      <c r="BT20" s="850"/>
      <c r="BU20" s="850"/>
      <c r="BV20" s="850"/>
      <c r="BW20" s="850"/>
      <c r="BX20" s="850"/>
      <c r="BY20" s="850"/>
      <c r="BZ20" s="850"/>
      <c r="CA20" s="850"/>
      <c r="CB20" s="850"/>
      <c r="CC20" s="850"/>
      <c r="CD20" s="850"/>
      <c r="CE20" s="850"/>
      <c r="CF20" s="850"/>
      <c r="CG20" s="851"/>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49"/>
    </row>
    <row r="21" spans="1:131" s="250" customFormat="1" ht="26.25" customHeight="1" thickBot="1" x14ac:dyDescent="0.2">
      <c r="A21" s="256">
        <v>15</v>
      </c>
      <c r="B21" s="836"/>
      <c r="C21" s="837"/>
      <c r="D21" s="837"/>
      <c r="E21" s="837"/>
      <c r="F21" s="837"/>
      <c r="G21" s="837"/>
      <c r="H21" s="837"/>
      <c r="I21" s="837"/>
      <c r="J21" s="837"/>
      <c r="K21" s="837"/>
      <c r="L21" s="837"/>
      <c r="M21" s="837"/>
      <c r="N21" s="837"/>
      <c r="O21" s="837"/>
      <c r="P21" s="838"/>
      <c r="Q21" s="839"/>
      <c r="R21" s="840"/>
      <c r="S21" s="840"/>
      <c r="T21" s="840"/>
      <c r="U21" s="840"/>
      <c r="V21" s="840"/>
      <c r="W21" s="840"/>
      <c r="X21" s="840"/>
      <c r="Y21" s="840"/>
      <c r="Z21" s="840"/>
      <c r="AA21" s="840"/>
      <c r="AB21" s="840"/>
      <c r="AC21" s="840"/>
      <c r="AD21" s="840"/>
      <c r="AE21" s="841"/>
      <c r="AF21" s="842"/>
      <c r="AG21" s="843"/>
      <c r="AH21" s="843"/>
      <c r="AI21" s="843"/>
      <c r="AJ21" s="844"/>
      <c r="AK21" s="845"/>
      <c r="AL21" s="846"/>
      <c r="AM21" s="846"/>
      <c r="AN21" s="846"/>
      <c r="AO21" s="846"/>
      <c r="AP21" s="846"/>
      <c r="AQ21" s="846"/>
      <c r="AR21" s="846"/>
      <c r="AS21" s="846"/>
      <c r="AT21" s="846"/>
      <c r="AU21" s="847"/>
      <c r="AV21" s="847"/>
      <c r="AW21" s="847"/>
      <c r="AX21" s="847"/>
      <c r="AY21" s="848"/>
      <c r="AZ21" s="247"/>
      <c r="BA21" s="247"/>
      <c r="BB21" s="247"/>
      <c r="BC21" s="247"/>
      <c r="BD21" s="247"/>
      <c r="BE21" s="248"/>
      <c r="BF21" s="248"/>
      <c r="BG21" s="248"/>
      <c r="BH21" s="248"/>
      <c r="BI21" s="248"/>
      <c r="BJ21" s="248"/>
      <c r="BK21" s="248"/>
      <c r="BL21" s="248"/>
      <c r="BM21" s="248"/>
      <c r="BN21" s="248"/>
      <c r="BO21" s="248"/>
      <c r="BP21" s="248"/>
      <c r="BQ21" s="257">
        <v>15</v>
      </c>
      <c r="BR21" s="258"/>
      <c r="BS21" s="849"/>
      <c r="BT21" s="850"/>
      <c r="BU21" s="850"/>
      <c r="BV21" s="850"/>
      <c r="BW21" s="850"/>
      <c r="BX21" s="850"/>
      <c r="BY21" s="850"/>
      <c r="BZ21" s="850"/>
      <c r="CA21" s="850"/>
      <c r="CB21" s="850"/>
      <c r="CC21" s="850"/>
      <c r="CD21" s="850"/>
      <c r="CE21" s="850"/>
      <c r="CF21" s="850"/>
      <c r="CG21" s="851"/>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49"/>
    </row>
    <row r="22" spans="1:131" s="250" customFormat="1" ht="26.25" customHeight="1" x14ac:dyDescent="0.15">
      <c r="A22" s="256">
        <v>16</v>
      </c>
      <c r="B22" s="836"/>
      <c r="C22" s="837"/>
      <c r="D22" s="837"/>
      <c r="E22" s="837"/>
      <c r="F22" s="837"/>
      <c r="G22" s="837"/>
      <c r="H22" s="837"/>
      <c r="I22" s="837"/>
      <c r="J22" s="837"/>
      <c r="K22" s="837"/>
      <c r="L22" s="837"/>
      <c r="M22" s="837"/>
      <c r="N22" s="837"/>
      <c r="O22" s="837"/>
      <c r="P22" s="838"/>
      <c r="Q22" s="868"/>
      <c r="R22" s="869"/>
      <c r="S22" s="869"/>
      <c r="T22" s="869"/>
      <c r="U22" s="869"/>
      <c r="V22" s="869"/>
      <c r="W22" s="869"/>
      <c r="X22" s="869"/>
      <c r="Y22" s="869"/>
      <c r="Z22" s="869"/>
      <c r="AA22" s="869"/>
      <c r="AB22" s="869"/>
      <c r="AC22" s="869"/>
      <c r="AD22" s="869"/>
      <c r="AE22" s="870"/>
      <c r="AF22" s="842"/>
      <c r="AG22" s="843"/>
      <c r="AH22" s="843"/>
      <c r="AI22" s="843"/>
      <c r="AJ22" s="844"/>
      <c r="AK22" s="883"/>
      <c r="AL22" s="884"/>
      <c r="AM22" s="884"/>
      <c r="AN22" s="884"/>
      <c r="AO22" s="884"/>
      <c r="AP22" s="884"/>
      <c r="AQ22" s="884"/>
      <c r="AR22" s="884"/>
      <c r="AS22" s="884"/>
      <c r="AT22" s="884"/>
      <c r="AU22" s="885"/>
      <c r="AV22" s="885"/>
      <c r="AW22" s="885"/>
      <c r="AX22" s="885"/>
      <c r="AY22" s="886"/>
      <c r="AZ22" s="887" t="s">
        <v>388</v>
      </c>
      <c r="BA22" s="887"/>
      <c r="BB22" s="887"/>
      <c r="BC22" s="887"/>
      <c r="BD22" s="888"/>
      <c r="BE22" s="248"/>
      <c r="BF22" s="248"/>
      <c r="BG22" s="248"/>
      <c r="BH22" s="248"/>
      <c r="BI22" s="248"/>
      <c r="BJ22" s="248"/>
      <c r="BK22" s="248"/>
      <c r="BL22" s="248"/>
      <c r="BM22" s="248"/>
      <c r="BN22" s="248"/>
      <c r="BO22" s="248"/>
      <c r="BP22" s="248"/>
      <c r="BQ22" s="257">
        <v>16</v>
      </c>
      <c r="BR22" s="258"/>
      <c r="BS22" s="849"/>
      <c r="BT22" s="850"/>
      <c r="BU22" s="850"/>
      <c r="BV22" s="850"/>
      <c r="BW22" s="850"/>
      <c r="BX22" s="850"/>
      <c r="BY22" s="850"/>
      <c r="BZ22" s="850"/>
      <c r="CA22" s="850"/>
      <c r="CB22" s="850"/>
      <c r="CC22" s="850"/>
      <c r="CD22" s="850"/>
      <c r="CE22" s="850"/>
      <c r="CF22" s="850"/>
      <c r="CG22" s="851"/>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49"/>
    </row>
    <row r="23" spans="1:131" s="250" customFormat="1" ht="26.25" customHeight="1" thickBot="1" x14ac:dyDescent="0.2">
      <c r="A23" s="259" t="s">
        <v>389</v>
      </c>
      <c r="B23" s="871" t="s">
        <v>390</v>
      </c>
      <c r="C23" s="872"/>
      <c r="D23" s="872"/>
      <c r="E23" s="872"/>
      <c r="F23" s="872"/>
      <c r="G23" s="872"/>
      <c r="H23" s="872"/>
      <c r="I23" s="872"/>
      <c r="J23" s="872"/>
      <c r="K23" s="872"/>
      <c r="L23" s="872"/>
      <c r="M23" s="872"/>
      <c r="N23" s="872"/>
      <c r="O23" s="872"/>
      <c r="P23" s="873"/>
      <c r="Q23" s="874">
        <v>10410</v>
      </c>
      <c r="R23" s="875"/>
      <c r="S23" s="875"/>
      <c r="T23" s="875"/>
      <c r="U23" s="875"/>
      <c r="V23" s="875">
        <v>9623</v>
      </c>
      <c r="W23" s="875"/>
      <c r="X23" s="875"/>
      <c r="Y23" s="875"/>
      <c r="Z23" s="875"/>
      <c r="AA23" s="875">
        <v>787</v>
      </c>
      <c r="AB23" s="875"/>
      <c r="AC23" s="875"/>
      <c r="AD23" s="875"/>
      <c r="AE23" s="876"/>
      <c r="AF23" s="877">
        <v>546</v>
      </c>
      <c r="AG23" s="875"/>
      <c r="AH23" s="875"/>
      <c r="AI23" s="875"/>
      <c r="AJ23" s="878"/>
      <c r="AK23" s="879"/>
      <c r="AL23" s="880"/>
      <c r="AM23" s="880"/>
      <c r="AN23" s="880"/>
      <c r="AO23" s="880"/>
      <c r="AP23" s="875">
        <v>9696</v>
      </c>
      <c r="AQ23" s="875"/>
      <c r="AR23" s="875"/>
      <c r="AS23" s="875"/>
      <c r="AT23" s="875"/>
      <c r="AU23" s="881"/>
      <c r="AV23" s="881"/>
      <c r="AW23" s="881"/>
      <c r="AX23" s="881"/>
      <c r="AY23" s="882"/>
      <c r="AZ23" s="890" t="s">
        <v>130</v>
      </c>
      <c r="BA23" s="891"/>
      <c r="BB23" s="891"/>
      <c r="BC23" s="891"/>
      <c r="BD23" s="892"/>
      <c r="BE23" s="248"/>
      <c r="BF23" s="248"/>
      <c r="BG23" s="248"/>
      <c r="BH23" s="248"/>
      <c r="BI23" s="248"/>
      <c r="BJ23" s="248"/>
      <c r="BK23" s="248"/>
      <c r="BL23" s="248"/>
      <c r="BM23" s="248"/>
      <c r="BN23" s="248"/>
      <c r="BO23" s="248"/>
      <c r="BP23" s="248"/>
      <c r="BQ23" s="257">
        <v>17</v>
      </c>
      <c r="BR23" s="258"/>
      <c r="BS23" s="849"/>
      <c r="BT23" s="850"/>
      <c r="BU23" s="850"/>
      <c r="BV23" s="850"/>
      <c r="BW23" s="850"/>
      <c r="BX23" s="850"/>
      <c r="BY23" s="850"/>
      <c r="BZ23" s="850"/>
      <c r="CA23" s="850"/>
      <c r="CB23" s="850"/>
      <c r="CC23" s="850"/>
      <c r="CD23" s="850"/>
      <c r="CE23" s="850"/>
      <c r="CF23" s="850"/>
      <c r="CG23" s="851"/>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49"/>
    </row>
    <row r="24" spans="1:131" s="250" customFormat="1" ht="26.25" customHeight="1" x14ac:dyDescent="0.15">
      <c r="A24" s="889" t="s">
        <v>391</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47"/>
      <c r="BA24" s="247"/>
      <c r="BB24" s="247"/>
      <c r="BC24" s="247"/>
      <c r="BD24" s="247"/>
      <c r="BE24" s="248"/>
      <c r="BF24" s="248"/>
      <c r="BG24" s="248"/>
      <c r="BH24" s="248"/>
      <c r="BI24" s="248"/>
      <c r="BJ24" s="248"/>
      <c r="BK24" s="248"/>
      <c r="BL24" s="248"/>
      <c r="BM24" s="248"/>
      <c r="BN24" s="248"/>
      <c r="BO24" s="248"/>
      <c r="BP24" s="248"/>
      <c r="BQ24" s="257">
        <v>18</v>
      </c>
      <c r="BR24" s="258"/>
      <c r="BS24" s="849"/>
      <c r="BT24" s="850"/>
      <c r="BU24" s="850"/>
      <c r="BV24" s="850"/>
      <c r="BW24" s="850"/>
      <c r="BX24" s="850"/>
      <c r="BY24" s="850"/>
      <c r="BZ24" s="850"/>
      <c r="CA24" s="850"/>
      <c r="CB24" s="850"/>
      <c r="CC24" s="850"/>
      <c r="CD24" s="850"/>
      <c r="CE24" s="850"/>
      <c r="CF24" s="850"/>
      <c r="CG24" s="851"/>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49"/>
    </row>
    <row r="25" spans="1:131" s="242" customFormat="1" ht="26.25" customHeight="1" thickBot="1" x14ac:dyDescent="0.2">
      <c r="A25" s="830" t="s">
        <v>392</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47"/>
      <c r="BK25" s="247"/>
      <c r="BL25" s="247"/>
      <c r="BM25" s="247"/>
      <c r="BN25" s="247"/>
      <c r="BO25" s="260"/>
      <c r="BP25" s="260"/>
      <c r="BQ25" s="257">
        <v>19</v>
      </c>
      <c r="BR25" s="258"/>
      <c r="BS25" s="849"/>
      <c r="BT25" s="850"/>
      <c r="BU25" s="850"/>
      <c r="BV25" s="850"/>
      <c r="BW25" s="850"/>
      <c r="BX25" s="850"/>
      <c r="BY25" s="850"/>
      <c r="BZ25" s="850"/>
      <c r="CA25" s="850"/>
      <c r="CB25" s="850"/>
      <c r="CC25" s="850"/>
      <c r="CD25" s="850"/>
      <c r="CE25" s="850"/>
      <c r="CF25" s="850"/>
      <c r="CG25" s="851"/>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1"/>
    </row>
    <row r="26" spans="1:131" s="242" customFormat="1" ht="26.25" customHeight="1" x14ac:dyDescent="0.15">
      <c r="A26" s="821" t="s">
        <v>370</v>
      </c>
      <c r="B26" s="822"/>
      <c r="C26" s="822"/>
      <c r="D26" s="822"/>
      <c r="E26" s="822"/>
      <c r="F26" s="822"/>
      <c r="G26" s="822"/>
      <c r="H26" s="822"/>
      <c r="I26" s="822"/>
      <c r="J26" s="822"/>
      <c r="K26" s="822"/>
      <c r="L26" s="822"/>
      <c r="M26" s="822"/>
      <c r="N26" s="822"/>
      <c r="O26" s="822"/>
      <c r="P26" s="823"/>
      <c r="Q26" s="798" t="s">
        <v>393</v>
      </c>
      <c r="R26" s="799"/>
      <c r="S26" s="799"/>
      <c r="T26" s="799"/>
      <c r="U26" s="800"/>
      <c r="V26" s="798" t="s">
        <v>394</v>
      </c>
      <c r="W26" s="799"/>
      <c r="X26" s="799"/>
      <c r="Y26" s="799"/>
      <c r="Z26" s="800"/>
      <c r="AA26" s="798" t="s">
        <v>395</v>
      </c>
      <c r="AB26" s="799"/>
      <c r="AC26" s="799"/>
      <c r="AD26" s="799"/>
      <c r="AE26" s="799"/>
      <c r="AF26" s="893" t="s">
        <v>396</v>
      </c>
      <c r="AG26" s="894"/>
      <c r="AH26" s="894"/>
      <c r="AI26" s="894"/>
      <c r="AJ26" s="895"/>
      <c r="AK26" s="799" t="s">
        <v>397</v>
      </c>
      <c r="AL26" s="799"/>
      <c r="AM26" s="799"/>
      <c r="AN26" s="799"/>
      <c r="AO26" s="800"/>
      <c r="AP26" s="798" t="s">
        <v>398</v>
      </c>
      <c r="AQ26" s="799"/>
      <c r="AR26" s="799"/>
      <c r="AS26" s="799"/>
      <c r="AT26" s="800"/>
      <c r="AU26" s="798" t="s">
        <v>399</v>
      </c>
      <c r="AV26" s="799"/>
      <c r="AW26" s="799"/>
      <c r="AX26" s="799"/>
      <c r="AY26" s="800"/>
      <c r="AZ26" s="798" t="s">
        <v>400</v>
      </c>
      <c r="BA26" s="799"/>
      <c r="BB26" s="799"/>
      <c r="BC26" s="799"/>
      <c r="BD26" s="800"/>
      <c r="BE26" s="798" t="s">
        <v>377</v>
      </c>
      <c r="BF26" s="799"/>
      <c r="BG26" s="799"/>
      <c r="BH26" s="799"/>
      <c r="BI26" s="810"/>
      <c r="BJ26" s="247"/>
      <c r="BK26" s="247"/>
      <c r="BL26" s="247"/>
      <c r="BM26" s="247"/>
      <c r="BN26" s="247"/>
      <c r="BO26" s="260"/>
      <c r="BP26" s="260"/>
      <c r="BQ26" s="257">
        <v>20</v>
      </c>
      <c r="BR26" s="258"/>
      <c r="BS26" s="849"/>
      <c r="BT26" s="850"/>
      <c r="BU26" s="850"/>
      <c r="BV26" s="850"/>
      <c r="BW26" s="850"/>
      <c r="BX26" s="850"/>
      <c r="BY26" s="850"/>
      <c r="BZ26" s="850"/>
      <c r="CA26" s="850"/>
      <c r="CB26" s="850"/>
      <c r="CC26" s="850"/>
      <c r="CD26" s="850"/>
      <c r="CE26" s="850"/>
      <c r="CF26" s="850"/>
      <c r="CG26" s="851"/>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1"/>
    </row>
    <row r="27" spans="1:131" s="242" customFormat="1" ht="26.25" customHeight="1" thickBot="1" x14ac:dyDescent="0.2">
      <c r="A27" s="824"/>
      <c r="B27" s="825"/>
      <c r="C27" s="825"/>
      <c r="D27" s="825"/>
      <c r="E27" s="825"/>
      <c r="F27" s="825"/>
      <c r="G27" s="825"/>
      <c r="H27" s="825"/>
      <c r="I27" s="825"/>
      <c r="J27" s="825"/>
      <c r="K27" s="825"/>
      <c r="L27" s="825"/>
      <c r="M27" s="825"/>
      <c r="N27" s="825"/>
      <c r="O27" s="825"/>
      <c r="P27" s="826"/>
      <c r="Q27" s="801"/>
      <c r="R27" s="802"/>
      <c r="S27" s="802"/>
      <c r="T27" s="802"/>
      <c r="U27" s="803"/>
      <c r="V27" s="801"/>
      <c r="W27" s="802"/>
      <c r="X27" s="802"/>
      <c r="Y27" s="802"/>
      <c r="Z27" s="803"/>
      <c r="AA27" s="801"/>
      <c r="AB27" s="802"/>
      <c r="AC27" s="802"/>
      <c r="AD27" s="802"/>
      <c r="AE27" s="802"/>
      <c r="AF27" s="896"/>
      <c r="AG27" s="897"/>
      <c r="AH27" s="897"/>
      <c r="AI27" s="897"/>
      <c r="AJ27" s="898"/>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11"/>
      <c r="BJ27" s="247"/>
      <c r="BK27" s="247"/>
      <c r="BL27" s="247"/>
      <c r="BM27" s="247"/>
      <c r="BN27" s="247"/>
      <c r="BO27" s="260"/>
      <c r="BP27" s="260"/>
      <c r="BQ27" s="257">
        <v>21</v>
      </c>
      <c r="BR27" s="258"/>
      <c r="BS27" s="849"/>
      <c r="BT27" s="850"/>
      <c r="BU27" s="850"/>
      <c r="BV27" s="850"/>
      <c r="BW27" s="850"/>
      <c r="BX27" s="850"/>
      <c r="BY27" s="850"/>
      <c r="BZ27" s="850"/>
      <c r="CA27" s="850"/>
      <c r="CB27" s="850"/>
      <c r="CC27" s="850"/>
      <c r="CD27" s="850"/>
      <c r="CE27" s="850"/>
      <c r="CF27" s="850"/>
      <c r="CG27" s="851"/>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1"/>
    </row>
    <row r="28" spans="1:131" s="242" customFormat="1" ht="26.25" customHeight="1" thickTop="1" x14ac:dyDescent="0.15">
      <c r="A28" s="261">
        <v>1</v>
      </c>
      <c r="B28" s="812" t="s">
        <v>401</v>
      </c>
      <c r="C28" s="813"/>
      <c r="D28" s="813"/>
      <c r="E28" s="813"/>
      <c r="F28" s="813"/>
      <c r="G28" s="813"/>
      <c r="H28" s="813"/>
      <c r="I28" s="813"/>
      <c r="J28" s="813"/>
      <c r="K28" s="813"/>
      <c r="L28" s="813"/>
      <c r="M28" s="813"/>
      <c r="N28" s="813"/>
      <c r="O28" s="813"/>
      <c r="P28" s="814"/>
      <c r="Q28" s="902">
        <v>2347</v>
      </c>
      <c r="R28" s="903"/>
      <c r="S28" s="903"/>
      <c r="T28" s="903"/>
      <c r="U28" s="903"/>
      <c r="V28" s="903">
        <v>2281</v>
      </c>
      <c r="W28" s="903"/>
      <c r="X28" s="903"/>
      <c r="Y28" s="903"/>
      <c r="Z28" s="903"/>
      <c r="AA28" s="903">
        <v>66</v>
      </c>
      <c r="AB28" s="903"/>
      <c r="AC28" s="903"/>
      <c r="AD28" s="903"/>
      <c r="AE28" s="904"/>
      <c r="AF28" s="905">
        <v>66</v>
      </c>
      <c r="AG28" s="903"/>
      <c r="AH28" s="903"/>
      <c r="AI28" s="903"/>
      <c r="AJ28" s="906"/>
      <c r="AK28" s="907">
        <v>213</v>
      </c>
      <c r="AL28" s="899"/>
      <c r="AM28" s="899"/>
      <c r="AN28" s="899"/>
      <c r="AO28" s="899"/>
      <c r="AP28" s="899" t="s">
        <v>575</v>
      </c>
      <c r="AQ28" s="899"/>
      <c r="AR28" s="899"/>
      <c r="AS28" s="899"/>
      <c r="AT28" s="899"/>
      <c r="AU28" s="899" t="s">
        <v>575</v>
      </c>
      <c r="AV28" s="899"/>
      <c r="AW28" s="899"/>
      <c r="AX28" s="899"/>
      <c r="AY28" s="899"/>
      <c r="AZ28" s="899" t="s">
        <v>575</v>
      </c>
      <c r="BA28" s="899"/>
      <c r="BB28" s="899"/>
      <c r="BC28" s="899"/>
      <c r="BD28" s="899"/>
      <c r="BE28" s="900"/>
      <c r="BF28" s="900"/>
      <c r="BG28" s="900"/>
      <c r="BH28" s="900"/>
      <c r="BI28" s="901"/>
      <c r="BJ28" s="247"/>
      <c r="BK28" s="247"/>
      <c r="BL28" s="247"/>
      <c r="BM28" s="247"/>
      <c r="BN28" s="247"/>
      <c r="BO28" s="260"/>
      <c r="BP28" s="260"/>
      <c r="BQ28" s="257">
        <v>22</v>
      </c>
      <c r="BR28" s="258"/>
      <c r="BS28" s="849"/>
      <c r="BT28" s="850"/>
      <c r="BU28" s="850"/>
      <c r="BV28" s="850"/>
      <c r="BW28" s="850"/>
      <c r="BX28" s="850"/>
      <c r="BY28" s="850"/>
      <c r="BZ28" s="850"/>
      <c r="CA28" s="850"/>
      <c r="CB28" s="850"/>
      <c r="CC28" s="850"/>
      <c r="CD28" s="850"/>
      <c r="CE28" s="850"/>
      <c r="CF28" s="850"/>
      <c r="CG28" s="851"/>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1"/>
    </row>
    <row r="29" spans="1:131" s="242" customFormat="1" ht="26.25" customHeight="1" x14ac:dyDescent="0.15">
      <c r="A29" s="261">
        <v>2</v>
      </c>
      <c r="B29" s="836" t="s">
        <v>402</v>
      </c>
      <c r="C29" s="837"/>
      <c r="D29" s="837"/>
      <c r="E29" s="837"/>
      <c r="F29" s="837"/>
      <c r="G29" s="837"/>
      <c r="H29" s="837"/>
      <c r="I29" s="837"/>
      <c r="J29" s="837"/>
      <c r="K29" s="837"/>
      <c r="L29" s="837"/>
      <c r="M29" s="837"/>
      <c r="N29" s="837"/>
      <c r="O29" s="837"/>
      <c r="P29" s="838"/>
      <c r="Q29" s="839">
        <v>2645</v>
      </c>
      <c r="R29" s="840"/>
      <c r="S29" s="840"/>
      <c r="T29" s="840"/>
      <c r="U29" s="840"/>
      <c r="V29" s="840">
        <v>2540</v>
      </c>
      <c r="W29" s="840"/>
      <c r="X29" s="840"/>
      <c r="Y29" s="840"/>
      <c r="Z29" s="840"/>
      <c r="AA29" s="840">
        <v>105</v>
      </c>
      <c r="AB29" s="840"/>
      <c r="AC29" s="840"/>
      <c r="AD29" s="840"/>
      <c r="AE29" s="841"/>
      <c r="AF29" s="842">
        <v>105</v>
      </c>
      <c r="AG29" s="843"/>
      <c r="AH29" s="843"/>
      <c r="AI29" s="843"/>
      <c r="AJ29" s="844"/>
      <c r="AK29" s="910">
        <v>394</v>
      </c>
      <c r="AL29" s="911"/>
      <c r="AM29" s="911"/>
      <c r="AN29" s="911"/>
      <c r="AO29" s="911"/>
      <c r="AP29" s="911" t="s">
        <v>574</v>
      </c>
      <c r="AQ29" s="911"/>
      <c r="AR29" s="911"/>
      <c r="AS29" s="911"/>
      <c r="AT29" s="911"/>
      <c r="AU29" s="911" t="s">
        <v>574</v>
      </c>
      <c r="AV29" s="911"/>
      <c r="AW29" s="911"/>
      <c r="AX29" s="911"/>
      <c r="AY29" s="911"/>
      <c r="AZ29" s="911" t="s">
        <v>574</v>
      </c>
      <c r="BA29" s="911"/>
      <c r="BB29" s="911"/>
      <c r="BC29" s="911"/>
      <c r="BD29" s="911"/>
      <c r="BE29" s="908"/>
      <c r="BF29" s="908"/>
      <c r="BG29" s="908"/>
      <c r="BH29" s="908"/>
      <c r="BI29" s="909"/>
      <c r="BJ29" s="247"/>
      <c r="BK29" s="247"/>
      <c r="BL29" s="247"/>
      <c r="BM29" s="247"/>
      <c r="BN29" s="247"/>
      <c r="BO29" s="260"/>
      <c r="BP29" s="260"/>
      <c r="BQ29" s="257">
        <v>23</v>
      </c>
      <c r="BR29" s="258"/>
      <c r="BS29" s="849"/>
      <c r="BT29" s="850"/>
      <c r="BU29" s="850"/>
      <c r="BV29" s="850"/>
      <c r="BW29" s="850"/>
      <c r="BX29" s="850"/>
      <c r="BY29" s="850"/>
      <c r="BZ29" s="850"/>
      <c r="CA29" s="850"/>
      <c r="CB29" s="850"/>
      <c r="CC29" s="850"/>
      <c r="CD29" s="850"/>
      <c r="CE29" s="850"/>
      <c r="CF29" s="850"/>
      <c r="CG29" s="851"/>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1"/>
    </row>
    <row r="30" spans="1:131" s="242" customFormat="1" ht="26.25" customHeight="1" x14ac:dyDescent="0.15">
      <c r="A30" s="261">
        <v>3</v>
      </c>
      <c r="B30" s="836" t="s">
        <v>403</v>
      </c>
      <c r="C30" s="837"/>
      <c r="D30" s="837"/>
      <c r="E30" s="837"/>
      <c r="F30" s="837"/>
      <c r="G30" s="837"/>
      <c r="H30" s="837"/>
      <c r="I30" s="837"/>
      <c r="J30" s="837"/>
      <c r="K30" s="837"/>
      <c r="L30" s="837"/>
      <c r="M30" s="837"/>
      <c r="N30" s="837"/>
      <c r="O30" s="837"/>
      <c r="P30" s="838"/>
      <c r="Q30" s="839">
        <v>242</v>
      </c>
      <c r="R30" s="840"/>
      <c r="S30" s="840"/>
      <c r="T30" s="840"/>
      <c r="U30" s="840"/>
      <c r="V30" s="840">
        <v>234</v>
      </c>
      <c r="W30" s="840"/>
      <c r="X30" s="840"/>
      <c r="Y30" s="840"/>
      <c r="Z30" s="840"/>
      <c r="AA30" s="840">
        <v>8</v>
      </c>
      <c r="AB30" s="840"/>
      <c r="AC30" s="840"/>
      <c r="AD30" s="840"/>
      <c r="AE30" s="841"/>
      <c r="AF30" s="842">
        <v>8</v>
      </c>
      <c r="AG30" s="843"/>
      <c r="AH30" s="843"/>
      <c r="AI30" s="843"/>
      <c r="AJ30" s="844"/>
      <c r="AK30" s="910">
        <v>77</v>
      </c>
      <c r="AL30" s="911"/>
      <c r="AM30" s="911"/>
      <c r="AN30" s="911"/>
      <c r="AO30" s="911"/>
      <c r="AP30" s="911" t="s">
        <v>574</v>
      </c>
      <c r="AQ30" s="911"/>
      <c r="AR30" s="911"/>
      <c r="AS30" s="911"/>
      <c r="AT30" s="911"/>
      <c r="AU30" s="911" t="s">
        <v>574</v>
      </c>
      <c r="AV30" s="911"/>
      <c r="AW30" s="911"/>
      <c r="AX30" s="911"/>
      <c r="AY30" s="911"/>
      <c r="AZ30" s="911" t="s">
        <v>574</v>
      </c>
      <c r="BA30" s="911"/>
      <c r="BB30" s="911"/>
      <c r="BC30" s="911"/>
      <c r="BD30" s="911"/>
      <c r="BE30" s="908"/>
      <c r="BF30" s="908"/>
      <c r="BG30" s="908"/>
      <c r="BH30" s="908"/>
      <c r="BI30" s="909"/>
      <c r="BJ30" s="247"/>
      <c r="BK30" s="247"/>
      <c r="BL30" s="247"/>
      <c r="BM30" s="247"/>
      <c r="BN30" s="247"/>
      <c r="BO30" s="260"/>
      <c r="BP30" s="260"/>
      <c r="BQ30" s="257">
        <v>24</v>
      </c>
      <c r="BR30" s="258"/>
      <c r="BS30" s="849"/>
      <c r="BT30" s="850"/>
      <c r="BU30" s="850"/>
      <c r="BV30" s="850"/>
      <c r="BW30" s="850"/>
      <c r="BX30" s="850"/>
      <c r="BY30" s="850"/>
      <c r="BZ30" s="850"/>
      <c r="CA30" s="850"/>
      <c r="CB30" s="850"/>
      <c r="CC30" s="850"/>
      <c r="CD30" s="850"/>
      <c r="CE30" s="850"/>
      <c r="CF30" s="850"/>
      <c r="CG30" s="851"/>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1"/>
    </row>
    <row r="31" spans="1:131" s="242" customFormat="1" ht="26.25" customHeight="1" x14ac:dyDescent="0.15">
      <c r="A31" s="261">
        <v>4</v>
      </c>
      <c r="B31" s="836" t="s">
        <v>404</v>
      </c>
      <c r="C31" s="837"/>
      <c r="D31" s="837"/>
      <c r="E31" s="837"/>
      <c r="F31" s="837"/>
      <c r="G31" s="837"/>
      <c r="H31" s="837"/>
      <c r="I31" s="837"/>
      <c r="J31" s="837"/>
      <c r="K31" s="837"/>
      <c r="L31" s="837"/>
      <c r="M31" s="837"/>
      <c r="N31" s="837"/>
      <c r="O31" s="837"/>
      <c r="P31" s="838"/>
      <c r="Q31" s="839">
        <v>8</v>
      </c>
      <c r="R31" s="840"/>
      <c r="S31" s="840"/>
      <c r="T31" s="840"/>
      <c r="U31" s="840"/>
      <c r="V31" s="840">
        <v>8</v>
      </c>
      <c r="W31" s="840"/>
      <c r="X31" s="840"/>
      <c r="Y31" s="840"/>
      <c r="Z31" s="840"/>
      <c r="AA31" s="840" t="s">
        <v>573</v>
      </c>
      <c r="AB31" s="840"/>
      <c r="AC31" s="840"/>
      <c r="AD31" s="840"/>
      <c r="AE31" s="841"/>
      <c r="AF31" s="842" t="s">
        <v>130</v>
      </c>
      <c r="AG31" s="843"/>
      <c r="AH31" s="843"/>
      <c r="AI31" s="843"/>
      <c r="AJ31" s="844"/>
      <c r="AK31" s="910" t="s">
        <v>574</v>
      </c>
      <c r="AL31" s="911"/>
      <c r="AM31" s="911"/>
      <c r="AN31" s="911"/>
      <c r="AO31" s="911"/>
      <c r="AP31" s="911" t="s">
        <v>574</v>
      </c>
      <c r="AQ31" s="911"/>
      <c r="AR31" s="911"/>
      <c r="AS31" s="911"/>
      <c r="AT31" s="911"/>
      <c r="AU31" s="911" t="s">
        <v>574</v>
      </c>
      <c r="AV31" s="911"/>
      <c r="AW31" s="911"/>
      <c r="AX31" s="911"/>
      <c r="AY31" s="911"/>
      <c r="AZ31" s="911" t="s">
        <v>574</v>
      </c>
      <c r="BA31" s="911"/>
      <c r="BB31" s="911"/>
      <c r="BC31" s="911"/>
      <c r="BD31" s="911"/>
      <c r="BE31" s="908"/>
      <c r="BF31" s="908"/>
      <c r="BG31" s="908"/>
      <c r="BH31" s="908"/>
      <c r="BI31" s="909"/>
      <c r="BJ31" s="247"/>
      <c r="BK31" s="247"/>
      <c r="BL31" s="247"/>
      <c r="BM31" s="247"/>
      <c r="BN31" s="247"/>
      <c r="BO31" s="260"/>
      <c r="BP31" s="260"/>
      <c r="BQ31" s="257">
        <v>25</v>
      </c>
      <c r="BR31" s="258"/>
      <c r="BS31" s="849"/>
      <c r="BT31" s="850"/>
      <c r="BU31" s="850"/>
      <c r="BV31" s="850"/>
      <c r="BW31" s="850"/>
      <c r="BX31" s="850"/>
      <c r="BY31" s="850"/>
      <c r="BZ31" s="850"/>
      <c r="CA31" s="850"/>
      <c r="CB31" s="850"/>
      <c r="CC31" s="850"/>
      <c r="CD31" s="850"/>
      <c r="CE31" s="850"/>
      <c r="CF31" s="850"/>
      <c r="CG31" s="851"/>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1"/>
    </row>
    <row r="32" spans="1:131" s="242" customFormat="1" ht="26.25" customHeight="1" x14ac:dyDescent="0.15">
      <c r="A32" s="261">
        <v>5</v>
      </c>
      <c r="B32" s="836" t="s">
        <v>405</v>
      </c>
      <c r="C32" s="837"/>
      <c r="D32" s="837"/>
      <c r="E32" s="837"/>
      <c r="F32" s="837"/>
      <c r="G32" s="837"/>
      <c r="H32" s="837"/>
      <c r="I32" s="837"/>
      <c r="J32" s="837"/>
      <c r="K32" s="837"/>
      <c r="L32" s="837"/>
      <c r="M32" s="837"/>
      <c r="N32" s="837"/>
      <c r="O32" s="837"/>
      <c r="P32" s="838"/>
      <c r="Q32" s="839">
        <v>484</v>
      </c>
      <c r="R32" s="840"/>
      <c r="S32" s="840"/>
      <c r="T32" s="840"/>
      <c r="U32" s="840"/>
      <c r="V32" s="840">
        <v>397</v>
      </c>
      <c r="W32" s="840"/>
      <c r="X32" s="840"/>
      <c r="Y32" s="840"/>
      <c r="Z32" s="840"/>
      <c r="AA32" s="840">
        <v>87</v>
      </c>
      <c r="AB32" s="840"/>
      <c r="AC32" s="840"/>
      <c r="AD32" s="840"/>
      <c r="AE32" s="841"/>
      <c r="AF32" s="842">
        <v>604</v>
      </c>
      <c r="AG32" s="843"/>
      <c r="AH32" s="843"/>
      <c r="AI32" s="843"/>
      <c r="AJ32" s="844"/>
      <c r="AK32" s="910">
        <v>28</v>
      </c>
      <c r="AL32" s="911"/>
      <c r="AM32" s="911"/>
      <c r="AN32" s="911"/>
      <c r="AO32" s="911"/>
      <c r="AP32" s="911">
        <v>923</v>
      </c>
      <c r="AQ32" s="911"/>
      <c r="AR32" s="911"/>
      <c r="AS32" s="911"/>
      <c r="AT32" s="911"/>
      <c r="AU32" s="911">
        <v>118</v>
      </c>
      <c r="AV32" s="911"/>
      <c r="AW32" s="911"/>
      <c r="AX32" s="911"/>
      <c r="AY32" s="911"/>
      <c r="AZ32" s="911" t="s">
        <v>574</v>
      </c>
      <c r="BA32" s="911"/>
      <c r="BB32" s="911"/>
      <c r="BC32" s="911"/>
      <c r="BD32" s="911"/>
      <c r="BE32" s="908" t="s">
        <v>406</v>
      </c>
      <c r="BF32" s="908"/>
      <c r="BG32" s="908"/>
      <c r="BH32" s="908"/>
      <c r="BI32" s="909"/>
      <c r="BJ32" s="247"/>
      <c r="BK32" s="247"/>
      <c r="BL32" s="247"/>
      <c r="BM32" s="247"/>
      <c r="BN32" s="247"/>
      <c r="BO32" s="260"/>
      <c r="BP32" s="260"/>
      <c r="BQ32" s="257">
        <v>26</v>
      </c>
      <c r="BR32" s="258"/>
      <c r="BS32" s="849"/>
      <c r="BT32" s="850"/>
      <c r="BU32" s="850"/>
      <c r="BV32" s="850"/>
      <c r="BW32" s="850"/>
      <c r="BX32" s="850"/>
      <c r="BY32" s="850"/>
      <c r="BZ32" s="850"/>
      <c r="CA32" s="850"/>
      <c r="CB32" s="850"/>
      <c r="CC32" s="850"/>
      <c r="CD32" s="850"/>
      <c r="CE32" s="850"/>
      <c r="CF32" s="850"/>
      <c r="CG32" s="851"/>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1"/>
    </row>
    <row r="33" spans="1:131" s="242" customFormat="1" ht="26.25" customHeight="1" x14ac:dyDescent="0.15">
      <c r="A33" s="261">
        <v>6</v>
      </c>
      <c r="B33" s="836" t="s">
        <v>407</v>
      </c>
      <c r="C33" s="837"/>
      <c r="D33" s="837"/>
      <c r="E33" s="837"/>
      <c r="F33" s="837"/>
      <c r="G33" s="837"/>
      <c r="H33" s="837"/>
      <c r="I33" s="837"/>
      <c r="J33" s="837"/>
      <c r="K33" s="837"/>
      <c r="L33" s="837"/>
      <c r="M33" s="837"/>
      <c r="N33" s="837"/>
      <c r="O33" s="837"/>
      <c r="P33" s="838"/>
      <c r="Q33" s="839">
        <v>104</v>
      </c>
      <c r="R33" s="840"/>
      <c r="S33" s="840"/>
      <c r="T33" s="840"/>
      <c r="U33" s="840"/>
      <c r="V33" s="840">
        <v>104</v>
      </c>
      <c r="W33" s="840"/>
      <c r="X33" s="840"/>
      <c r="Y33" s="840"/>
      <c r="Z33" s="840"/>
      <c r="AA33" s="840">
        <v>0</v>
      </c>
      <c r="AB33" s="840"/>
      <c r="AC33" s="840"/>
      <c r="AD33" s="840"/>
      <c r="AE33" s="841"/>
      <c r="AF33" s="842">
        <v>0</v>
      </c>
      <c r="AG33" s="843"/>
      <c r="AH33" s="843"/>
      <c r="AI33" s="843"/>
      <c r="AJ33" s="844"/>
      <c r="AK33" s="910">
        <v>24</v>
      </c>
      <c r="AL33" s="911"/>
      <c r="AM33" s="911"/>
      <c r="AN33" s="911"/>
      <c r="AO33" s="911"/>
      <c r="AP33" s="911">
        <v>251</v>
      </c>
      <c r="AQ33" s="911"/>
      <c r="AR33" s="911"/>
      <c r="AS33" s="911"/>
      <c r="AT33" s="911"/>
      <c r="AU33" s="911">
        <v>251</v>
      </c>
      <c r="AV33" s="911"/>
      <c r="AW33" s="911"/>
      <c r="AX33" s="911"/>
      <c r="AY33" s="911"/>
      <c r="AZ33" s="911" t="s">
        <v>574</v>
      </c>
      <c r="BA33" s="911"/>
      <c r="BB33" s="911"/>
      <c r="BC33" s="911"/>
      <c r="BD33" s="911"/>
      <c r="BE33" s="908" t="s">
        <v>408</v>
      </c>
      <c r="BF33" s="908"/>
      <c r="BG33" s="908"/>
      <c r="BH33" s="908"/>
      <c r="BI33" s="909"/>
      <c r="BJ33" s="247"/>
      <c r="BK33" s="247"/>
      <c r="BL33" s="247"/>
      <c r="BM33" s="247"/>
      <c r="BN33" s="247"/>
      <c r="BO33" s="260"/>
      <c r="BP33" s="260"/>
      <c r="BQ33" s="257">
        <v>27</v>
      </c>
      <c r="BR33" s="258"/>
      <c r="BS33" s="849"/>
      <c r="BT33" s="850"/>
      <c r="BU33" s="850"/>
      <c r="BV33" s="850"/>
      <c r="BW33" s="850"/>
      <c r="BX33" s="850"/>
      <c r="BY33" s="850"/>
      <c r="BZ33" s="850"/>
      <c r="CA33" s="850"/>
      <c r="CB33" s="850"/>
      <c r="CC33" s="850"/>
      <c r="CD33" s="850"/>
      <c r="CE33" s="850"/>
      <c r="CF33" s="850"/>
      <c r="CG33" s="851"/>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1"/>
    </row>
    <row r="34" spans="1:131" s="242" customFormat="1" ht="26.25" customHeight="1" x14ac:dyDescent="0.15">
      <c r="A34" s="261">
        <v>7</v>
      </c>
      <c r="B34" s="836"/>
      <c r="C34" s="837"/>
      <c r="D34" s="837"/>
      <c r="E34" s="837"/>
      <c r="F34" s="837"/>
      <c r="G34" s="837"/>
      <c r="H34" s="837"/>
      <c r="I34" s="837"/>
      <c r="J34" s="837"/>
      <c r="K34" s="837"/>
      <c r="L34" s="837"/>
      <c r="M34" s="837"/>
      <c r="N34" s="837"/>
      <c r="O34" s="837"/>
      <c r="P34" s="838"/>
      <c r="Q34" s="839"/>
      <c r="R34" s="840"/>
      <c r="S34" s="840"/>
      <c r="T34" s="840"/>
      <c r="U34" s="840"/>
      <c r="V34" s="840"/>
      <c r="W34" s="840"/>
      <c r="X34" s="840"/>
      <c r="Y34" s="840"/>
      <c r="Z34" s="840"/>
      <c r="AA34" s="840"/>
      <c r="AB34" s="840"/>
      <c r="AC34" s="840"/>
      <c r="AD34" s="840"/>
      <c r="AE34" s="841"/>
      <c r="AF34" s="842"/>
      <c r="AG34" s="843"/>
      <c r="AH34" s="843"/>
      <c r="AI34" s="843"/>
      <c r="AJ34" s="844"/>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47"/>
      <c r="BK34" s="247"/>
      <c r="BL34" s="247"/>
      <c r="BM34" s="247"/>
      <c r="BN34" s="247"/>
      <c r="BO34" s="260"/>
      <c r="BP34" s="260"/>
      <c r="BQ34" s="257">
        <v>28</v>
      </c>
      <c r="BR34" s="258"/>
      <c r="BS34" s="849"/>
      <c r="BT34" s="850"/>
      <c r="BU34" s="850"/>
      <c r="BV34" s="850"/>
      <c r="BW34" s="850"/>
      <c r="BX34" s="850"/>
      <c r="BY34" s="850"/>
      <c r="BZ34" s="850"/>
      <c r="CA34" s="850"/>
      <c r="CB34" s="850"/>
      <c r="CC34" s="850"/>
      <c r="CD34" s="850"/>
      <c r="CE34" s="850"/>
      <c r="CF34" s="850"/>
      <c r="CG34" s="851"/>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1"/>
    </row>
    <row r="35" spans="1:131" s="242" customFormat="1" ht="26.25" customHeight="1" x14ac:dyDescent="0.15">
      <c r="A35" s="261">
        <v>8</v>
      </c>
      <c r="B35" s="836"/>
      <c r="C35" s="837"/>
      <c r="D35" s="837"/>
      <c r="E35" s="837"/>
      <c r="F35" s="837"/>
      <c r="G35" s="837"/>
      <c r="H35" s="837"/>
      <c r="I35" s="837"/>
      <c r="J35" s="837"/>
      <c r="K35" s="837"/>
      <c r="L35" s="837"/>
      <c r="M35" s="837"/>
      <c r="N35" s="837"/>
      <c r="O35" s="837"/>
      <c r="P35" s="838"/>
      <c r="Q35" s="839"/>
      <c r="R35" s="840"/>
      <c r="S35" s="840"/>
      <c r="T35" s="840"/>
      <c r="U35" s="840"/>
      <c r="V35" s="840"/>
      <c r="W35" s="840"/>
      <c r="X35" s="840"/>
      <c r="Y35" s="840"/>
      <c r="Z35" s="840"/>
      <c r="AA35" s="840"/>
      <c r="AB35" s="840"/>
      <c r="AC35" s="840"/>
      <c r="AD35" s="840"/>
      <c r="AE35" s="841"/>
      <c r="AF35" s="842"/>
      <c r="AG35" s="843"/>
      <c r="AH35" s="843"/>
      <c r="AI35" s="843"/>
      <c r="AJ35" s="844"/>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47"/>
      <c r="BK35" s="247"/>
      <c r="BL35" s="247"/>
      <c r="BM35" s="247"/>
      <c r="BN35" s="247"/>
      <c r="BO35" s="260"/>
      <c r="BP35" s="260"/>
      <c r="BQ35" s="257">
        <v>29</v>
      </c>
      <c r="BR35" s="258"/>
      <c r="BS35" s="849"/>
      <c r="BT35" s="850"/>
      <c r="BU35" s="850"/>
      <c r="BV35" s="850"/>
      <c r="BW35" s="850"/>
      <c r="BX35" s="850"/>
      <c r="BY35" s="850"/>
      <c r="BZ35" s="850"/>
      <c r="CA35" s="850"/>
      <c r="CB35" s="850"/>
      <c r="CC35" s="850"/>
      <c r="CD35" s="850"/>
      <c r="CE35" s="850"/>
      <c r="CF35" s="850"/>
      <c r="CG35" s="851"/>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1"/>
    </row>
    <row r="36" spans="1:131" s="242" customFormat="1" ht="26.25" customHeight="1" x14ac:dyDescent="0.15">
      <c r="A36" s="261">
        <v>9</v>
      </c>
      <c r="B36" s="836"/>
      <c r="C36" s="837"/>
      <c r="D36" s="837"/>
      <c r="E36" s="837"/>
      <c r="F36" s="837"/>
      <c r="G36" s="837"/>
      <c r="H36" s="837"/>
      <c r="I36" s="837"/>
      <c r="J36" s="837"/>
      <c r="K36" s="837"/>
      <c r="L36" s="837"/>
      <c r="M36" s="837"/>
      <c r="N36" s="837"/>
      <c r="O36" s="837"/>
      <c r="P36" s="838"/>
      <c r="Q36" s="839"/>
      <c r="R36" s="840"/>
      <c r="S36" s="840"/>
      <c r="T36" s="840"/>
      <c r="U36" s="840"/>
      <c r="V36" s="840"/>
      <c r="W36" s="840"/>
      <c r="X36" s="840"/>
      <c r="Y36" s="840"/>
      <c r="Z36" s="840"/>
      <c r="AA36" s="840"/>
      <c r="AB36" s="840"/>
      <c r="AC36" s="840"/>
      <c r="AD36" s="840"/>
      <c r="AE36" s="841"/>
      <c r="AF36" s="842"/>
      <c r="AG36" s="843"/>
      <c r="AH36" s="843"/>
      <c r="AI36" s="843"/>
      <c r="AJ36" s="844"/>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47"/>
      <c r="BK36" s="247"/>
      <c r="BL36" s="247"/>
      <c r="BM36" s="247"/>
      <c r="BN36" s="247"/>
      <c r="BO36" s="260"/>
      <c r="BP36" s="260"/>
      <c r="BQ36" s="257">
        <v>30</v>
      </c>
      <c r="BR36" s="258"/>
      <c r="BS36" s="849"/>
      <c r="BT36" s="850"/>
      <c r="BU36" s="850"/>
      <c r="BV36" s="850"/>
      <c r="BW36" s="850"/>
      <c r="BX36" s="850"/>
      <c r="BY36" s="850"/>
      <c r="BZ36" s="850"/>
      <c r="CA36" s="850"/>
      <c r="CB36" s="850"/>
      <c r="CC36" s="850"/>
      <c r="CD36" s="850"/>
      <c r="CE36" s="850"/>
      <c r="CF36" s="850"/>
      <c r="CG36" s="851"/>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1"/>
    </row>
    <row r="37" spans="1:131" s="242" customFormat="1" ht="26.25" customHeight="1" x14ac:dyDescent="0.15">
      <c r="A37" s="261">
        <v>10</v>
      </c>
      <c r="B37" s="836"/>
      <c r="C37" s="837"/>
      <c r="D37" s="837"/>
      <c r="E37" s="837"/>
      <c r="F37" s="837"/>
      <c r="G37" s="837"/>
      <c r="H37" s="837"/>
      <c r="I37" s="837"/>
      <c r="J37" s="837"/>
      <c r="K37" s="837"/>
      <c r="L37" s="837"/>
      <c r="M37" s="837"/>
      <c r="N37" s="837"/>
      <c r="O37" s="837"/>
      <c r="P37" s="838"/>
      <c r="Q37" s="839"/>
      <c r="R37" s="840"/>
      <c r="S37" s="840"/>
      <c r="T37" s="840"/>
      <c r="U37" s="840"/>
      <c r="V37" s="840"/>
      <c r="W37" s="840"/>
      <c r="X37" s="840"/>
      <c r="Y37" s="840"/>
      <c r="Z37" s="840"/>
      <c r="AA37" s="840"/>
      <c r="AB37" s="840"/>
      <c r="AC37" s="840"/>
      <c r="AD37" s="840"/>
      <c r="AE37" s="841"/>
      <c r="AF37" s="842"/>
      <c r="AG37" s="843"/>
      <c r="AH37" s="843"/>
      <c r="AI37" s="843"/>
      <c r="AJ37" s="844"/>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47"/>
      <c r="BK37" s="247"/>
      <c r="BL37" s="247"/>
      <c r="BM37" s="247"/>
      <c r="BN37" s="247"/>
      <c r="BO37" s="260"/>
      <c r="BP37" s="260"/>
      <c r="BQ37" s="257">
        <v>31</v>
      </c>
      <c r="BR37" s="258"/>
      <c r="BS37" s="849"/>
      <c r="BT37" s="850"/>
      <c r="BU37" s="850"/>
      <c r="BV37" s="850"/>
      <c r="BW37" s="850"/>
      <c r="BX37" s="850"/>
      <c r="BY37" s="850"/>
      <c r="BZ37" s="850"/>
      <c r="CA37" s="850"/>
      <c r="CB37" s="850"/>
      <c r="CC37" s="850"/>
      <c r="CD37" s="850"/>
      <c r="CE37" s="850"/>
      <c r="CF37" s="850"/>
      <c r="CG37" s="851"/>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1"/>
    </row>
    <row r="38" spans="1:131" s="242" customFormat="1" ht="26.25" customHeight="1" x14ac:dyDescent="0.15">
      <c r="A38" s="261">
        <v>11</v>
      </c>
      <c r="B38" s="836"/>
      <c r="C38" s="837"/>
      <c r="D38" s="837"/>
      <c r="E38" s="837"/>
      <c r="F38" s="837"/>
      <c r="G38" s="837"/>
      <c r="H38" s="837"/>
      <c r="I38" s="837"/>
      <c r="J38" s="837"/>
      <c r="K38" s="837"/>
      <c r="L38" s="837"/>
      <c r="M38" s="837"/>
      <c r="N38" s="837"/>
      <c r="O38" s="837"/>
      <c r="P38" s="838"/>
      <c r="Q38" s="839"/>
      <c r="R38" s="840"/>
      <c r="S38" s="840"/>
      <c r="T38" s="840"/>
      <c r="U38" s="840"/>
      <c r="V38" s="840"/>
      <c r="W38" s="840"/>
      <c r="X38" s="840"/>
      <c r="Y38" s="840"/>
      <c r="Z38" s="840"/>
      <c r="AA38" s="840"/>
      <c r="AB38" s="840"/>
      <c r="AC38" s="840"/>
      <c r="AD38" s="840"/>
      <c r="AE38" s="841"/>
      <c r="AF38" s="842"/>
      <c r="AG38" s="843"/>
      <c r="AH38" s="843"/>
      <c r="AI38" s="843"/>
      <c r="AJ38" s="844"/>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47"/>
      <c r="BK38" s="247"/>
      <c r="BL38" s="247"/>
      <c r="BM38" s="247"/>
      <c r="BN38" s="247"/>
      <c r="BO38" s="260"/>
      <c r="BP38" s="260"/>
      <c r="BQ38" s="257">
        <v>32</v>
      </c>
      <c r="BR38" s="258"/>
      <c r="BS38" s="849"/>
      <c r="BT38" s="850"/>
      <c r="BU38" s="850"/>
      <c r="BV38" s="850"/>
      <c r="BW38" s="850"/>
      <c r="BX38" s="850"/>
      <c r="BY38" s="850"/>
      <c r="BZ38" s="850"/>
      <c r="CA38" s="850"/>
      <c r="CB38" s="850"/>
      <c r="CC38" s="850"/>
      <c r="CD38" s="850"/>
      <c r="CE38" s="850"/>
      <c r="CF38" s="850"/>
      <c r="CG38" s="851"/>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1"/>
    </row>
    <row r="39" spans="1:131" s="242" customFormat="1" ht="26.25" customHeight="1" x14ac:dyDescent="0.15">
      <c r="A39" s="261">
        <v>12</v>
      </c>
      <c r="B39" s="836"/>
      <c r="C39" s="837"/>
      <c r="D39" s="837"/>
      <c r="E39" s="837"/>
      <c r="F39" s="837"/>
      <c r="G39" s="837"/>
      <c r="H39" s="837"/>
      <c r="I39" s="837"/>
      <c r="J39" s="837"/>
      <c r="K39" s="837"/>
      <c r="L39" s="837"/>
      <c r="M39" s="837"/>
      <c r="N39" s="837"/>
      <c r="O39" s="837"/>
      <c r="P39" s="838"/>
      <c r="Q39" s="839"/>
      <c r="R39" s="840"/>
      <c r="S39" s="840"/>
      <c r="T39" s="840"/>
      <c r="U39" s="840"/>
      <c r="V39" s="840"/>
      <c r="W39" s="840"/>
      <c r="X39" s="840"/>
      <c r="Y39" s="840"/>
      <c r="Z39" s="840"/>
      <c r="AA39" s="840"/>
      <c r="AB39" s="840"/>
      <c r="AC39" s="840"/>
      <c r="AD39" s="840"/>
      <c r="AE39" s="841"/>
      <c r="AF39" s="842"/>
      <c r="AG39" s="843"/>
      <c r="AH39" s="843"/>
      <c r="AI39" s="843"/>
      <c r="AJ39" s="844"/>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47"/>
      <c r="BK39" s="247"/>
      <c r="BL39" s="247"/>
      <c r="BM39" s="247"/>
      <c r="BN39" s="247"/>
      <c r="BO39" s="260"/>
      <c r="BP39" s="260"/>
      <c r="BQ39" s="257">
        <v>33</v>
      </c>
      <c r="BR39" s="258"/>
      <c r="BS39" s="849"/>
      <c r="BT39" s="850"/>
      <c r="BU39" s="850"/>
      <c r="BV39" s="850"/>
      <c r="BW39" s="850"/>
      <c r="BX39" s="850"/>
      <c r="BY39" s="850"/>
      <c r="BZ39" s="850"/>
      <c r="CA39" s="850"/>
      <c r="CB39" s="850"/>
      <c r="CC39" s="850"/>
      <c r="CD39" s="850"/>
      <c r="CE39" s="850"/>
      <c r="CF39" s="850"/>
      <c r="CG39" s="851"/>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1"/>
    </row>
    <row r="40" spans="1:131" s="242" customFormat="1" ht="26.25" customHeight="1" x14ac:dyDescent="0.15">
      <c r="A40" s="256">
        <v>13</v>
      </c>
      <c r="B40" s="836"/>
      <c r="C40" s="837"/>
      <c r="D40" s="837"/>
      <c r="E40" s="837"/>
      <c r="F40" s="837"/>
      <c r="G40" s="837"/>
      <c r="H40" s="837"/>
      <c r="I40" s="837"/>
      <c r="J40" s="837"/>
      <c r="K40" s="837"/>
      <c r="L40" s="837"/>
      <c r="M40" s="837"/>
      <c r="N40" s="837"/>
      <c r="O40" s="837"/>
      <c r="P40" s="838"/>
      <c r="Q40" s="839"/>
      <c r="R40" s="840"/>
      <c r="S40" s="840"/>
      <c r="T40" s="840"/>
      <c r="U40" s="840"/>
      <c r="V40" s="840"/>
      <c r="W40" s="840"/>
      <c r="X40" s="840"/>
      <c r="Y40" s="840"/>
      <c r="Z40" s="840"/>
      <c r="AA40" s="840"/>
      <c r="AB40" s="840"/>
      <c r="AC40" s="840"/>
      <c r="AD40" s="840"/>
      <c r="AE40" s="841"/>
      <c r="AF40" s="842"/>
      <c r="AG40" s="843"/>
      <c r="AH40" s="843"/>
      <c r="AI40" s="843"/>
      <c r="AJ40" s="844"/>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47"/>
      <c r="BK40" s="247"/>
      <c r="BL40" s="247"/>
      <c r="BM40" s="247"/>
      <c r="BN40" s="247"/>
      <c r="BO40" s="260"/>
      <c r="BP40" s="260"/>
      <c r="BQ40" s="257">
        <v>34</v>
      </c>
      <c r="BR40" s="258"/>
      <c r="BS40" s="849"/>
      <c r="BT40" s="850"/>
      <c r="BU40" s="850"/>
      <c r="BV40" s="850"/>
      <c r="BW40" s="850"/>
      <c r="BX40" s="850"/>
      <c r="BY40" s="850"/>
      <c r="BZ40" s="850"/>
      <c r="CA40" s="850"/>
      <c r="CB40" s="850"/>
      <c r="CC40" s="850"/>
      <c r="CD40" s="850"/>
      <c r="CE40" s="850"/>
      <c r="CF40" s="850"/>
      <c r="CG40" s="851"/>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1"/>
    </row>
    <row r="41" spans="1:131" s="242" customFormat="1" ht="26.25" customHeight="1" x14ac:dyDescent="0.15">
      <c r="A41" s="256">
        <v>14</v>
      </c>
      <c r="B41" s="836"/>
      <c r="C41" s="837"/>
      <c r="D41" s="837"/>
      <c r="E41" s="837"/>
      <c r="F41" s="837"/>
      <c r="G41" s="837"/>
      <c r="H41" s="837"/>
      <c r="I41" s="837"/>
      <c r="J41" s="837"/>
      <c r="K41" s="837"/>
      <c r="L41" s="837"/>
      <c r="M41" s="837"/>
      <c r="N41" s="837"/>
      <c r="O41" s="837"/>
      <c r="P41" s="838"/>
      <c r="Q41" s="839"/>
      <c r="R41" s="840"/>
      <c r="S41" s="840"/>
      <c r="T41" s="840"/>
      <c r="U41" s="840"/>
      <c r="V41" s="840"/>
      <c r="W41" s="840"/>
      <c r="X41" s="840"/>
      <c r="Y41" s="840"/>
      <c r="Z41" s="840"/>
      <c r="AA41" s="840"/>
      <c r="AB41" s="840"/>
      <c r="AC41" s="840"/>
      <c r="AD41" s="840"/>
      <c r="AE41" s="841"/>
      <c r="AF41" s="842"/>
      <c r="AG41" s="843"/>
      <c r="AH41" s="843"/>
      <c r="AI41" s="843"/>
      <c r="AJ41" s="844"/>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47"/>
      <c r="BK41" s="247"/>
      <c r="BL41" s="247"/>
      <c r="BM41" s="247"/>
      <c r="BN41" s="247"/>
      <c r="BO41" s="260"/>
      <c r="BP41" s="260"/>
      <c r="BQ41" s="257">
        <v>35</v>
      </c>
      <c r="BR41" s="258"/>
      <c r="BS41" s="849"/>
      <c r="BT41" s="850"/>
      <c r="BU41" s="850"/>
      <c r="BV41" s="850"/>
      <c r="BW41" s="850"/>
      <c r="BX41" s="850"/>
      <c r="BY41" s="850"/>
      <c r="BZ41" s="850"/>
      <c r="CA41" s="850"/>
      <c r="CB41" s="850"/>
      <c r="CC41" s="850"/>
      <c r="CD41" s="850"/>
      <c r="CE41" s="850"/>
      <c r="CF41" s="850"/>
      <c r="CG41" s="851"/>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1"/>
    </row>
    <row r="42" spans="1:131" s="242" customFormat="1" ht="26.25" customHeight="1" x14ac:dyDescent="0.15">
      <c r="A42" s="256">
        <v>15</v>
      </c>
      <c r="B42" s="836"/>
      <c r="C42" s="837"/>
      <c r="D42" s="837"/>
      <c r="E42" s="837"/>
      <c r="F42" s="837"/>
      <c r="G42" s="837"/>
      <c r="H42" s="837"/>
      <c r="I42" s="837"/>
      <c r="J42" s="837"/>
      <c r="K42" s="837"/>
      <c r="L42" s="837"/>
      <c r="M42" s="837"/>
      <c r="N42" s="837"/>
      <c r="O42" s="837"/>
      <c r="P42" s="838"/>
      <c r="Q42" s="839"/>
      <c r="R42" s="840"/>
      <c r="S42" s="840"/>
      <c r="T42" s="840"/>
      <c r="U42" s="840"/>
      <c r="V42" s="840"/>
      <c r="W42" s="840"/>
      <c r="X42" s="840"/>
      <c r="Y42" s="840"/>
      <c r="Z42" s="840"/>
      <c r="AA42" s="840"/>
      <c r="AB42" s="840"/>
      <c r="AC42" s="840"/>
      <c r="AD42" s="840"/>
      <c r="AE42" s="841"/>
      <c r="AF42" s="842"/>
      <c r="AG42" s="843"/>
      <c r="AH42" s="843"/>
      <c r="AI42" s="843"/>
      <c r="AJ42" s="844"/>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47"/>
      <c r="BK42" s="247"/>
      <c r="BL42" s="247"/>
      <c r="BM42" s="247"/>
      <c r="BN42" s="247"/>
      <c r="BO42" s="260"/>
      <c r="BP42" s="260"/>
      <c r="BQ42" s="257">
        <v>36</v>
      </c>
      <c r="BR42" s="258"/>
      <c r="BS42" s="849"/>
      <c r="BT42" s="850"/>
      <c r="BU42" s="850"/>
      <c r="BV42" s="850"/>
      <c r="BW42" s="850"/>
      <c r="BX42" s="850"/>
      <c r="BY42" s="850"/>
      <c r="BZ42" s="850"/>
      <c r="CA42" s="850"/>
      <c r="CB42" s="850"/>
      <c r="CC42" s="850"/>
      <c r="CD42" s="850"/>
      <c r="CE42" s="850"/>
      <c r="CF42" s="850"/>
      <c r="CG42" s="851"/>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1"/>
    </row>
    <row r="43" spans="1:131" s="242" customFormat="1" ht="26.25" customHeight="1" x14ac:dyDescent="0.15">
      <c r="A43" s="256">
        <v>16</v>
      </c>
      <c r="B43" s="836"/>
      <c r="C43" s="837"/>
      <c r="D43" s="837"/>
      <c r="E43" s="837"/>
      <c r="F43" s="837"/>
      <c r="G43" s="837"/>
      <c r="H43" s="837"/>
      <c r="I43" s="837"/>
      <c r="J43" s="837"/>
      <c r="K43" s="837"/>
      <c r="L43" s="837"/>
      <c r="M43" s="837"/>
      <c r="N43" s="837"/>
      <c r="O43" s="837"/>
      <c r="P43" s="838"/>
      <c r="Q43" s="839"/>
      <c r="R43" s="840"/>
      <c r="S43" s="840"/>
      <c r="T43" s="840"/>
      <c r="U43" s="840"/>
      <c r="V43" s="840"/>
      <c r="W43" s="840"/>
      <c r="X43" s="840"/>
      <c r="Y43" s="840"/>
      <c r="Z43" s="840"/>
      <c r="AA43" s="840"/>
      <c r="AB43" s="840"/>
      <c r="AC43" s="840"/>
      <c r="AD43" s="840"/>
      <c r="AE43" s="841"/>
      <c r="AF43" s="842"/>
      <c r="AG43" s="843"/>
      <c r="AH43" s="843"/>
      <c r="AI43" s="843"/>
      <c r="AJ43" s="844"/>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47"/>
      <c r="BK43" s="247"/>
      <c r="BL43" s="247"/>
      <c r="BM43" s="247"/>
      <c r="BN43" s="247"/>
      <c r="BO43" s="260"/>
      <c r="BP43" s="260"/>
      <c r="BQ43" s="257">
        <v>37</v>
      </c>
      <c r="BR43" s="258"/>
      <c r="BS43" s="849"/>
      <c r="BT43" s="850"/>
      <c r="BU43" s="850"/>
      <c r="BV43" s="850"/>
      <c r="BW43" s="850"/>
      <c r="BX43" s="850"/>
      <c r="BY43" s="850"/>
      <c r="BZ43" s="850"/>
      <c r="CA43" s="850"/>
      <c r="CB43" s="850"/>
      <c r="CC43" s="850"/>
      <c r="CD43" s="850"/>
      <c r="CE43" s="850"/>
      <c r="CF43" s="850"/>
      <c r="CG43" s="851"/>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1"/>
    </row>
    <row r="44" spans="1:131" s="242" customFormat="1" ht="26.25" customHeight="1" x14ac:dyDescent="0.15">
      <c r="A44" s="256">
        <v>17</v>
      </c>
      <c r="B44" s="836"/>
      <c r="C44" s="837"/>
      <c r="D44" s="837"/>
      <c r="E44" s="837"/>
      <c r="F44" s="837"/>
      <c r="G44" s="837"/>
      <c r="H44" s="837"/>
      <c r="I44" s="837"/>
      <c r="J44" s="837"/>
      <c r="K44" s="837"/>
      <c r="L44" s="837"/>
      <c r="M44" s="837"/>
      <c r="N44" s="837"/>
      <c r="O44" s="837"/>
      <c r="P44" s="838"/>
      <c r="Q44" s="839"/>
      <c r="R44" s="840"/>
      <c r="S44" s="840"/>
      <c r="T44" s="840"/>
      <c r="U44" s="840"/>
      <c r="V44" s="840"/>
      <c r="W44" s="840"/>
      <c r="X44" s="840"/>
      <c r="Y44" s="840"/>
      <c r="Z44" s="840"/>
      <c r="AA44" s="840"/>
      <c r="AB44" s="840"/>
      <c r="AC44" s="840"/>
      <c r="AD44" s="840"/>
      <c r="AE44" s="841"/>
      <c r="AF44" s="842"/>
      <c r="AG44" s="843"/>
      <c r="AH44" s="843"/>
      <c r="AI44" s="843"/>
      <c r="AJ44" s="844"/>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47"/>
      <c r="BK44" s="247"/>
      <c r="BL44" s="247"/>
      <c r="BM44" s="247"/>
      <c r="BN44" s="247"/>
      <c r="BO44" s="260"/>
      <c r="BP44" s="260"/>
      <c r="BQ44" s="257">
        <v>38</v>
      </c>
      <c r="BR44" s="258"/>
      <c r="BS44" s="849"/>
      <c r="BT44" s="850"/>
      <c r="BU44" s="850"/>
      <c r="BV44" s="850"/>
      <c r="BW44" s="850"/>
      <c r="BX44" s="850"/>
      <c r="BY44" s="850"/>
      <c r="BZ44" s="850"/>
      <c r="CA44" s="850"/>
      <c r="CB44" s="850"/>
      <c r="CC44" s="850"/>
      <c r="CD44" s="850"/>
      <c r="CE44" s="850"/>
      <c r="CF44" s="850"/>
      <c r="CG44" s="851"/>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1"/>
    </row>
    <row r="45" spans="1:131" s="242" customFormat="1" ht="26.25" customHeight="1" x14ac:dyDescent="0.15">
      <c r="A45" s="256">
        <v>18</v>
      </c>
      <c r="B45" s="836"/>
      <c r="C45" s="837"/>
      <c r="D45" s="837"/>
      <c r="E45" s="837"/>
      <c r="F45" s="837"/>
      <c r="G45" s="837"/>
      <c r="H45" s="837"/>
      <c r="I45" s="837"/>
      <c r="J45" s="837"/>
      <c r="K45" s="837"/>
      <c r="L45" s="837"/>
      <c r="M45" s="837"/>
      <c r="N45" s="837"/>
      <c r="O45" s="837"/>
      <c r="P45" s="838"/>
      <c r="Q45" s="839"/>
      <c r="R45" s="840"/>
      <c r="S45" s="840"/>
      <c r="T45" s="840"/>
      <c r="U45" s="840"/>
      <c r="V45" s="840"/>
      <c r="W45" s="840"/>
      <c r="X45" s="840"/>
      <c r="Y45" s="840"/>
      <c r="Z45" s="840"/>
      <c r="AA45" s="840"/>
      <c r="AB45" s="840"/>
      <c r="AC45" s="840"/>
      <c r="AD45" s="840"/>
      <c r="AE45" s="841"/>
      <c r="AF45" s="842"/>
      <c r="AG45" s="843"/>
      <c r="AH45" s="843"/>
      <c r="AI45" s="843"/>
      <c r="AJ45" s="844"/>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47"/>
      <c r="BK45" s="247"/>
      <c r="BL45" s="247"/>
      <c r="BM45" s="247"/>
      <c r="BN45" s="247"/>
      <c r="BO45" s="260"/>
      <c r="BP45" s="260"/>
      <c r="BQ45" s="257">
        <v>39</v>
      </c>
      <c r="BR45" s="258"/>
      <c r="BS45" s="849"/>
      <c r="BT45" s="850"/>
      <c r="BU45" s="850"/>
      <c r="BV45" s="850"/>
      <c r="BW45" s="850"/>
      <c r="BX45" s="850"/>
      <c r="BY45" s="850"/>
      <c r="BZ45" s="850"/>
      <c r="CA45" s="850"/>
      <c r="CB45" s="850"/>
      <c r="CC45" s="850"/>
      <c r="CD45" s="850"/>
      <c r="CE45" s="850"/>
      <c r="CF45" s="850"/>
      <c r="CG45" s="851"/>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1"/>
    </row>
    <row r="46" spans="1:131" s="242" customFormat="1" ht="26.25" customHeight="1" x14ac:dyDescent="0.15">
      <c r="A46" s="256">
        <v>19</v>
      </c>
      <c r="B46" s="836"/>
      <c r="C46" s="837"/>
      <c r="D46" s="837"/>
      <c r="E46" s="837"/>
      <c r="F46" s="837"/>
      <c r="G46" s="837"/>
      <c r="H46" s="837"/>
      <c r="I46" s="837"/>
      <c r="J46" s="837"/>
      <c r="K46" s="837"/>
      <c r="L46" s="837"/>
      <c r="M46" s="837"/>
      <c r="N46" s="837"/>
      <c r="O46" s="837"/>
      <c r="P46" s="838"/>
      <c r="Q46" s="839"/>
      <c r="R46" s="840"/>
      <c r="S46" s="840"/>
      <c r="T46" s="840"/>
      <c r="U46" s="840"/>
      <c r="V46" s="840"/>
      <c r="W46" s="840"/>
      <c r="X46" s="840"/>
      <c r="Y46" s="840"/>
      <c r="Z46" s="840"/>
      <c r="AA46" s="840"/>
      <c r="AB46" s="840"/>
      <c r="AC46" s="840"/>
      <c r="AD46" s="840"/>
      <c r="AE46" s="841"/>
      <c r="AF46" s="842"/>
      <c r="AG46" s="843"/>
      <c r="AH46" s="843"/>
      <c r="AI46" s="843"/>
      <c r="AJ46" s="844"/>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47"/>
      <c r="BK46" s="247"/>
      <c r="BL46" s="247"/>
      <c r="BM46" s="247"/>
      <c r="BN46" s="247"/>
      <c r="BO46" s="260"/>
      <c r="BP46" s="260"/>
      <c r="BQ46" s="257">
        <v>40</v>
      </c>
      <c r="BR46" s="258"/>
      <c r="BS46" s="849"/>
      <c r="BT46" s="850"/>
      <c r="BU46" s="850"/>
      <c r="BV46" s="850"/>
      <c r="BW46" s="850"/>
      <c r="BX46" s="850"/>
      <c r="BY46" s="850"/>
      <c r="BZ46" s="850"/>
      <c r="CA46" s="850"/>
      <c r="CB46" s="850"/>
      <c r="CC46" s="850"/>
      <c r="CD46" s="850"/>
      <c r="CE46" s="850"/>
      <c r="CF46" s="850"/>
      <c r="CG46" s="851"/>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1"/>
    </row>
    <row r="47" spans="1:131" s="242" customFormat="1" ht="26.25" customHeight="1" x14ac:dyDescent="0.15">
      <c r="A47" s="256">
        <v>20</v>
      </c>
      <c r="B47" s="836"/>
      <c r="C47" s="837"/>
      <c r="D47" s="837"/>
      <c r="E47" s="837"/>
      <c r="F47" s="837"/>
      <c r="G47" s="837"/>
      <c r="H47" s="837"/>
      <c r="I47" s="837"/>
      <c r="J47" s="837"/>
      <c r="K47" s="837"/>
      <c r="L47" s="837"/>
      <c r="M47" s="837"/>
      <c r="N47" s="837"/>
      <c r="O47" s="837"/>
      <c r="P47" s="838"/>
      <c r="Q47" s="839"/>
      <c r="R47" s="840"/>
      <c r="S47" s="840"/>
      <c r="T47" s="840"/>
      <c r="U47" s="840"/>
      <c r="V47" s="840"/>
      <c r="W47" s="840"/>
      <c r="X47" s="840"/>
      <c r="Y47" s="840"/>
      <c r="Z47" s="840"/>
      <c r="AA47" s="840"/>
      <c r="AB47" s="840"/>
      <c r="AC47" s="840"/>
      <c r="AD47" s="840"/>
      <c r="AE47" s="841"/>
      <c r="AF47" s="842"/>
      <c r="AG47" s="843"/>
      <c r="AH47" s="843"/>
      <c r="AI47" s="843"/>
      <c r="AJ47" s="844"/>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47"/>
      <c r="BK47" s="247"/>
      <c r="BL47" s="247"/>
      <c r="BM47" s="247"/>
      <c r="BN47" s="247"/>
      <c r="BO47" s="260"/>
      <c r="BP47" s="260"/>
      <c r="BQ47" s="257">
        <v>41</v>
      </c>
      <c r="BR47" s="258"/>
      <c r="BS47" s="849"/>
      <c r="BT47" s="850"/>
      <c r="BU47" s="850"/>
      <c r="BV47" s="850"/>
      <c r="BW47" s="850"/>
      <c r="BX47" s="850"/>
      <c r="BY47" s="850"/>
      <c r="BZ47" s="850"/>
      <c r="CA47" s="850"/>
      <c r="CB47" s="850"/>
      <c r="CC47" s="850"/>
      <c r="CD47" s="850"/>
      <c r="CE47" s="850"/>
      <c r="CF47" s="850"/>
      <c r="CG47" s="851"/>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1"/>
    </row>
    <row r="48" spans="1:131" s="242" customFormat="1" ht="26.25" customHeight="1" x14ac:dyDescent="0.15">
      <c r="A48" s="256">
        <v>21</v>
      </c>
      <c r="B48" s="836"/>
      <c r="C48" s="837"/>
      <c r="D48" s="837"/>
      <c r="E48" s="837"/>
      <c r="F48" s="837"/>
      <c r="G48" s="837"/>
      <c r="H48" s="837"/>
      <c r="I48" s="837"/>
      <c r="J48" s="837"/>
      <c r="K48" s="837"/>
      <c r="L48" s="837"/>
      <c r="M48" s="837"/>
      <c r="N48" s="837"/>
      <c r="O48" s="837"/>
      <c r="P48" s="838"/>
      <c r="Q48" s="839"/>
      <c r="R48" s="840"/>
      <c r="S48" s="840"/>
      <c r="T48" s="840"/>
      <c r="U48" s="840"/>
      <c r="V48" s="840"/>
      <c r="W48" s="840"/>
      <c r="X48" s="840"/>
      <c r="Y48" s="840"/>
      <c r="Z48" s="840"/>
      <c r="AA48" s="840"/>
      <c r="AB48" s="840"/>
      <c r="AC48" s="840"/>
      <c r="AD48" s="840"/>
      <c r="AE48" s="841"/>
      <c r="AF48" s="842"/>
      <c r="AG48" s="843"/>
      <c r="AH48" s="843"/>
      <c r="AI48" s="843"/>
      <c r="AJ48" s="844"/>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47"/>
      <c r="BK48" s="247"/>
      <c r="BL48" s="247"/>
      <c r="BM48" s="247"/>
      <c r="BN48" s="247"/>
      <c r="BO48" s="260"/>
      <c r="BP48" s="260"/>
      <c r="BQ48" s="257">
        <v>42</v>
      </c>
      <c r="BR48" s="258"/>
      <c r="BS48" s="849"/>
      <c r="BT48" s="850"/>
      <c r="BU48" s="850"/>
      <c r="BV48" s="850"/>
      <c r="BW48" s="850"/>
      <c r="BX48" s="850"/>
      <c r="BY48" s="850"/>
      <c r="BZ48" s="850"/>
      <c r="CA48" s="850"/>
      <c r="CB48" s="850"/>
      <c r="CC48" s="850"/>
      <c r="CD48" s="850"/>
      <c r="CE48" s="850"/>
      <c r="CF48" s="850"/>
      <c r="CG48" s="851"/>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1"/>
    </row>
    <row r="49" spans="1:131" s="242" customFormat="1" ht="26.25" customHeight="1" x14ac:dyDescent="0.15">
      <c r="A49" s="256">
        <v>22</v>
      </c>
      <c r="B49" s="836"/>
      <c r="C49" s="837"/>
      <c r="D49" s="837"/>
      <c r="E49" s="837"/>
      <c r="F49" s="837"/>
      <c r="G49" s="837"/>
      <c r="H49" s="837"/>
      <c r="I49" s="837"/>
      <c r="J49" s="837"/>
      <c r="K49" s="837"/>
      <c r="L49" s="837"/>
      <c r="M49" s="837"/>
      <c r="N49" s="837"/>
      <c r="O49" s="837"/>
      <c r="P49" s="838"/>
      <c r="Q49" s="839"/>
      <c r="R49" s="840"/>
      <c r="S49" s="840"/>
      <c r="T49" s="840"/>
      <c r="U49" s="840"/>
      <c r="V49" s="840"/>
      <c r="W49" s="840"/>
      <c r="X49" s="840"/>
      <c r="Y49" s="840"/>
      <c r="Z49" s="840"/>
      <c r="AA49" s="840"/>
      <c r="AB49" s="840"/>
      <c r="AC49" s="840"/>
      <c r="AD49" s="840"/>
      <c r="AE49" s="841"/>
      <c r="AF49" s="842"/>
      <c r="AG49" s="843"/>
      <c r="AH49" s="843"/>
      <c r="AI49" s="843"/>
      <c r="AJ49" s="844"/>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47"/>
      <c r="BK49" s="247"/>
      <c r="BL49" s="247"/>
      <c r="BM49" s="247"/>
      <c r="BN49" s="247"/>
      <c r="BO49" s="260"/>
      <c r="BP49" s="260"/>
      <c r="BQ49" s="257">
        <v>43</v>
      </c>
      <c r="BR49" s="258"/>
      <c r="BS49" s="849"/>
      <c r="BT49" s="850"/>
      <c r="BU49" s="850"/>
      <c r="BV49" s="850"/>
      <c r="BW49" s="850"/>
      <c r="BX49" s="850"/>
      <c r="BY49" s="850"/>
      <c r="BZ49" s="850"/>
      <c r="CA49" s="850"/>
      <c r="CB49" s="850"/>
      <c r="CC49" s="850"/>
      <c r="CD49" s="850"/>
      <c r="CE49" s="850"/>
      <c r="CF49" s="850"/>
      <c r="CG49" s="851"/>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1"/>
    </row>
    <row r="50" spans="1:131" s="242" customFormat="1" ht="26.25" customHeight="1" x14ac:dyDescent="0.15">
      <c r="A50" s="256">
        <v>23</v>
      </c>
      <c r="B50" s="836"/>
      <c r="C50" s="837"/>
      <c r="D50" s="837"/>
      <c r="E50" s="837"/>
      <c r="F50" s="837"/>
      <c r="G50" s="837"/>
      <c r="H50" s="837"/>
      <c r="I50" s="837"/>
      <c r="J50" s="837"/>
      <c r="K50" s="837"/>
      <c r="L50" s="837"/>
      <c r="M50" s="837"/>
      <c r="N50" s="837"/>
      <c r="O50" s="837"/>
      <c r="P50" s="838"/>
      <c r="Q50" s="913"/>
      <c r="R50" s="914"/>
      <c r="S50" s="914"/>
      <c r="T50" s="914"/>
      <c r="U50" s="914"/>
      <c r="V50" s="914"/>
      <c r="W50" s="914"/>
      <c r="X50" s="914"/>
      <c r="Y50" s="914"/>
      <c r="Z50" s="914"/>
      <c r="AA50" s="914"/>
      <c r="AB50" s="914"/>
      <c r="AC50" s="914"/>
      <c r="AD50" s="914"/>
      <c r="AE50" s="915"/>
      <c r="AF50" s="842"/>
      <c r="AG50" s="843"/>
      <c r="AH50" s="843"/>
      <c r="AI50" s="843"/>
      <c r="AJ50" s="844"/>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47"/>
      <c r="BK50" s="247"/>
      <c r="BL50" s="247"/>
      <c r="BM50" s="247"/>
      <c r="BN50" s="247"/>
      <c r="BO50" s="260"/>
      <c r="BP50" s="260"/>
      <c r="BQ50" s="257">
        <v>44</v>
      </c>
      <c r="BR50" s="258"/>
      <c r="BS50" s="849"/>
      <c r="BT50" s="850"/>
      <c r="BU50" s="850"/>
      <c r="BV50" s="850"/>
      <c r="BW50" s="850"/>
      <c r="BX50" s="850"/>
      <c r="BY50" s="850"/>
      <c r="BZ50" s="850"/>
      <c r="CA50" s="850"/>
      <c r="CB50" s="850"/>
      <c r="CC50" s="850"/>
      <c r="CD50" s="850"/>
      <c r="CE50" s="850"/>
      <c r="CF50" s="850"/>
      <c r="CG50" s="851"/>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1"/>
    </row>
    <row r="51" spans="1:131" s="242" customFormat="1" ht="26.25" customHeight="1" x14ac:dyDescent="0.15">
      <c r="A51" s="256">
        <v>24</v>
      </c>
      <c r="B51" s="836"/>
      <c r="C51" s="837"/>
      <c r="D51" s="837"/>
      <c r="E51" s="837"/>
      <c r="F51" s="837"/>
      <c r="G51" s="837"/>
      <c r="H51" s="837"/>
      <c r="I51" s="837"/>
      <c r="J51" s="837"/>
      <c r="K51" s="837"/>
      <c r="L51" s="837"/>
      <c r="M51" s="837"/>
      <c r="N51" s="837"/>
      <c r="O51" s="837"/>
      <c r="P51" s="838"/>
      <c r="Q51" s="913"/>
      <c r="R51" s="914"/>
      <c r="S51" s="914"/>
      <c r="T51" s="914"/>
      <c r="U51" s="914"/>
      <c r="V51" s="914"/>
      <c r="W51" s="914"/>
      <c r="X51" s="914"/>
      <c r="Y51" s="914"/>
      <c r="Z51" s="914"/>
      <c r="AA51" s="914"/>
      <c r="AB51" s="914"/>
      <c r="AC51" s="914"/>
      <c r="AD51" s="914"/>
      <c r="AE51" s="915"/>
      <c r="AF51" s="842"/>
      <c r="AG51" s="843"/>
      <c r="AH51" s="843"/>
      <c r="AI51" s="843"/>
      <c r="AJ51" s="844"/>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47"/>
      <c r="BK51" s="247"/>
      <c r="BL51" s="247"/>
      <c r="BM51" s="247"/>
      <c r="BN51" s="247"/>
      <c r="BO51" s="260"/>
      <c r="BP51" s="260"/>
      <c r="BQ51" s="257">
        <v>45</v>
      </c>
      <c r="BR51" s="258"/>
      <c r="BS51" s="849"/>
      <c r="BT51" s="850"/>
      <c r="BU51" s="850"/>
      <c r="BV51" s="850"/>
      <c r="BW51" s="850"/>
      <c r="BX51" s="850"/>
      <c r="BY51" s="850"/>
      <c r="BZ51" s="850"/>
      <c r="CA51" s="850"/>
      <c r="CB51" s="850"/>
      <c r="CC51" s="850"/>
      <c r="CD51" s="850"/>
      <c r="CE51" s="850"/>
      <c r="CF51" s="850"/>
      <c r="CG51" s="851"/>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1"/>
    </row>
    <row r="52" spans="1:131" s="242" customFormat="1" ht="26.25" customHeight="1" x14ac:dyDescent="0.15">
      <c r="A52" s="256">
        <v>25</v>
      </c>
      <c r="B52" s="836"/>
      <c r="C52" s="837"/>
      <c r="D52" s="837"/>
      <c r="E52" s="837"/>
      <c r="F52" s="837"/>
      <c r="G52" s="837"/>
      <c r="H52" s="837"/>
      <c r="I52" s="837"/>
      <c r="J52" s="837"/>
      <c r="K52" s="837"/>
      <c r="L52" s="837"/>
      <c r="M52" s="837"/>
      <c r="N52" s="837"/>
      <c r="O52" s="837"/>
      <c r="P52" s="838"/>
      <c r="Q52" s="913"/>
      <c r="R52" s="914"/>
      <c r="S52" s="914"/>
      <c r="T52" s="914"/>
      <c r="U52" s="914"/>
      <c r="V52" s="914"/>
      <c r="W52" s="914"/>
      <c r="X52" s="914"/>
      <c r="Y52" s="914"/>
      <c r="Z52" s="914"/>
      <c r="AA52" s="914"/>
      <c r="AB52" s="914"/>
      <c r="AC52" s="914"/>
      <c r="AD52" s="914"/>
      <c r="AE52" s="915"/>
      <c r="AF52" s="842"/>
      <c r="AG52" s="843"/>
      <c r="AH52" s="843"/>
      <c r="AI52" s="843"/>
      <c r="AJ52" s="844"/>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47"/>
      <c r="BK52" s="247"/>
      <c r="BL52" s="247"/>
      <c r="BM52" s="247"/>
      <c r="BN52" s="247"/>
      <c r="BO52" s="260"/>
      <c r="BP52" s="260"/>
      <c r="BQ52" s="257">
        <v>46</v>
      </c>
      <c r="BR52" s="258"/>
      <c r="BS52" s="849"/>
      <c r="BT52" s="850"/>
      <c r="BU52" s="850"/>
      <c r="BV52" s="850"/>
      <c r="BW52" s="850"/>
      <c r="BX52" s="850"/>
      <c r="BY52" s="850"/>
      <c r="BZ52" s="850"/>
      <c r="CA52" s="850"/>
      <c r="CB52" s="850"/>
      <c r="CC52" s="850"/>
      <c r="CD52" s="850"/>
      <c r="CE52" s="850"/>
      <c r="CF52" s="850"/>
      <c r="CG52" s="851"/>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1"/>
    </row>
    <row r="53" spans="1:131" s="242" customFormat="1" ht="26.25" customHeight="1" x14ac:dyDescent="0.15">
      <c r="A53" s="256">
        <v>26</v>
      </c>
      <c r="B53" s="836"/>
      <c r="C53" s="837"/>
      <c r="D53" s="837"/>
      <c r="E53" s="837"/>
      <c r="F53" s="837"/>
      <c r="G53" s="837"/>
      <c r="H53" s="837"/>
      <c r="I53" s="837"/>
      <c r="J53" s="837"/>
      <c r="K53" s="837"/>
      <c r="L53" s="837"/>
      <c r="M53" s="837"/>
      <c r="N53" s="837"/>
      <c r="O53" s="837"/>
      <c r="P53" s="838"/>
      <c r="Q53" s="913"/>
      <c r="R53" s="914"/>
      <c r="S53" s="914"/>
      <c r="T53" s="914"/>
      <c r="U53" s="914"/>
      <c r="V53" s="914"/>
      <c r="W53" s="914"/>
      <c r="X53" s="914"/>
      <c r="Y53" s="914"/>
      <c r="Z53" s="914"/>
      <c r="AA53" s="914"/>
      <c r="AB53" s="914"/>
      <c r="AC53" s="914"/>
      <c r="AD53" s="914"/>
      <c r="AE53" s="915"/>
      <c r="AF53" s="842"/>
      <c r="AG53" s="843"/>
      <c r="AH53" s="843"/>
      <c r="AI53" s="843"/>
      <c r="AJ53" s="844"/>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47"/>
      <c r="BK53" s="247"/>
      <c r="BL53" s="247"/>
      <c r="BM53" s="247"/>
      <c r="BN53" s="247"/>
      <c r="BO53" s="260"/>
      <c r="BP53" s="260"/>
      <c r="BQ53" s="257">
        <v>47</v>
      </c>
      <c r="BR53" s="258"/>
      <c r="BS53" s="849"/>
      <c r="BT53" s="850"/>
      <c r="BU53" s="850"/>
      <c r="BV53" s="850"/>
      <c r="BW53" s="850"/>
      <c r="BX53" s="850"/>
      <c r="BY53" s="850"/>
      <c r="BZ53" s="850"/>
      <c r="CA53" s="850"/>
      <c r="CB53" s="850"/>
      <c r="CC53" s="850"/>
      <c r="CD53" s="850"/>
      <c r="CE53" s="850"/>
      <c r="CF53" s="850"/>
      <c r="CG53" s="851"/>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1"/>
    </row>
    <row r="54" spans="1:131" s="242" customFormat="1" ht="26.25" customHeight="1" x14ac:dyDescent="0.15">
      <c r="A54" s="256">
        <v>27</v>
      </c>
      <c r="B54" s="836"/>
      <c r="C54" s="837"/>
      <c r="D54" s="837"/>
      <c r="E54" s="837"/>
      <c r="F54" s="837"/>
      <c r="G54" s="837"/>
      <c r="H54" s="837"/>
      <c r="I54" s="837"/>
      <c r="J54" s="837"/>
      <c r="K54" s="837"/>
      <c r="L54" s="837"/>
      <c r="M54" s="837"/>
      <c r="N54" s="837"/>
      <c r="O54" s="837"/>
      <c r="P54" s="838"/>
      <c r="Q54" s="913"/>
      <c r="R54" s="914"/>
      <c r="S54" s="914"/>
      <c r="T54" s="914"/>
      <c r="U54" s="914"/>
      <c r="V54" s="914"/>
      <c r="W54" s="914"/>
      <c r="X54" s="914"/>
      <c r="Y54" s="914"/>
      <c r="Z54" s="914"/>
      <c r="AA54" s="914"/>
      <c r="AB54" s="914"/>
      <c r="AC54" s="914"/>
      <c r="AD54" s="914"/>
      <c r="AE54" s="915"/>
      <c r="AF54" s="842"/>
      <c r="AG54" s="843"/>
      <c r="AH54" s="843"/>
      <c r="AI54" s="843"/>
      <c r="AJ54" s="844"/>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47"/>
      <c r="BK54" s="247"/>
      <c r="BL54" s="247"/>
      <c r="BM54" s="247"/>
      <c r="BN54" s="247"/>
      <c r="BO54" s="260"/>
      <c r="BP54" s="260"/>
      <c r="BQ54" s="257">
        <v>48</v>
      </c>
      <c r="BR54" s="258"/>
      <c r="BS54" s="849"/>
      <c r="BT54" s="850"/>
      <c r="BU54" s="850"/>
      <c r="BV54" s="850"/>
      <c r="BW54" s="850"/>
      <c r="BX54" s="850"/>
      <c r="BY54" s="850"/>
      <c r="BZ54" s="850"/>
      <c r="CA54" s="850"/>
      <c r="CB54" s="850"/>
      <c r="CC54" s="850"/>
      <c r="CD54" s="850"/>
      <c r="CE54" s="850"/>
      <c r="CF54" s="850"/>
      <c r="CG54" s="851"/>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1"/>
    </row>
    <row r="55" spans="1:131" s="242" customFormat="1" ht="26.25" customHeight="1" x14ac:dyDescent="0.15">
      <c r="A55" s="256">
        <v>28</v>
      </c>
      <c r="B55" s="836"/>
      <c r="C55" s="837"/>
      <c r="D55" s="837"/>
      <c r="E55" s="837"/>
      <c r="F55" s="837"/>
      <c r="G55" s="837"/>
      <c r="H55" s="837"/>
      <c r="I55" s="837"/>
      <c r="J55" s="837"/>
      <c r="K55" s="837"/>
      <c r="L55" s="837"/>
      <c r="M55" s="837"/>
      <c r="N55" s="837"/>
      <c r="O55" s="837"/>
      <c r="P55" s="838"/>
      <c r="Q55" s="913"/>
      <c r="R55" s="914"/>
      <c r="S55" s="914"/>
      <c r="T55" s="914"/>
      <c r="U55" s="914"/>
      <c r="V55" s="914"/>
      <c r="W55" s="914"/>
      <c r="X55" s="914"/>
      <c r="Y55" s="914"/>
      <c r="Z55" s="914"/>
      <c r="AA55" s="914"/>
      <c r="AB55" s="914"/>
      <c r="AC55" s="914"/>
      <c r="AD55" s="914"/>
      <c r="AE55" s="915"/>
      <c r="AF55" s="842"/>
      <c r="AG55" s="843"/>
      <c r="AH55" s="843"/>
      <c r="AI55" s="843"/>
      <c r="AJ55" s="844"/>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47"/>
      <c r="BK55" s="247"/>
      <c r="BL55" s="247"/>
      <c r="BM55" s="247"/>
      <c r="BN55" s="247"/>
      <c r="BO55" s="260"/>
      <c r="BP55" s="260"/>
      <c r="BQ55" s="257">
        <v>49</v>
      </c>
      <c r="BR55" s="258"/>
      <c r="BS55" s="849"/>
      <c r="BT55" s="850"/>
      <c r="BU55" s="850"/>
      <c r="BV55" s="850"/>
      <c r="BW55" s="850"/>
      <c r="BX55" s="850"/>
      <c r="BY55" s="850"/>
      <c r="BZ55" s="850"/>
      <c r="CA55" s="850"/>
      <c r="CB55" s="850"/>
      <c r="CC55" s="850"/>
      <c r="CD55" s="850"/>
      <c r="CE55" s="850"/>
      <c r="CF55" s="850"/>
      <c r="CG55" s="851"/>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1"/>
    </row>
    <row r="56" spans="1:131" s="242" customFormat="1" ht="26.25" customHeight="1" x14ac:dyDescent="0.15">
      <c r="A56" s="256">
        <v>29</v>
      </c>
      <c r="B56" s="836"/>
      <c r="C56" s="837"/>
      <c r="D56" s="837"/>
      <c r="E56" s="837"/>
      <c r="F56" s="837"/>
      <c r="G56" s="837"/>
      <c r="H56" s="837"/>
      <c r="I56" s="837"/>
      <c r="J56" s="837"/>
      <c r="K56" s="837"/>
      <c r="L56" s="837"/>
      <c r="M56" s="837"/>
      <c r="N56" s="837"/>
      <c r="O56" s="837"/>
      <c r="P56" s="838"/>
      <c r="Q56" s="913"/>
      <c r="R56" s="914"/>
      <c r="S56" s="914"/>
      <c r="T56" s="914"/>
      <c r="U56" s="914"/>
      <c r="V56" s="914"/>
      <c r="W56" s="914"/>
      <c r="X56" s="914"/>
      <c r="Y56" s="914"/>
      <c r="Z56" s="914"/>
      <c r="AA56" s="914"/>
      <c r="AB56" s="914"/>
      <c r="AC56" s="914"/>
      <c r="AD56" s="914"/>
      <c r="AE56" s="915"/>
      <c r="AF56" s="842"/>
      <c r="AG56" s="843"/>
      <c r="AH56" s="843"/>
      <c r="AI56" s="843"/>
      <c r="AJ56" s="844"/>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47"/>
      <c r="BK56" s="247"/>
      <c r="BL56" s="247"/>
      <c r="BM56" s="247"/>
      <c r="BN56" s="247"/>
      <c r="BO56" s="260"/>
      <c r="BP56" s="260"/>
      <c r="BQ56" s="257">
        <v>50</v>
      </c>
      <c r="BR56" s="258"/>
      <c r="BS56" s="849"/>
      <c r="BT56" s="850"/>
      <c r="BU56" s="850"/>
      <c r="BV56" s="850"/>
      <c r="BW56" s="850"/>
      <c r="BX56" s="850"/>
      <c r="BY56" s="850"/>
      <c r="BZ56" s="850"/>
      <c r="CA56" s="850"/>
      <c r="CB56" s="850"/>
      <c r="CC56" s="850"/>
      <c r="CD56" s="850"/>
      <c r="CE56" s="850"/>
      <c r="CF56" s="850"/>
      <c r="CG56" s="851"/>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1"/>
    </row>
    <row r="57" spans="1:131" s="242" customFormat="1" ht="26.25" customHeight="1" x14ac:dyDescent="0.15">
      <c r="A57" s="256">
        <v>30</v>
      </c>
      <c r="B57" s="836"/>
      <c r="C57" s="837"/>
      <c r="D57" s="837"/>
      <c r="E57" s="837"/>
      <c r="F57" s="837"/>
      <c r="G57" s="837"/>
      <c r="H57" s="837"/>
      <c r="I57" s="837"/>
      <c r="J57" s="837"/>
      <c r="K57" s="837"/>
      <c r="L57" s="837"/>
      <c r="M57" s="837"/>
      <c r="N57" s="837"/>
      <c r="O57" s="837"/>
      <c r="P57" s="838"/>
      <c r="Q57" s="913"/>
      <c r="R57" s="914"/>
      <c r="S57" s="914"/>
      <c r="T57" s="914"/>
      <c r="U57" s="914"/>
      <c r="V57" s="914"/>
      <c r="W57" s="914"/>
      <c r="X57" s="914"/>
      <c r="Y57" s="914"/>
      <c r="Z57" s="914"/>
      <c r="AA57" s="914"/>
      <c r="AB57" s="914"/>
      <c r="AC57" s="914"/>
      <c r="AD57" s="914"/>
      <c r="AE57" s="915"/>
      <c r="AF57" s="842"/>
      <c r="AG57" s="843"/>
      <c r="AH57" s="843"/>
      <c r="AI57" s="843"/>
      <c r="AJ57" s="844"/>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47"/>
      <c r="BK57" s="247"/>
      <c r="BL57" s="247"/>
      <c r="BM57" s="247"/>
      <c r="BN57" s="247"/>
      <c r="BO57" s="260"/>
      <c r="BP57" s="260"/>
      <c r="BQ57" s="257">
        <v>51</v>
      </c>
      <c r="BR57" s="258"/>
      <c r="BS57" s="849"/>
      <c r="BT57" s="850"/>
      <c r="BU57" s="850"/>
      <c r="BV57" s="850"/>
      <c r="BW57" s="850"/>
      <c r="BX57" s="850"/>
      <c r="BY57" s="850"/>
      <c r="BZ57" s="850"/>
      <c r="CA57" s="850"/>
      <c r="CB57" s="850"/>
      <c r="CC57" s="850"/>
      <c r="CD57" s="850"/>
      <c r="CE57" s="850"/>
      <c r="CF57" s="850"/>
      <c r="CG57" s="851"/>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1"/>
    </row>
    <row r="58" spans="1:131" s="242" customFormat="1" ht="26.25" customHeight="1" x14ac:dyDescent="0.15">
      <c r="A58" s="256">
        <v>31</v>
      </c>
      <c r="B58" s="836"/>
      <c r="C58" s="837"/>
      <c r="D58" s="837"/>
      <c r="E58" s="837"/>
      <c r="F58" s="837"/>
      <c r="G58" s="837"/>
      <c r="H58" s="837"/>
      <c r="I58" s="837"/>
      <c r="J58" s="837"/>
      <c r="K58" s="837"/>
      <c r="L58" s="837"/>
      <c r="M58" s="837"/>
      <c r="N58" s="837"/>
      <c r="O58" s="837"/>
      <c r="P58" s="838"/>
      <c r="Q58" s="913"/>
      <c r="R58" s="914"/>
      <c r="S58" s="914"/>
      <c r="T58" s="914"/>
      <c r="U58" s="914"/>
      <c r="V58" s="914"/>
      <c r="W58" s="914"/>
      <c r="X58" s="914"/>
      <c r="Y58" s="914"/>
      <c r="Z58" s="914"/>
      <c r="AA58" s="914"/>
      <c r="AB58" s="914"/>
      <c r="AC58" s="914"/>
      <c r="AD58" s="914"/>
      <c r="AE58" s="915"/>
      <c r="AF58" s="842"/>
      <c r="AG58" s="843"/>
      <c r="AH58" s="843"/>
      <c r="AI58" s="843"/>
      <c r="AJ58" s="844"/>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47"/>
      <c r="BK58" s="247"/>
      <c r="BL58" s="247"/>
      <c r="BM58" s="247"/>
      <c r="BN58" s="247"/>
      <c r="BO58" s="260"/>
      <c r="BP58" s="260"/>
      <c r="BQ58" s="257">
        <v>52</v>
      </c>
      <c r="BR58" s="258"/>
      <c r="BS58" s="849"/>
      <c r="BT58" s="850"/>
      <c r="BU58" s="850"/>
      <c r="BV58" s="850"/>
      <c r="BW58" s="850"/>
      <c r="BX58" s="850"/>
      <c r="BY58" s="850"/>
      <c r="BZ58" s="850"/>
      <c r="CA58" s="850"/>
      <c r="CB58" s="850"/>
      <c r="CC58" s="850"/>
      <c r="CD58" s="850"/>
      <c r="CE58" s="850"/>
      <c r="CF58" s="850"/>
      <c r="CG58" s="851"/>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1"/>
    </row>
    <row r="59" spans="1:131" s="242" customFormat="1" ht="26.25" customHeight="1" x14ac:dyDescent="0.15">
      <c r="A59" s="256">
        <v>32</v>
      </c>
      <c r="B59" s="836"/>
      <c r="C59" s="837"/>
      <c r="D59" s="837"/>
      <c r="E59" s="837"/>
      <c r="F59" s="837"/>
      <c r="G59" s="837"/>
      <c r="H59" s="837"/>
      <c r="I59" s="837"/>
      <c r="J59" s="837"/>
      <c r="K59" s="837"/>
      <c r="L59" s="837"/>
      <c r="M59" s="837"/>
      <c r="N59" s="837"/>
      <c r="O59" s="837"/>
      <c r="P59" s="838"/>
      <c r="Q59" s="913"/>
      <c r="R59" s="914"/>
      <c r="S59" s="914"/>
      <c r="T59" s="914"/>
      <c r="U59" s="914"/>
      <c r="V59" s="914"/>
      <c r="W59" s="914"/>
      <c r="X59" s="914"/>
      <c r="Y59" s="914"/>
      <c r="Z59" s="914"/>
      <c r="AA59" s="914"/>
      <c r="AB59" s="914"/>
      <c r="AC59" s="914"/>
      <c r="AD59" s="914"/>
      <c r="AE59" s="915"/>
      <c r="AF59" s="842"/>
      <c r="AG59" s="843"/>
      <c r="AH59" s="843"/>
      <c r="AI59" s="843"/>
      <c r="AJ59" s="844"/>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47"/>
      <c r="BK59" s="247"/>
      <c r="BL59" s="247"/>
      <c r="BM59" s="247"/>
      <c r="BN59" s="247"/>
      <c r="BO59" s="260"/>
      <c r="BP59" s="260"/>
      <c r="BQ59" s="257">
        <v>53</v>
      </c>
      <c r="BR59" s="258"/>
      <c r="BS59" s="849"/>
      <c r="BT59" s="850"/>
      <c r="BU59" s="850"/>
      <c r="BV59" s="850"/>
      <c r="BW59" s="850"/>
      <c r="BX59" s="850"/>
      <c r="BY59" s="850"/>
      <c r="BZ59" s="850"/>
      <c r="CA59" s="850"/>
      <c r="CB59" s="850"/>
      <c r="CC59" s="850"/>
      <c r="CD59" s="850"/>
      <c r="CE59" s="850"/>
      <c r="CF59" s="850"/>
      <c r="CG59" s="851"/>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1"/>
    </row>
    <row r="60" spans="1:131" s="242" customFormat="1" ht="26.25" customHeight="1" x14ac:dyDescent="0.15">
      <c r="A60" s="256">
        <v>33</v>
      </c>
      <c r="B60" s="836"/>
      <c r="C60" s="837"/>
      <c r="D60" s="837"/>
      <c r="E60" s="837"/>
      <c r="F60" s="837"/>
      <c r="G60" s="837"/>
      <c r="H60" s="837"/>
      <c r="I60" s="837"/>
      <c r="J60" s="837"/>
      <c r="K60" s="837"/>
      <c r="L60" s="837"/>
      <c r="M60" s="837"/>
      <c r="N60" s="837"/>
      <c r="O60" s="837"/>
      <c r="P60" s="838"/>
      <c r="Q60" s="913"/>
      <c r="R60" s="914"/>
      <c r="S60" s="914"/>
      <c r="T60" s="914"/>
      <c r="U60" s="914"/>
      <c r="V60" s="914"/>
      <c r="W60" s="914"/>
      <c r="X60" s="914"/>
      <c r="Y60" s="914"/>
      <c r="Z60" s="914"/>
      <c r="AA60" s="914"/>
      <c r="AB60" s="914"/>
      <c r="AC60" s="914"/>
      <c r="AD60" s="914"/>
      <c r="AE60" s="915"/>
      <c r="AF60" s="842"/>
      <c r="AG60" s="843"/>
      <c r="AH60" s="843"/>
      <c r="AI60" s="843"/>
      <c r="AJ60" s="844"/>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47"/>
      <c r="BK60" s="247"/>
      <c r="BL60" s="247"/>
      <c r="BM60" s="247"/>
      <c r="BN60" s="247"/>
      <c r="BO60" s="260"/>
      <c r="BP60" s="260"/>
      <c r="BQ60" s="257">
        <v>54</v>
      </c>
      <c r="BR60" s="258"/>
      <c r="BS60" s="849"/>
      <c r="BT60" s="850"/>
      <c r="BU60" s="850"/>
      <c r="BV60" s="850"/>
      <c r="BW60" s="850"/>
      <c r="BX60" s="850"/>
      <c r="BY60" s="850"/>
      <c r="BZ60" s="850"/>
      <c r="CA60" s="850"/>
      <c r="CB60" s="850"/>
      <c r="CC60" s="850"/>
      <c r="CD60" s="850"/>
      <c r="CE60" s="850"/>
      <c r="CF60" s="850"/>
      <c r="CG60" s="851"/>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1"/>
    </row>
    <row r="61" spans="1:131" s="242" customFormat="1" ht="26.25" customHeight="1" thickBot="1" x14ac:dyDescent="0.2">
      <c r="A61" s="256">
        <v>34</v>
      </c>
      <c r="B61" s="836"/>
      <c r="C61" s="837"/>
      <c r="D61" s="837"/>
      <c r="E61" s="837"/>
      <c r="F61" s="837"/>
      <c r="G61" s="837"/>
      <c r="H61" s="837"/>
      <c r="I61" s="837"/>
      <c r="J61" s="837"/>
      <c r="K61" s="837"/>
      <c r="L61" s="837"/>
      <c r="M61" s="837"/>
      <c r="N61" s="837"/>
      <c r="O61" s="837"/>
      <c r="P61" s="838"/>
      <c r="Q61" s="913"/>
      <c r="R61" s="914"/>
      <c r="S61" s="914"/>
      <c r="T61" s="914"/>
      <c r="U61" s="914"/>
      <c r="V61" s="914"/>
      <c r="W61" s="914"/>
      <c r="X61" s="914"/>
      <c r="Y61" s="914"/>
      <c r="Z61" s="914"/>
      <c r="AA61" s="914"/>
      <c r="AB61" s="914"/>
      <c r="AC61" s="914"/>
      <c r="AD61" s="914"/>
      <c r="AE61" s="915"/>
      <c r="AF61" s="842"/>
      <c r="AG61" s="843"/>
      <c r="AH61" s="843"/>
      <c r="AI61" s="843"/>
      <c r="AJ61" s="844"/>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47"/>
      <c r="BK61" s="247"/>
      <c r="BL61" s="247"/>
      <c r="BM61" s="247"/>
      <c r="BN61" s="247"/>
      <c r="BO61" s="260"/>
      <c r="BP61" s="260"/>
      <c r="BQ61" s="257">
        <v>55</v>
      </c>
      <c r="BR61" s="258"/>
      <c r="BS61" s="849"/>
      <c r="BT61" s="850"/>
      <c r="BU61" s="850"/>
      <c r="BV61" s="850"/>
      <c r="BW61" s="850"/>
      <c r="BX61" s="850"/>
      <c r="BY61" s="850"/>
      <c r="BZ61" s="850"/>
      <c r="CA61" s="850"/>
      <c r="CB61" s="850"/>
      <c r="CC61" s="850"/>
      <c r="CD61" s="850"/>
      <c r="CE61" s="850"/>
      <c r="CF61" s="850"/>
      <c r="CG61" s="851"/>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1"/>
    </row>
    <row r="62" spans="1:131" s="242" customFormat="1" ht="26.25" customHeight="1" x14ac:dyDescent="0.15">
      <c r="A62" s="256">
        <v>35</v>
      </c>
      <c r="B62" s="836"/>
      <c r="C62" s="837"/>
      <c r="D62" s="837"/>
      <c r="E62" s="837"/>
      <c r="F62" s="837"/>
      <c r="G62" s="837"/>
      <c r="H62" s="837"/>
      <c r="I62" s="837"/>
      <c r="J62" s="837"/>
      <c r="K62" s="837"/>
      <c r="L62" s="837"/>
      <c r="M62" s="837"/>
      <c r="N62" s="837"/>
      <c r="O62" s="837"/>
      <c r="P62" s="838"/>
      <c r="Q62" s="913"/>
      <c r="R62" s="914"/>
      <c r="S62" s="914"/>
      <c r="T62" s="914"/>
      <c r="U62" s="914"/>
      <c r="V62" s="914"/>
      <c r="W62" s="914"/>
      <c r="X62" s="914"/>
      <c r="Y62" s="914"/>
      <c r="Z62" s="914"/>
      <c r="AA62" s="914"/>
      <c r="AB62" s="914"/>
      <c r="AC62" s="914"/>
      <c r="AD62" s="914"/>
      <c r="AE62" s="915"/>
      <c r="AF62" s="842"/>
      <c r="AG62" s="843"/>
      <c r="AH62" s="843"/>
      <c r="AI62" s="843"/>
      <c r="AJ62" s="844"/>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7"/>
      <c r="BL62" s="887"/>
      <c r="BM62" s="887"/>
      <c r="BN62" s="888"/>
      <c r="BO62" s="260"/>
      <c r="BP62" s="260"/>
      <c r="BQ62" s="257">
        <v>56</v>
      </c>
      <c r="BR62" s="258"/>
      <c r="BS62" s="849"/>
      <c r="BT62" s="850"/>
      <c r="BU62" s="850"/>
      <c r="BV62" s="850"/>
      <c r="BW62" s="850"/>
      <c r="BX62" s="850"/>
      <c r="BY62" s="850"/>
      <c r="BZ62" s="850"/>
      <c r="CA62" s="850"/>
      <c r="CB62" s="850"/>
      <c r="CC62" s="850"/>
      <c r="CD62" s="850"/>
      <c r="CE62" s="850"/>
      <c r="CF62" s="850"/>
      <c r="CG62" s="851"/>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1"/>
    </row>
    <row r="63" spans="1:131" s="242" customFormat="1" ht="26.25" customHeight="1" thickBot="1" x14ac:dyDescent="0.2">
      <c r="A63" s="259" t="s">
        <v>389</v>
      </c>
      <c r="B63" s="871" t="s">
        <v>410</v>
      </c>
      <c r="C63" s="872"/>
      <c r="D63" s="872"/>
      <c r="E63" s="872"/>
      <c r="F63" s="872"/>
      <c r="G63" s="872"/>
      <c r="H63" s="872"/>
      <c r="I63" s="872"/>
      <c r="J63" s="872"/>
      <c r="K63" s="872"/>
      <c r="L63" s="872"/>
      <c r="M63" s="872"/>
      <c r="N63" s="872"/>
      <c r="O63" s="872"/>
      <c r="P63" s="873"/>
      <c r="Q63" s="918"/>
      <c r="R63" s="919"/>
      <c r="S63" s="919"/>
      <c r="T63" s="919"/>
      <c r="U63" s="919"/>
      <c r="V63" s="919"/>
      <c r="W63" s="919"/>
      <c r="X63" s="919"/>
      <c r="Y63" s="919"/>
      <c r="Z63" s="919"/>
      <c r="AA63" s="919"/>
      <c r="AB63" s="919"/>
      <c r="AC63" s="919"/>
      <c r="AD63" s="919"/>
      <c r="AE63" s="920"/>
      <c r="AF63" s="921">
        <v>783</v>
      </c>
      <c r="AG63" s="922"/>
      <c r="AH63" s="922"/>
      <c r="AI63" s="922"/>
      <c r="AJ63" s="923"/>
      <c r="AK63" s="924"/>
      <c r="AL63" s="919"/>
      <c r="AM63" s="919"/>
      <c r="AN63" s="919"/>
      <c r="AO63" s="919"/>
      <c r="AP63" s="922">
        <v>1174</v>
      </c>
      <c r="AQ63" s="922"/>
      <c r="AR63" s="922"/>
      <c r="AS63" s="922"/>
      <c r="AT63" s="922"/>
      <c r="AU63" s="922">
        <v>369</v>
      </c>
      <c r="AV63" s="922"/>
      <c r="AW63" s="922"/>
      <c r="AX63" s="922"/>
      <c r="AY63" s="922"/>
      <c r="AZ63" s="926"/>
      <c r="BA63" s="926"/>
      <c r="BB63" s="926"/>
      <c r="BC63" s="926"/>
      <c r="BD63" s="926"/>
      <c r="BE63" s="927"/>
      <c r="BF63" s="927"/>
      <c r="BG63" s="927"/>
      <c r="BH63" s="927"/>
      <c r="BI63" s="928"/>
      <c r="BJ63" s="929" t="s">
        <v>411</v>
      </c>
      <c r="BK63" s="930"/>
      <c r="BL63" s="930"/>
      <c r="BM63" s="930"/>
      <c r="BN63" s="931"/>
      <c r="BO63" s="260"/>
      <c r="BP63" s="260"/>
      <c r="BQ63" s="257">
        <v>57</v>
      </c>
      <c r="BR63" s="258"/>
      <c r="BS63" s="849"/>
      <c r="BT63" s="850"/>
      <c r="BU63" s="850"/>
      <c r="BV63" s="850"/>
      <c r="BW63" s="850"/>
      <c r="BX63" s="850"/>
      <c r="BY63" s="850"/>
      <c r="BZ63" s="850"/>
      <c r="CA63" s="850"/>
      <c r="CB63" s="850"/>
      <c r="CC63" s="850"/>
      <c r="CD63" s="850"/>
      <c r="CE63" s="850"/>
      <c r="CF63" s="850"/>
      <c r="CG63" s="851"/>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849"/>
      <c r="BT64" s="850"/>
      <c r="BU64" s="850"/>
      <c r="BV64" s="850"/>
      <c r="BW64" s="850"/>
      <c r="BX64" s="850"/>
      <c r="BY64" s="850"/>
      <c r="BZ64" s="850"/>
      <c r="CA64" s="850"/>
      <c r="CB64" s="850"/>
      <c r="CC64" s="850"/>
      <c r="CD64" s="850"/>
      <c r="CE64" s="850"/>
      <c r="CF64" s="850"/>
      <c r="CG64" s="851"/>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1"/>
    </row>
    <row r="65" spans="1:131" s="242" customFormat="1" ht="26.25" customHeight="1" thickBot="1" x14ac:dyDescent="0.2">
      <c r="A65" s="247" t="s">
        <v>412</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849"/>
      <c r="BT65" s="850"/>
      <c r="BU65" s="850"/>
      <c r="BV65" s="850"/>
      <c r="BW65" s="850"/>
      <c r="BX65" s="850"/>
      <c r="BY65" s="850"/>
      <c r="BZ65" s="850"/>
      <c r="CA65" s="850"/>
      <c r="CB65" s="850"/>
      <c r="CC65" s="850"/>
      <c r="CD65" s="850"/>
      <c r="CE65" s="850"/>
      <c r="CF65" s="850"/>
      <c r="CG65" s="851"/>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1"/>
    </row>
    <row r="66" spans="1:131" s="242" customFormat="1" ht="26.25" customHeight="1" x14ac:dyDescent="0.15">
      <c r="A66" s="821" t="s">
        <v>413</v>
      </c>
      <c r="B66" s="822"/>
      <c r="C66" s="822"/>
      <c r="D66" s="822"/>
      <c r="E66" s="822"/>
      <c r="F66" s="822"/>
      <c r="G66" s="822"/>
      <c r="H66" s="822"/>
      <c r="I66" s="822"/>
      <c r="J66" s="822"/>
      <c r="K66" s="822"/>
      <c r="L66" s="822"/>
      <c r="M66" s="822"/>
      <c r="N66" s="822"/>
      <c r="O66" s="822"/>
      <c r="P66" s="823"/>
      <c r="Q66" s="798" t="s">
        <v>393</v>
      </c>
      <c r="R66" s="799"/>
      <c r="S66" s="799"/>
      <c r="T66" s="799"/>
      <c r="U66" s="800"/>
      <c r="V66" s="798" t="s">
        <v>414</v>
      </c>
      <c r="W66" s="799"/>
      <c r="X66" s="799"/>
      <c r="Y66" s="799"/>
      <c r="Z66" s="800"/>
      <c r="AA66" s="798" t="s">
        <v>415</v>
      </c>
      <c r="AB66" s="799"/>
      <c r="AC66" s="799"/>
      <c r="AD66" s="799"/>
      <c r="AE66" s="800"/>
      <c r="AF66" s="932" t="s">
        <v>396</v>
      </c>
      <c r="AG66" s="894"/>
      <c r="AH66" s="894"/>
      <c r="AI66" s="894"/>
      <c r="AJ66" s="933"/>
      <c r="AK66" s="798" t="s">
        <v>397</v>
      </c>
      <c r="AL66" s="822"/>
      <c r="AM66" s="822"/>
      <c r="AN66" s="822"/>
      <c r="AO66" s="823"/>
      <c r="AP66" s="798" t="s">
        <v>416</v>
      </c>
      <c r="AQ66" s="799"/>
      <c r="AR66" s="799"/>
      <c r="AS66" s="799"/>
      <c r="AT66" s="800"/>
      <c r="AU66" s="798" t="s">
        <v>417</v>
      </c>
      <c r="AV66" s="799"/>
      <c r="AW66" s="799"/>
      <c r="AX66" s="799"/>
      <c r="AY66" s="800"/>
      <c r="AZ66" s="798" t="s">
        <v>377</v>
      </c>
      <c r="BA66" s="799"/>
      <c r="BB66" s="799"/>
      <c r="BC66" s="799"/>
      <c r="BD66" s="810"/>
      <c r="BE66" s="260"/>
      <c r="BF66" s="260"/>
      <c r="BG66" s="260"/>
      <c r="BH66" s="260"/>
      <c r="BI66" s="260"/>
      <c r="BJ66" s="260"/>
      <c r="BK66" s="260"/>
      <c r="BL66" s="260"/>
      <c r="BM66" s="260"/>
      <c r="BN66" s="260"/>
      <c r="BO66" s="260"/>
      <c r="BP66" s="260"/>
      <c r="BQ66" s="257">
        <v>60</v>
      </c>
      <c r="BR66" s="262"/>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1"/>
    </row>
    <row r="67" spans="1:131" s="242" customFormat="1" ht="26.25" customHeight="1" thickBot="1" x14ac:dyDescent="0.2">
      <c r="A67" s="824"/>
      <c r="B67" s="825"/>
      <c r="C67" s="825"/>
      <c r="D67" s="825"/>
      <c r="E67" s="825"/>
      <c r="F67" s="825"/>
      <c r="G67" s="825"/>
      <c r="H67" s="825"/>
      <c r="I67" s="825"/>
      <c r="J67" s="825"/>
      <c r="K67" s="825"/>
      <c r="L67" s="825"/>
      <c r="M67" s="825"/>
      <c r="N67" s="825"/>
      <c r="O67" s="825"/>
      <c r="P67" s="826"/>
      <c r="Q67" s="801"/>
      <c r="R67" s="802"/>
      <c r="S67" s="802"/>
      <c r="T67" s="802"/>
      <c r="U67" s="803"/>
      <c r="V67" s="801"/>
      <c r="W67" s="802"/>
      <c r="X67" s="802"/>
      <c r="Y67" s="802"/>
      <c r="Z67" s="803"/>
      <c r="AA67" s="801"/>
      <c r="AB67" s="802"/>
      <c r="AC67" s="802"/>
      <c r="AD67" s="802"/>
      <c r="AE67" s="803"/>
      <c r="AF67" s="934"/>
      <c r="AG67" s="897"/>
      <c r="AH67" s="897"/>
      <c r="AI67" s="897"/>
      <c r="AJ67" s="935"/>
      <c r="AK67" s="936"/>
      <c r="AL67" s="825"/>
      <c r="AM67" s="825"/>
      <c r="AN67" s="825"/>
      <c r="AO67" s="826"/>
      <c r="AP67" s="801"/>
      <c r="AQ67" s="802"/>
      <c r="AR67" s="802"/>
      <c r="AS67" s="802"/>
      <c r="AT67" s="803"/>
      <c r="AU67" s="801"/>
      <c r="AV67" s="802"/>
      <c r="AW67" s="802"/>
      <c r="AX67" s="802"/>
      <c r="AY67" s="803"/>
      <c r="AZ67" s="801"/>
      <c r="BA67" s="802"/>
      <c r="BB67" s="802"/>
      <c r="BC67" s="802"/>
      <c r="BD67" s="811"/>
      <c r="BE67" s="260"/>
      <c r="BF67" s="260"/>
      <c r="BG67" s="260"/>
      <c r="BH67" s="260"/>
      <c r="BI67" s="260"/>
      <c r="BJ67" s="260"/>
      <c r="BK67" s="260"/>
      <c r="BL67" s="260"/>
      <c r="BM67" s="260"/>
      <c r="BN67" s="260"/>
      <c r="BO67" s="260"/>
      <c r="BP67" s="260"/>
      <c r="BQ67" s="257">
        <v>61</v>
      </c>
      <c r="BR67" s="262"/>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1"/>
    </row>
    <row r="68" spans="1:131" s="242" customFormat="1" ht="26.25" customHeight="1" thickTop="1" x14ac:dyDescent="0.15">
      <c r="A68" s="253">
        <v>1</v>
      </c>
      <c r="B68" s="949" t="s">
        <v>579</v>
      </c>
      <c r="C68" s="950"/>
      <c r="D68" s="950"/>
      <c r="E68" s="950"/>
      <c r="F68" s="950"/>
      <c r="G68" s="950"/>
      <c r="H68" s="950"/>
      <c r="I68" s="950"/>
      <c r="J68" s="950"/>
      <c r="K68" s="950"/>
      <c r="L68" s="950"/>
      <c r="M68" s="950"/>
      <c r="N68" s="950"/>
      <c r="O68" s="950"/>
      <c r="P68" s="951"/>
      <c r="Q68" s="952">
        <v>15914</v>
      </c>
      <c r="R68" s="946"/>
      <c r="S68" s="946"/>
      <c r="T68" s="946"/>
      <c r="U68" s="946"/>
      <c r="V68" s="946">
        <v>15890</v>
      </c>
      <c r="W68" s="946"/>
      <c r="X68" s="946"/>
      <c r="Y68" s="946"/>
      <c r="Z68" s="946"/>
      <c r="AA68" s="946">
        <v>24</v>
      </c>
      <c r="AB68" s="946"/>
      <c r="AC68" s="946"/>
      <c r="AD68" s="946"/>
      <c r="AE68" s="946"/>
      <c r="AF68" s="946">
        <v>24</v>
      </c>
      <c r="AG68" s="946"/>
      <c r="AH68" s="946"/>
      <c r="AI68" s="946"/>
      <c r="AJ68" s="946"/>
      <c r="AK68" s="946">
        <v>82</v>
      </c>
      <c r="AL68" s="946"/>
      <c r="AM68" s="946"/>
      <c r="AN68" s="946"/>
      <c r="AO68" s="946"/>
      <c r="AP68" s="946" t="s">
        <v>582</v>
      </c>
      <c r="AQ68" s="946"/>
      <c r="AR68" s="946"/>
      <c r="AS68" s="946"/>
      <c r="AT68" s="946"/>
      <c r="AU68" s="946" t="s">
        <v>582</v>
      </c>
      <c r="AV68" s="946"/>
      <c r="AW68" s="946"/>
      <c r="AX68" s="946"/>
      <c r="AY68" s="946"/>
      <c r="AZ68" s="947"/>
      <c r="BA68" s="947"/>
      <c r="BB68" s="947"/>
      <c r="BC68" s="947"/>
      <c r="BD68" s="948"/>
      <c r="BE68" s="260"/>
      <c r="BF68" s="260"/>
      <c r="BG68" s="260"/>
      <c r="BH68" s="260"/>
      <c r="BI68" s="260"/>
      <c r="BJ68" s="260"/>
      <c r="BK68" s="260"/>
      <c r="BL68" s="260"/>
      <c r="BM68" s="260"/>
      <c r="BN68" s="260"/>
      <c r="BO68" s="260"/>
      <c r="BP68" s="260"/>
      <c r="BQ68" s="257">
        <v>62</v>
      </c>
      <c r="BR68" s="262"/>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1"/>
    </row>
    <row r="69" spans="1:131" s="242" customFormat="1" ht="26.25" customHeight="1" x14ac:dyDescent="0.15">
      <c r="A69" s="256">
        <v>2</v>
      </c>
      <c r="B69" s="953" t="s">
        <v>578</v>
      </c>
      <c r="C69" s="954"/>
      <c r="D69" s="954"/>
      <c r="E69" s="954"/>
      <c r="F69" s="954"/>
      <c r="G69" s="954"/>
      <c r="H69" s="954"/>
      <c r="I69" s="954"/>
      <c r="J69" s="954"/>
      <c r="K69" s="954"/>
      <c r="L69" s="954"/>
      <c r="M69" s="954"/>
      <c r="N69" s="954"/>
      <c r="O69" s="954"/>
      <c r="P69" s="955"/>
      <c r="Q69" s="956">
        <v>138</v>
      </c>
      <c r="R69" s="911"/>
      <c r="S69" s="911"/>
      <c r="T69" s="911"/>
      <c r="U69" s="911"/>
      <c r="V69" s="911">
        <v>137</v>
      </c>
      <c r="W69" s="911"/>
      <c r="X69" s="911"/>
      <c r="Y69" s="911"/>
      <c r="Z69" s="911"/>
      <c r="AA69" s="911">
        <v>1</v>
      </c>
      <c r="AB69" s="911"/>
      <c r="AC69" s="911"/>
      <c r="AD69" s="911"/>
      <c r="AE69" s="911"/>
      <c r="AF69" s="911">
        <v>1</v>
      </c>
      <c r="AG69" s="911"/>
      <c r="AH69" s="911"/>
      <c r="AI69" s="911"/>
      <c r="AJ69" s="911"/>
      <c r="AK69" s="911">
        <v>26</v>
      </c>
      <c r="AL69" s="911"/>
      <c r="AM69" s="911"/>
      <c r="AN69" s="911"/>
      <c r="AO69" s="911"/>
      <c r="AP69" s="911" t="s">
        <v>583</v>
      </c>
      <c r="AQ69" s="911"/>
      <c r="AR69" s="911"/>
      <c r="AS69" s="911"/>
      <c r="AT69" s="911"/>
      <c r="AU69" s="911" t="s">
        <v>583</v>
      </c>
      <c r="AV69" s="911"/>
      <c r="AW69" s="911"/>
      <c r="AX69" s="911"/>
      <c r="AY69" s="911"/>
      <c r="AZ69" s="957"/>
      <c r="BA69" s="957"/>
      <c r="BB69" s="957"/>
      <c r="BC69" s="957"/>
      <c r="BD69" s="958"/>
      <c r="BE69" s="260"/>
      <c r="BF69" s="260"/>
      <c r="BG69" s="260"/>
      <c r="BH69" s="260"/>
      <c r="BI69" s="260"/>
      <c r="BJ69" s="260"/>
      <c r="BK69" s="260"/>
      <c r="BL69" s="260"/>
      <c r="BM69" s="260"/>
      <c r="BN69" s="260"/>
      <c r="BO69" s="260"/>
      <c r="BP69" s="260"/>
      <c r="BQ69" s="257">
        <v>63</v>
      </c>
      <c r="BR69" s="262"/>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1"/>
    </row>
    <row r="70" spans="1:131" s="242" customFormat="1" ht="26.25" customHeight="1" x14ac:dyDescent="0.15">
      <c r="A70" s="256">
        <v>3</v>
      </c>
      <c r="B70" s="953" t="s">
        <v>576</v>
      </c>
      <c r="C70" s="954"/>
      <c r="D70" s="954"/>
      <c r="E70" s="954"/>
      <c r="F70" s="954"/>
      <c r="G70" s="954"/>
      <c r="H70" s="954"/>
      <c r="I70" s="954"/>
      <c r="J70" s="954"/>
      <c r="K70" s="954"/>
      <c r="L70" s="954"/>
      <c r="M70" s="954"/>
      <c r="N70" s="954"/>
      <c r="O70" s="954"/>
      <c r="P70" s="955"/>
      <c r="Q70" s="956">
        <v>533</v>
      </c>
      <c r="R70" s="911"/>
      <c r="S70" s="911"/>
      <c r="T70" s="911"/>
      <c r="U70" s="911"/>
      <c r="V70" s="911">
        <v>304</v>
      </c>
      <c r="W70" s="911"/>
      <c r="X70" s="911"/>
      <c r="Y70" s="911"/>
      <c r="Z70" s="911"/>
      <c r="AA70" s="911">
        <v>228</v>
      </c>
      <c r="AB70" s="911"/>
      <c r="AC70" s="911"/>
      <c r="AD70" s="911"/>
      <c r="AE70" s="911"/>
      <c r="AF70" s="911">
        <v>228</v>
      </c>
      <c r="AG70" s="911"/>
      <c r="AH70" s="911"/>
      <c r="AI70" s="911"/>
      <c r="AJ70" s="911"/>
      <c r="AK70" s="911" t="s">
        <v>573</v>
      </c>
      <c r="AL70" s="911"/>
      <c r="AM70" s="911"/>
      <c r="AN70" s="911"/>
      <c r="AO70" s="911"/>
      <c r="AP70" s="911" t="s">
        <v>574</v>
      </c>
      <c r="AQ70" s="911"/>
      <c r="AR70" s="911"/>
      <c r="AS70" s="911"/>
      <c r="AT70" s="911"/>
      <c r="AU70" s="911" t="s">
        <v>574</v>
      </c>
      <c r="AV70" s="911"/>
      <c r="AW70" s="911"/>
      <c r="AX70" s="911"/>
      <c r="AY70" s="911"/>
      <c r="AZ70" s="957"/>
      <c r="BA70" s="957"/>
      <c r="BB70" s="957"/>
      <c r="BC70" s="957"/>
      <c r="BD70" s="958"/>
      <c r="BE70" s="260"/>
      <c r="BF70" s="260"/>
      <c r="BG70" s="260"/>
      <c r="BH70" s="260"/>
      <c r="BI70" s="260"/>
      <c r="BJ70" s="260"/>
      <c r="BK70" s="260"/>
      <c r="BL70" s="260"/>
      <c r="BM70" s="260"/>
      <c r="BN70" s="260"/>
      <c r="BO70" s="260"/>
      <c r="BP70" s="260"/>
      <c r="BQ70" s="257">
        <v>64</v>
      </c>
      <c r="BR70" s="262"/>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1"/>
    </row>
    <row r="71" spans="1:131" s="242" customFormat="1" ht="26.25" customHeight="1" x14ac:dyDescent="0.15">
      <c r="A71" s="256">
        <v>4</v>
      </c>
      <c r="B71" s="953" t="s">
        <v>581</v>
      </c>
      <c r="C71" s="954"/>
      <c r="D71" s="954"/>
      <c r="E71" s="954"/>
      <c r="F71" s="954"/>
      <c r="G71" s="954"/>
      <c r="H71" s="954"/>
      <c r="I71" s="954"/>
      <c r="J71" s="954"/>
      <c r="K71" s="954"/>
      <c r="L71" s="954"/>
      <c r="M71" s="954"/>
      <c r="N71" s="954"/>
      <c r="O71" s="954"/>
      <c r="P71" s="955"/>
      <c r="Q71" s="956">
        <v>977</v>
      </c>
      <c r="R71" s="911"/>
      <c r="S71" s="911"/>
      <c r="T71" s="911"/>
      <c r="U71" s="911"/>
      <c r="V71" s="911">
        <v>970</v>
      </c>
      <c r="W71" s="911"/>
      <c r="X71" s="911"/>
      <c r="Y71" s="911"/>
      <c r="Z71" s="911"/>
      <c r="AA71" s="911">
        <v>7</v>
      </c>
      <c r="AB71" s="911"/>
      <c r="AC71" s="911"/>
      <c r="AD71" s="911"/>
      <c r="AE71" s="911"/>
      <c r="AF71" s="911">
        <v>7</v>
      </c>
      <c r="AG71" s="911"/>
      <c r="AH71" s="911"/>
      <c r="AI71" s="911"/>
      <c r="AJ71" s="911"/>
      <c r="AK71" s="911" t="s">
        <v>574</v>
      </c>
      <c r="AL71" s="911"/>
      <c r="AM71" s="911"/>
      <c r="AN71" s="911"/>
      <c r="AO71" s="911"/>
      <c r="AP71" s="911" t="s">
        <v>574</v>
      </c>
      <c r="AQ71" s="911"/>
      <c r="AR71" s="911"/>
      <c r="AS71" s="911"/>
      <c r="AT71" s="911"/>
      <c r="AU71" s="911" t="s">
        <v>574</v>
      </c>
      <c r="AV71" s="911"/>
      <c r="AW71" s="911"/>
      <c r="AX71" s="911"/>
      <c r="AY71" s="911"/>
      <c r="AZ71" s="957"/>
      <c r="BA71" s="957"/>
      <c r="BB71" s="957"/>
      <c r="BC71" s="957"/>
      <c r="BD71" s="958"/>
      <c r="BE71" s="260"/>
      <c r="BF71" s="260"/>
      <c r="BG71" s="260"/>
      <c r="BH71" s="260"/>
      <c r="BI71" s="260"/>
      <c r="BJ71" s="260"/>
      <c r="BK71" s="260"/>
      <c r="BL71" s="260"/>
      <c r="BM71" s="260"/>
      <c r="BN71" s="260"/>
      <c r="BO71" s="260"/>
      <c r="BP71" s="260"/>
      <c r="BQ71" s="257">
        <v>65</v>
      </c>
      <c r="BR71" s="262"/>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1"/>
    </row>
    <row r="72" spans="1:131" s="242" customFormat="1" ht="26.25" customHeight="1" x14ac:dyDescent="0.15">
      <c r="A72" s="256">
        <v>5</v>
      </c>
      <c r="B72" s="953" t="s">
        <v>580</v>
      </c>
      <c r="C72" s="954"/>
      <c r="D72" s="954"/>
      <c r="E72" s="954"/>
      <c r="F72" s="954"/>
      <c r="G72" s="954"/>
      <c r="H72" s="954"/>
      <c r="I72" s="954"/>
      <c r="J72" s="954"/>
      <c r="K72" s="954"/>
      <c r="L72" s="954"/>
      <c r="M72" s="954"/>
      <c r="N72" s="954"/>
      <c r="O72" s="954"/>
      <c r="P72" s="955"/>
      <c r="Q72" s="956">
        <v>344041</v>
      </c>
      <c r="R72" s="911"/>
      <c r="S72" s="911"/>
      <c r="T72" s="911"/>
      <c r="U72" s="911"/>
      <c r="V72" s="911">
        <v>337196</v>
      </c>
      <c r="W72" s="911"/>
      <c r="X72" s="911"/>
      <c r="Y72" s="911"/>
      <c r="Z72" s="911"/>
      <c r="AA72" s="911">
        <v>6844</v>
      </c>
      <c r="AB72" s="911"/>
      <c r="AC72" s="911"/>
      <c r="AD72" s="911"/>
      <c r="AE72" s="911"/>
      <c r="AF72" s="911">
        <v>6844</v>
      </c>
      <c r="AG72" s="911"/>
      <c r="AH72" s="911"/>
      <c r="AI72" s="911"/>
      <c r="AJ72" s="911"/>
      <c r="AK72" s="911">
        <v>2633</v>
      </c>
      <c r="AL72" s="911"/>
      <c r="AM72" s="911"/>
      <c r="AN72" s="911"/>
      <c r="AO72" s="911"/>
      <c r="AP72" s="911" t="s">
        <v>584</v>
      </c>
      <c r="AQ72" s="911"/>
      <c r="AR72" s="911"/>
      <c r="AS72" s="911"/>
      <c r="AT72" s="911"/>
      <c r="AU72" s="911" t="s">
        <v>584</v>
      </c>
      <c r="AV72" s="911"/>
      <c r="AW72" s="911"/>
      <c r="AX72" s="911"/>
      <c r="AY72" s="911"/>
      <c r="AZ72" s="957"/>
      <c r="BA72" s="957"/>
      <c r="BB72" s="957"/>
      <c r="BC72" s="957"/>
      <c r="BD72" s="958"/>
      <c r="BE72" s="260"/>
      <c r="BF72" s="260"/>
      <c r="BG72" s="260"/>
      <c r="BH72" s="260"/>
      <c r="BI72" s="260"/>
      <c r="BJ72" s="260"/>
      <c r="BK72" s="260"/>
      <c r="BL72" s="260"/>
      <c r="BM72" s="260"/>
      <c r="BN72" s="260"/>
      <c r="BO72" s="260"/>
      <c r="BP72" s="260"/>
      <c r="BQ72" s="257">
        <v>66</v>
      </c>
      <c r="BR72" s="262"/>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1"/>
    </row>
    <row r="73" spans="1:131" s="242" customFormat="1" ht="26.25" customHeight="1" x14ac:dyDescent="0.15">
      <c r="A73" s="256">
        <v>6</v>
      </c>
      <c r="B73" s="953" t="s">
        <v>577</v>
      </c>
      <c r="C73" s="954"/>
      <c r="D73" s="954"/>
      <c r="E73" s="954"/>
      <c r="F73" s="954"/>
      <c r="G73" s="954"/>
      <c r="H73" s="954"/>
      <c r="I73" s="954"/>
      <c r="J73" s="954"/>
      <c r="K73" s="954"/>
      <c r="L73" s="954"/>
      <c r="M73" s="954"/>
      <c r="N73" s="954"/>
      <c r="O73" s="954"/>
      <c r="P73" s="955"/>
      <c r="Q73" s="956">
        <v>1455</v>
      </c>
      <c r="R73" s="911"/>
      <c r="S73" s="911"/>
      <c r="T73" s="911"/>
      <c r="U73" s="911"/>
      <c r="V73" s="911">
        <v>1455</v>
      </c>
      <c r="W73" s="911"/>
      <c r="X73" s="911"/>
      <c r="Y73" s="911"/>
      <c r="Z73" s="911"/>
      <c r="AA73" s="911">
        <v>0</v>
      </c>
      <c r="AB73" s="911"/>
      <c r="AC73" s="911"/>
      <c r="AD73" s="911"/>
      <c r="AE73" s="911"/>
      <c r="AF73" s="911">
        <v>1522</v>
      </c>
      <c r="AG73" s="911"/>
      <c r="AH73" s="911"/>
      <c r="AI73" s="911"/>
      <c r="AJ73" s="911"/>
      <c r="AK73" s="911" t="s">
        <v>574</v>
      </c>
      <c r="AL73" s="911"/>
      <c r="AM73" s="911"/>
      <c r="AN73" s="911"/>
      <c r="AO73" s="911"/>
      <c r="AP73" s="911" t="s">
        <v>582</v>
      </c>
      <c r="AQ73" s="911"/>
      <c r="AR73" s="911"/>
      <c r="AS73" s="911"/>
      <c r="AT73" s="911"/>
      <c r="AU73" s="911" t="s">
        <v>582</v>
      </c>
      <c r="AV73" s="911"/>
      <c r="AW73" s="911"/>
      <c r="AX73" s="911"/>
      <c r="AY73" s="911"/>
      <c r="AZ73" s="957"/>
      <c r="BA73" s="957"/>
      <c r="BB73" s="957"/>
      <c r="BC73" s="957"/>
      <c r="BD73" s="958"/>
      <c r="BE73" s="260"/>
      <c r="BF73" s="260"/>
      <c r="BG73" s="260"/>
      <c r="BH73" s="260"/>
      <c r="BI73" s="260"/>
      <c r="BJ73" s="260"/>
      <c r="BK73" s="260"/>
      <c r="BL73" s="260"/>
      <c r="BM73" s="260"/>
      <c r="BN73" s="260"/>
      <c r="BO73" s="260"/>
      <c r="BP73" s="260"/>
      <c r="BQ73" s="257">
        <v>67</v>
      </c>
      <c r="BR73" s="262"/>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1"/>
    </row>
    <row r="74" spans="1:131" s="242" customFormat="1" ht="26.25" customHeight="1" x14ac:dyDescent="0.15">
      <c r="A74" s="256">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0"/>
      <c r="BF74" s="260"/>
      <c r="BG74" s="260"/>
      <c r="BH74" s="260"/>
      <c r="BI74" s="260"/>
      <c r="BJ74" s="260"/>
      <c r="BK74" s="260"/>
      <c r="BL74" s="260"/>
      <c r="BM74" s="260"/>
      <c r="BN74" s="260"/>
      <c r="BO74" s="260"/>
      <c r="BP74" s="260"/>
      <c r="BQ74" s="257">
        <v>68</v>
      </c>
      <c r="BR74" s="262"/>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1"/>
    </row>
    <row r="75" spans="1:131" s="242" customFormat="1" ht="26.25" customHeight="1" x14ac:dyDescent="0.15">
      <c r="A75" s="256">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0"/>
      <c r="BF75" s="260"/>
      <c r="BG75" s="260"/>
      <c r="BH75" s="260"/>
      <c r="BI75" s="260"/>
      <c r="BJ75" s="260"/>
      <c r="BK75" s="260"/>
      <c r="BL75" s="260"/>
      <c r="BM75" s="260"/>
      <c r="BN75" s="260"/>
      <c r="BO75" s="260"/>
      <c r="BP75" s="260"/>
      <c r="BQ75" s="257">
        <v>69</v>
      </c>
      <c r="BR75" s="262"/>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1"/>
    </row>
    <row r="76" spans="1:131" s="242" customFormat="1" ht="26.25" customHeight="1" x14ac:dyDescent="0.15">
      <c r="A76" s="256">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0"/>
      <c r="BF76" s="260"/>
      <c r="BG76" s="260"/>
      <c r="BH76" s="260"/>
      <c r="BI76" s="260"/>
      <c r="BJ76" s="260"/>
      <c r="BK76" s="260"/>
      <c r="BL76" s="260"/>
      <c r="BM76" s="260"/>
      <c r="BN76" s="260"/>
      <c r="BO76" s="260"/>
      <c r="BP76" s="260"/>
      <c r="BQ76" s="257">
        <v>70</v>
      </c>
      <c r="BR76" s="262"/>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1"/>
    </row>
    <row r="77" spans="1:131" s="242" customFormat="1" ht="26.25" customHeight="1" x14ac:dyDescent="0.15">
      <c r="A77" s="256">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0"/>
      <c r="BF77" s="260"/>
      <c r="BG77" s="260"/>
      <c r="BH77" s="260"/>
      <c r="BI77" s="260"/>
      <c r="BJ77" s="260"/>
      <c r="BK77" s="260"/>
      <c r="BL77" s="260"/>
      <c r="BM77" s="260"/>
      <c r="BN77" s="260"/>
      <c r="BO77" s="260"/>
      <c r="BP77" s="260"/>
      <c r="BQ77" s="257">
        <v>71</v>
      </c>
      <c r="BR77" s="262"/>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1"/>
    </row>
    <row r="78" spans="1:131" s="242" customFormat="1" ht="26.25" customHeight="1" x14ac:dyDescent="0.15">
      <c r="A78" s="256">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0"/>
      <c r="BF78" s="260"/>
      <c r="BG78" s="260"/>
      <c r="BH78" s="260"/>
      <c r="BI78" s="260"/>
      <c r="BJ78" s="263"/>
      <c r="BK78" s="263"/>
      <c r="BL78" s="263"/>
      <c r="BM78" s="263"/>
      <c r="BN78" s="263"/>
      <c r="BO78" s="260"/>
      <c r="BP78" s="260"/>
      <c r="BQ78" s="257">
        <v>72</v>
      </c>
      <c r="BR78" s="262"/>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1"/>
    </row>
    <row r="79" spans="1:131" s="242" customFormat="1" ht="26.25" customHeight="1" x14ac:dyDescent="0.15">
      <c r="A79" s="256">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0"/>
      <c r="BF79" s="260"/>
      <c r="BG79" s="260"/>
      <c r="BH79" s="260"/>
      <c r="BI79" s="260"/>
      <c r="BJ79" s="263"/>
      <c r="BK79" s="263"/>
      <c r="BL79" s="263"/>
      <c r="BM79" s="263"/>
      <c r="BN79" s="263"/>
      <c r="BO79" s="260"/>
      <c r="BP79" s="260"/>
      <c r="BQ79" s="257">
        <v>73</v>
      </c>
      <c r="BR79" s="262"/>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1"/>
    </row>
    <row r="80" spans="1:131" s="242" customFormat="1" ht="26.25" customHeight="1" x14ac:dyDescent="0.15">
      <c r="A80" s="256">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0"/>
      <c r="BF80" s="260"/>
      <c r="BG80" s="260"/>
      <c r="BH80" s="260"/>
      <c r="BI80" s="260"/>
      <c r="BJ80" s="260"/>
      <c r="BK80" s="260"/>
      <c r="BL80" s="260"/>
      <c r="BM80" s="260"/>
      <c r="BN80" s="260"/>
      <c r="BO80" s="260"/>
      <c r="BP80" s="260"/>
      <c r="BQ80" s="257">
        <v>74</v>
      </c>
      <c r="BR80" s="262"/>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1"/>
    </row>
    <row r="81" spans="1:131" s="242" customFormat="1" ht="26.25" customHeight="1" x14ac:dyDescent="0.15">
      <c r="A81" s="256">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0"/>
      <c r="BF81" s="260"/>
      <c r="BG81" s="260"/>
      <c r="BH81" s="260"/>
      <c r="BI81" s="260"/>
      <c r="BJ81" s="260"/>
      <c r="BK81" s="260"/>
      <c r="BL81" s="260"/>
      <c r="BM81" s="260"/>
      <c r="BN81" s="260"/>
      <c r="BO81" s="260"/>
      <c r="BP81" s="260"/>
      <c r="BQ81" s="257">
        <v>75</v>
      </c>
      <c r="BR81" s="262"/>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1"/>
    </row>
    <row r="82" spans="1:131" s="242" customFormat="1" ht="26.25" customHeight="1" x14ac:dyDescent="0.15">
      <c r="A82" s="256">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0"/>
      <c r="BF82" s="260"/>
      <c r="BG82" s="260"/>
      <c r="BH82" s="260"/>
      <c r="BI82" s="260"/>
      <c r="BJ82" s="260"/>
      <c r="BK82" s="260"/>
      <c r="BL82" s="260"/>
      <c r="BM82" s="260"/>
      <c r="BN82" s="260"/>
      <c r="BO82" s="260"/>
      <c r="BP82" s="260"/>
      <c r="BQ82" s="257">
        <v>76</v>
      </c>
      <c r="BR82" s="262"/>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1"/>
    </row>
    <row r="83" spans="1:131" s="242" customFormat="1" ht="26.25" customHeight="1" x14ac:dyDescent="0.15">
      <c r="A83" s="256">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0"/>
      <c r="BF83" s="260"/>
      <c r="BG83" s="260"/>
      <c r="BH83" s="260"/>
      <c r="BI83" s="260"/>
      <c r="BJ83" s="260"/>
      <c r="BK83" s="260"/>
      <c r="BL83" s="260"/>
      <c r="BM83" s="260"/>
      <c r="BN83" s="260"/>
      <c r="BO83" s="260"/>
      <c r="BP83" s="260"/>
      <c r="BQ83" s="257">
        <v>77</v>
      </c>
      <c r="BR83" s="262"/>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1"/>
    </row>
    <row r="84" spans="1:131" s="242" customFormat="1" ht="26.25" customHeight="1" x14ac:dyDescent="0.15">
      <c r="A84" s="256">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0"/>
      <c r="BF84" s="260"/>
      <c r="BG84" s="260"/>
      <c r="BH84" s="260"/>
      <c r="BI84" s="260"/>
      <c r="BJ84" s="260"/>
      <c r="BK84" s="260"/>
      <c r="BL84" s="260"/>
      <c r="BM84" s="260"/>
      <c r="BN84" s="260"/>
      <c r="BO84" s="260"/>
      <c r="BP84" s="260"/>
      <c r="BQ84" s="257">
        <v>78</v>
      </c>
      <c r="BR84" s="262"/>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1"/>
    </row>
    <row r="85" spans="1:131" s="242" customFormat="1" ht="26.25" customHeight="1" x14ac:dyDescent="0.15">
      <c r="A85" s="256">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0"/>
      <c r="BF85" s="260"/>
      <c r="BG85" s="260"/>
      <c r="BH85" s="260"/>
      <c r="BI85" s="260"/>
      <c r="BJ85" s="260"/>
      <c r="BK85" s="260"/>
      <c r="BL85" s="260"/>
      <c r="BM85" s="260"/>
      <c r="BN85" s="260"/>
      <c r="BO85" s="260"/>
      <c r="BP85" s="260"/>
      <c r="BQ85" s="257">
        <v>79</v>
      </c>
      <c r="BR85" s="262"/>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1"/>
    </row>
    <row r="86" spans="1:131" s="242" customFormat="1" ht="26.25" customHeight="1" x14ac:dyDescent="0.15">
      <c r="A86" s="256">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0"/>
      <c r="BF86" s="260"/>
      <c r="BG86" s="260"/>
      <c r="BH86" s="260"/>
      <c r="BI86" s="260"/>
      <c r="BJ86" s="260"/>
      <c r="BK86" s="260"/>
      <c r="BL86" s="260"/>
      <c r="BM86" s="260"/>
      <c r="BN86" s="260"/>
      <c r="BO86" s="260"/>
      <c r="BP86" s="260"/>
      <c r="BQ86" s="257">
        <v>80</v>
      </c>
      <c r="BR86" s="262"/>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1"/>
    </row>
    <row r="87" spans="1:131" s="242" customFormat="1" ht="26.25" customHeight="1" x14ac:dyDescent="0.15">
      <c r="A87" s="264">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0"/>
      <c r="BF87" s="260"/>
      <c r="BG87" s="260"/>
      <c r="BH87" s="260"/>
      <c r="BI87" s="260"/>
      <c r="BJ87" s="260"/>
      <c r="BK87" s="260"/>
      <c r="BL87" s="260"/>
      <c r="BM87" s="260"/>
      <c r="BN87" s="260"/>
      <c r="BO87" s="260"/>
      <c r="BP87" s="260"/>
      <c r="BQ87" s="257">
        <v>81</v>
      </c>
      <c r="BR87" s="262"/>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1"/>
    </row>
    <row r="88" spans="1:131" s="242" customFormat="1" ht="26.25" customHeight="1" thickBot="1" x14ac:dyDescent="0.2">
      <c r="A88" s="259" t="s">
        <v>389</v>
      </c>
      <c r="B88" s="871" t="s">
        <v>418</v>
      </c>
      <c r="C88" s="872"/>
      <c r="D88" s="872"/>
      <c r="E88" s="872"/>
      <c r="F88" s="872"/>
      <c r="G88" s="872"/>
      <c r="H88" s="872"/>
      <c r="I88" s="872"/>
      <c r="J88" s="872"/>
      <c r="K88" s="872"/>
      <c r="L88" s="872"/>
      <c r="M88" s="872"/>
      <c r="N88" s="872"/>
      <c r="O88" s="872"/>
      <c r="P88" s="873"/>
      <c r="Q88" s="918"/>
      <c r="R88" s="919"/>
      <c r="S88" s="919"/>
      <c r="T88" s="919"/>
      <c r="U88" s="919"/>
      <c r="V88" s="919"/>
      <c r="W88" s="919"/>
      <c r="X88" s="919"/>
      <c r="Y88" s="919"/>
      <c r="Z88" s="919"/>
      <c r="AA88" s="919"/>
      <c r="AB88" s="919"/>
      <c r="AC88" s="919"/>
      <c r="AD88" s="919"/>
      <c r="AE88" s="919"/>
      <c r="AF88" s="922">
        <v>8627</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0"/>
      <c r="BF88" s="260"/>
      <c r="BG88" s="260"/>
      <c r="BH88" s="260"/>
      <c r="BI88" s="260"/>
      <c r="BJ88" s="260"/>
      <c r="BK88" s="260"/>
      <c r="BL88" s="260"/>
      <c r="BM88" s="260"/>
      <c r="BN88" s="260"/>
      <c r="BO88" s="260"/>
      <c r="BP88" s="260"/>
      <c r="BQ88" s="257">
        <v>82</v>
      </c>
      <c r="BR88" s="262"/>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1"/>
    </row>
    <row r="89" spans="1:131" s="242" customFormat="1" ht="26.25"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1"/>
    </row>
    <row r="90" spans="1:131" s="242" customFormat="1" ht="26.25"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1"/>
    </row>
    <row r="91" spans="1:131" s="242" customFormat="1" ht="26.25"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1"/>
    </row>
    <row r="92" spans="1:131" s="242" customFormat="1" ht="26.25"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1"/>
    </row>
    <row r="93" spans="1:131" s="242" customFormat="1" ht="26.25"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1"/>
    </row>
    <row r="94" spans="1:131" s="242" customFormat="1" ht="26.25"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1"/>
    </row>
    <row r="95" spans="1:131" s="242" customFormat="1" ht="26.25"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1"/>
    </row>
    <row r="96" spans="1:131" s="242" customFormat="1" ht="26.25"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1"/>
    </row>
    <row r="97" spans="1:131" s="242" customFormat="1" ht="26.25"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1"/>
    </row>
    <row r="98" spans="1:131" s="242" customFormat="1" ht="26.25"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1"/>
    </row>
    <row r="99" spans="1:131" s="242" customFormat="1" ht="26.25"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1"/>
    </row>
    <row r="100" spans="1:131" s="242" customFormat="1" ht="26.25"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1"/>
    </row>
    <row r="101" spans="1:131" s="242" customFormat="1" ht="26.25"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389</v>
      </c>
      <c r="BR102" s="871" t="s">
        <v>419</v>
      </c>
      <c r="BS102" s="872"/>
      <c r="BT102" s="872"/>
      <c r="BU102" s="872"/>
      <c r="BV102" s="872"/>
      <c r="BW102" s="872"/>
      <c r="BX102" s="872"/>
      <c r="BY102" s="872"/>
      <c r="BZ102" s="872"/>
      <c r="CA102" s="872"/>
      <c r="CB102" s="872"/>
      <c r="CC102" s="872"/>
      <c r="CD102" s="872"/>
      <c r="CE102" s="872"/>
      <c r="CF102" s="872"/>
      <c r="CG102" s="873"/>
      <c r="CH102" s="969"/>
      <c r="CI102" s="970"/>
      <c r="CJ102" s="970"/>
      <c r="CK102" s="970"/>
      <c r="CL102" s="971"/>
      <c r="CM102" s="969"/>
      <c r="CN102" s="970"/>
      <c r="CO102" s="970"/>
      <c r="CP102" s="970"/>
      <c r="CQ102" s="971"/>
      <c r="CR102" s="972">
        <v>2</v>
      </c>
      <c r="CS102" s="930"/>
      <c r="CT102" s="930"/>
      <c r="CU102" s="930"/>
      <c r="CV102" s="973"/>
      <c r="CW102" s="972">
        <v>18</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422</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423</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1"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307</v>
      </c>
      <c r="AG109" s="975"/>
      <c r="AH109" s="975"/>
      <c r="AI109" s="975"/>
      <c r="AJ109" s="976"/>
      <c r="AK109" s="974" t="s">
        <v>306</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307</v>
      </c>
      <c r="BW109" s="975"/>
      <c r="BX109" s="975"/>
      <c r="BY109" s="975"/>
      <c r="BZ109" s="976"/>
      <c r="CA109" s="974" t="s">
        <v>306</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307</v>
      </c>
      <c r="DM109" s="975"/>
      <c r="DN109" s="975"/>
      <c r="DO109" s="975"/>
      <c r="DP109" s="976"/>
      <c r="DQ109" s="974" t="s">
        <v>306</v>
      </c>
      <c r="DR109" s="975"/>
      <c r="DS109" s="975"/>
      <c r="DT109" s="975"/>
      <c r="DU109" s="976"/>
      <c r="DV109" s="974" t="s">
        <v>428</v>
      </c>
      <c r="DW109" s="975"/>
      <c r="DX109" s="975"/>
      <c r="DY109" s="975"/>
      <c r="DZ109" s="977"/>
    </row>
    <row r="110" spans="1:131" s="241"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897384</v>
      </c>
      <c r="AB110" s="982"/>
      <c r="AC110" s="982"/>
      <c r="AD110" s="982"/>
      <c r="AE110" s="983"/>
      <c r="AF110" s="984">
        <v>955698</v>
      </c>
      <c r="AG110" s="982"/>
      <c r="AH110" s="982"/>
      <c r="AI110" s="982"/>
      <c r="AJ110" s="983"/>
      <c r="AK110" s="984">
        <v>973156</v>
      </c>
      <c r="AL110" s="982"/>
      <c r="AM110" s="982"/>
      <c r="AN110" s="982"/>
      <c r="AO110" s="983"/>
      <c r="AP110" s="985">
        <v>18.7</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10034044</v>
      </c>
      <c r="BR110" s="1017"/>
      <c r="BS110" s="1017"/>
      <c r="BT110" s="1017"/>
      <c r="BU110" s="1017"/>
      <c r="BV110" s="1017">
        <v>9811201</v>
      </c>
      <c r="BW110" s="1017"/>
      <c r="BX110" s="1017"/>
      <c r="BY110" s="1017"/>
      <c r="BZ110" s="1017"/>
      <c r="CA110" s="1017">
        <v>9695636</v>
      </c>
      <c r="CB110" s="1017"/>
      <c r="CC110" s="1017"/>
      <c r="CD110" s="1017"/>
      <c r="CE110" s="1017"/>
      <c r="CF110" s="1031">
        <v>186</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130</v>
      </c>
      <c r="DH110" s="1017"/>
      <c r="DI110" s="1017"/>
      <c r="DJ110" s="1017"/>
      <c r="DK110" s="1017"/>
      <c r="DL110" s="1017" t="s">
        <v>130</v>
      </c>
      <c r="DM110" s="1017"/>
      <c r="DN110" s="1017"/>
      <c r="DO110" s="1017"/>
      <c r="DP110" s="1017"/>
      <c r="DQ110" s="1017" t="s">
        <v>130</v>
      </c>
      <c r="DR110" s="1017"/>
      <c r="DS110" s="1017"/>
      <c r="DT110" s="1017"/>
      <c r="DU110" s="1017"/>
      <c r="DV110" s="1018" t="s">
        <v>130</v>
      </c>
      <c r="DW110" s="1018"/>
      <c r="DX110" s="1018"/>
      <c r="DY110" s="1018"/>
      <c r="DZ110" s="1019"/>
    </row>
    <row r="111" spans="1:131" s="241" customFormat="1" ht="26.25" customHeight="1" x14ac:dyDescent="0.15">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130</v>
      </c>
      <c r="AB111" s="1024"/>
      <c r="AC111" s="1024"/>
      <c r="AD111" s="1024"/>
      <c r="AE111" s="1025"/>
      <c r="AF111" s="1026" t="s">
        <v>130</v>
      </c>
      <c r="AG111" s="1024"/>
      <c r="AH111" s="1024"/>
      <c r="AI111" s="1024"/>
      <c r="AJ111" s="1025"/>
      <c r="AK111" s="1026" t="s">
        <v>130</v>
      </c>
      <c r="AL111" s="1024"/>
      <c r="AM111" s="1024"/>
      <c r="AN111" s="1024"/>
      <c r="AO111" s="1025"/>
      <c r="AP111" s="1027" t="s">
        <v>130</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11289</v>
      </c>
      <c r="BR111" s="1010"/>
      <c r="BS111" s="1010"/>
      <c r="BT111" s="1010"/>
      <c r="BU111" s="1010"/>
      <c r="BV111" s="1010">
        <v>7557</v>
      </c>
      <c r="BW111" s="1010"/>
      <c r="BX111" s="1010"/>
      <c r="BY111" s="1010"/>
      <c r="BZ111" s="1010"/>
      <c r="CA111" s="1010">
        <v>4878</v>
      </c>
      <c r="CB111" s="1010"/>
      <c r="CC111" s="1010"/>
      <c r="CD111" s="1010"/>
      <c r="CE111" s="1010"/>
      <c r="CF111" s="1004">
        <v>0.1</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130</v>
      </c>
      <c r="DH111" s="1010"/>
      <c r="DI111" s="1010"/>
      <c r="DJ111" s="1010"/>
      <c r="DK111" s="1010"/>
      <c r="DL111" s="1010" t="s">
        <v>130</v>
      </c>
      <c r="DM111" s="1010"/>
      <c r="DN111" s="1010"/>
      <c r="DO111" s="1010"/>
      <c r="DP111" s="1010"/>
      <c r="DQ111" s="1010" t="s">
        <v>130</v>
      </c>
      <c r="DR111" s="1010"/>
      <c r="DS111" s="1010"/>
      <c r="DT111" s="1010"/>
      <c r="DU111" s="1010"/>
      <c r="DV111" s="1011" t="s">
        <v>130</v>
      </c>
      <c r="DW111" s="1011"/>
      <c r="DX111" s="1011"/>
      <c r="DY111" s="1011"/>
      <c r="DZ111" s="1012"/>
    </row>
    <row r="112" spans="1:131" s="241" customFormat="1" ht="26.25" customHeight="1" x14ac:dyDescent="0.15">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130</v>
      </c>
      <c r="AB112" s="1049"/>
      <c r="AC112" s="1049"/>
      <c r="AD112" s="1049"/>
      <c r="AE112" s="1050"/>
      <c r="AF112" s="1051" t="s">
        <v>130</v>
      </c>
      <c r="AG112" s="1049"/>
      <c r="AH112" s="1049"/>
      <c r="AI112" s="1049"/>
      <c r="AJ112" s="1050"/>
      <c r="AK112" s="1051" t="s">
        <v>130</v>
      </c>
      <c r="AL112" s="1049"/>
      <c r="AM112" s="1049"/>
      <c r="AN112" s="1049"/>
      <c r="AO112" s="1050"/>
      <c r="AP112" s="1052" t="s">
        <v>130</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317265</v>
      </c>
      <c r="BR112" s="1010"/>
      <c r="BS112" s="1010"/>
      <c r="BT112" s="1010"/>
      <c r="BU112" s="1010"/>
      <c r="BV112" s="1010">
        <v>343341</v>
      </c>
      <c r="BW112" s="1010"/>
      <c r="BX112" s="1010"/>
      <c r="BY112" s="1010"/>
      <c r="BZ112" s="1010"/>
      <c r="CA112" s="1010">
        <v>368947</v>
      </c>
      <c r="CB112" s="1010"/>
      <c r="CC112" s="1010"/>
      <c r="CD112" s="1010"/>
      <c r="CE112" s="1010"/>
      <c r="CF112" s="1004">
        <v>7.1</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441</v>
      </c>
      <c r="DH112" s="1010"/>
      <c r="DI112" s="1010"/>
      <c r="DJ112" s="1010"/>
      <c r="DK112" s="1010"/>
      <c r="DL112" s="1010" t="s">
        <v>130</v>
      </c>
      <c r="DM112" s="1010"/>
      <c r="DN112" s="1010"/>
      <c r="DO112" s="1010"/>
      <c r="DP112" s="1010"/>
      <c r="DQ112" s="1010" t="s">
        <v>130</v>
      </c>
      <c r="DR112" s="1010"/>
      <c r="DS112" s="1010"/>
      <c r="DT112" s="1010"/>
      <c r="DU112" s="1010"/>
      <c r="DV112" s="1011" t="s">
        <v>130</v>
      </c>
      <c r="DW112" s="1011"/>
      <c r="DX112" s="1011"/>
      <c r="DY112" s="1011"/>
      <c r="DZ112" s="1012"/>
    </row>
    <row r="113" spans="1:130" s="241" customFormat="1" ht="26.25" customHeight="1" x14ac:dyDescent="0.15">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19540</v>
      </c>
      <c r="AB113" s="1024"/>
      <c r="AC113" s="1024"/>
      <c r="AD113" s="1024"/>
      <c r="AE113" s="1025"/>
      <c r="AF113" s="1026">
        <v>35730</v>
      </c>
      <c r="AG113" s="1024"/>
      <c r="AH113" s="1024"/>
      <c r="AI113" s="1024"/>
      <c r="AJ113" s="1025"/>
      <c r="AK113" s="1026">
        <v>19817</v>
      </c>
      <c r="AL113" s="1024"/>
      <c r="AM113" s="1024"/>
      <c r="AN113" s="1024"/>
      <c r="AO113" s="1025"/>
      <c r="AP113" s="1027">
        <v>0.4</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t="s">
        <v>130</v>
      </c>
      <c r="BR113" s="1010"/>
      <c r="BS113" s="1010"/>
      <c r="BT113" s="1010"/>
      <c r="BU113" s="1010"/>
      <c r="BV113" s="1010" t="s">
        <v>130</v>
      </c>
      <c r="BW113" s="1010"/>
      <c r="BX113" s="1010"/>
      <c r="BY113" s="1010"/>
      <c r="BZ113" s="1010"/>
      <c r="CA113" s="1010" t="s">
        <v>130</v>
      </c>
      <c r="CB113" s="1010"/>
      <c r="CC113" s="1010"/>
      <c r="CD113" s="1010"/>
      <c r="CE113" s="1010"/>
      <c r="CF113" s="1004" t="s">
        <v>130</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130</v>
      </c>
      <c r="DH113" s="1049"/>
      <c r="DI113" s="1049"/>
      <c r="DJ113" s="1049"/>
      <c r="DK113" s="1050"/>
      <c r="DL113" s="1051" t="s">
        <v>130</v>
      </c>
      <c r="DM113" s="1049"/>
      <c r="DN113" s="1049"/>
      <c r="DO113" s="1049"/>
      <c r="DP113" s="1050"/>
      <c r="DQ113" s="1051" t="s">
        <v>130</v>
      </c>
      <c r="DR113" s="1049"/>
      <c r="DS113" s="1049"/>
      <c r="DT113" s="1049"/>
      <c r="DU113" s="1050"/>
      <c r="DV113" s="1052" t="s">
        <v>130</v>
      </c>
      <c r="DW113" s="1053"/>
      <c r="DX113" s="1053"/>
      <c r="DY113" s="1053"/>
      <c r="DZ113" s="1054"/>
    </row>
    <row r="114" spans="1:130" s="241" customFormat="1" ht="26.25" customHeight="1" x14ac:dyDescent="0.15">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130</v>
      </c>
      <c r="AB114" s="1049"/>
      <c r="AC114" s="1049"/>
      <c r="AD114" s="1049"/>
      <c r="AE114" s="1050"/>
      <c r="AF114" s="1051" t="s">
        <v>441</v>
      </c>
      <c r="AG114" s="1049"/>
      <c r="AH114" s="1049"/>
      <c r="AI114" s="1049"/>
      <c r="AJ114" s="1050"/>
      <c r="AK114" s="1051" t="s">
        <v>441</v>
      </c>
      <c r="AL114" s="1049"/>
      <c r="AM114" s="1049"/>
      <c r="AN114" s="1049"/>
      <c r="AO114" s="1050"/>
      <c r="AP114" s="1052" t="s">
        <v>130</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3277909</v>
      </c>
      <c r="BR114" s="1010"/>
      <c r="BS114" s="1010"/>
      <c r="BT114" s="1010"/>
      <c r="BU114" s="1010"/>
      <c r="BV114" s="1010">
        <v>3328195</v>
      </c>
      <c r="BW114" s="1010"/>
      <c r="BX114" s="1010"/>
      <c r="BY114" s="1010"/>
      <c r="BZ114" s="1010"/>
      <c r="CA114" s="1010">
        <v>3300910</v>
      </c>
      <c r="CB114" s="1010"/>
      <c r="CC114" s="1010"/>
      <c r="CD114" s="1010"/>
      <c r="CE114" s="1010"/>
      <c r="CF114" s="1004">
        <v>63.3</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130</v>
      </c>
      <c r="DH114" s="1049"/>
      <c r="DI114" s="1049"/>
      <c r="DJ114" s="1049"/>
      <c r="DK114" s="1050"/>
      <c r="DL114" s="1051" t="s">
        <v>130</v>
      </c>
      <c r="DM114" s="1049"/>
      <c r="DN114" s="1049"/>
      <c r="DO114" s="1049"/>
      <c r="DP114" s="1050"/>
      <c r="DQ114" s="1051" t="s">
        <v>130</v>
      </c>
      <c r="DR114" s="1049"/>
      <c r="DS114" s="1049"/>
      <c r="DT114" s="1049"/>
      <c r="DU114" s="1050"/>
      <c r="DV114" s="1052" t="s">
        <v>130</v>
      </c>
      <c r="DW114" s="1053"/>
      <c r="DX114" s="1053"/>
      <c r="DY114" s="1053"/>
      <c r="DZ114" s="1054"/>
    </row>
    <row r="115" spans="1:130" s="241" customFormat="1" ht="26.25" customHeight="1" x14ac:dyDescent="0.15">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4871</v>
      </c>
      <c r="AB115" s="1024"/>
      <c r="AC115" s="1024"/>
      <c r="AD115" s="1024"/>
      <c r="AE115" s="1025"/>
      <c r="AF115" s="1026">
        <v>3732</v>
      </c>
      <c r="AG115" s="1024"/>
      <c r="AH115" s="1024"/>
      <c r="AI115" s="1024"/>
      <c r="AJ115" s="1025"/>
      <c r="AK115" s="1026">
        <v>2678</v>
      </c>
      <c r="AL115" s="1024"/>
      <c r="AM115" s="1024"/>
      <c r="AN115" s="1024"/>
      <c r="AO115" s="1025"/>
      <c r="AP115" s="1027">
        <v>0.1</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v>4446</v>
      </c>
      <c r="BR115" s="1010"/>
      <c r="BS115" s="1010"/>
      <c r="BT115" s="1010"/>
      <c r="BU115" s="1010"/>
      <c r="BV115" s="1010" t="s">
        <v>130</v>
      </c>
      <c r="BW115" s="1010"/>
      <c r="BX115" s="1010"/>
      <c r="BY115" s="1010"/>
      <c r="BZ115" s="1010"/>
      <c r="CA115" s="1010" t="s">
        <v>130</v>
      </c>
      <c r="CB115" s="1010"/>
      <c r="CC115" s="1010"/>
      <c r="CD115" s="1010"/>
      <c r="CE115" s="1010"/>
      <c r="CF115" s="1004" t="s">
        <v>130</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441</v>
      </c>
      <c r="DH115" s="1049"/>
      <c r="DI115" s="1049"/>
      <c r="DJ115" s="1049"/>
      <c r="DK115" s="1050"/>
      <c r="DL115" s="1051" t="s">
        <v>130</v>
      </c>
      <c r="DM115" s="1049"/>
      <c r="DN115" s="1049"/>
      <c r="DO115" s="1049"/>
      <c r="DP115" s="1050"/>
      <c r="DQ115" s="1051" t="s">
        <v>130</v>
      </c>
      <c r="DR115" s="1049"/>
      <c r="DS115" s="1049"/>
      <c r="DT115" s="1049"/>
      <c r="DU115" s="1050"/>
      <c r="DV115" s="1052" t="s">
        <v>130</v>
      </c>
      <c r="DW115" s="1053"/>
      <c r="DX115" s="1053"/>
      <c r="DY115" s="1053"/>
      <c r="DZ115" s="1054"/>
    </row>
    <row r="116" spans="1:130" s="241" customFormat="1" ht="26.25" customHeight="1" x14ac:dyDescent="0.15">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36</v>
      </c>
      <c r="AB116" s="1049"/>
      <c r="AC116" s="1049"/>
      <c r="AD116" s="1049"/>
      <c r="AE116" s="1050"/>
      <c r="AF116" s="1051">
        <v>29</v>
      </c>
      <c r="AG116" s="1049"/>
      <c r="AH116" s="1049"/>
      <c r="AI116" s="1049"/>
      <c r="AJ116" s="1050"/>
      <c r="AK116" s="1051">
        <v>50</v>
      </c>
      <c r="AL116" s="1049"/>
      <c r="AM116" s="1049"/>
      <c r="AN116" s="1049"/>
      <c r="AO116" s="1050"/>
      <c r="AP116" s="1052">
        <v>0</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130</v>
      </c>
      <c r="BR116" s="1010"/>
      <c r="BS116" s="1010"/>
      <c r="BT116" s="1010"/>
      <c r="BU116" s="1010"/>
      <c r="BV116" s="1010" t="s">
        <v>130</v>
      </c>
      <c r="BW116" s="1010"/>
      <c r="BX116" s="1010"/>
      <c r="BY116" s="1010"/>
      <c r="BZ116" s="1010"/>
      <c r="CA116" s="1010" t="s">
        <v>130</v>
      </c>
      <c r="CB116" s="1010"/>
      <c r="CC116" s="1010"/>
      <c r="CD116" s="1010"/>
      <c r="CE116" s="1010"/>
      <c r="CF116" s="1004" t="s">
        <v>130</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130</v>
      </c>
      <c r="DH116" s="1049"/>
      <c r="DI116" s="1049"/>
      <c r="DJ116" s="1049"/>
      <c r="DK116" s="1050"/>
      <c r="DL116" s="1051" t="s">
        <v>130</v>
      </c>
      <c r="DM116" s="1049"/>
      <c r="DN116" s="1049"/>
      <c r="DO116" s="1049"/>
      <c r="DP116" s="1050"/>
      <c r="DQ116" s="1051" t="s">
        <v>130</v>
      </c>
      <c r="DR116" s="1049"/>
      <c r="DS116" s="1049"/>
      <c r="DT116" s="1049"/>
      <c r="DU116" s="1050"/>
      <c r="DV116" s="1052" t="s">
        <v>130</v>
      </c>
      <c r="DW116" s="1053"/>
      <c r="DX116" s="1053"/>
      <c r="DY116" s="1053"/>
      <c r="DZ116" s="1054"/>
    </row>
    <row r="117" spans="1:130" s="241"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921831</v>
      </c>
      <c r="AB117" s="1067"/>
      <c r="AC117" s="1067"/>
      <c r="AD117" s="1067"/>
      <c r="AE117" s="1068"/>
      <c r="AF117" s="1069">
        <v>995189</v>
      </c>
      <c r="AG117" s="1067"/>
      <c r="AH117" s="1067"/>
      <c r="AI117" s="1067"/>
      <c r="AJ117" s="1068"/>
      <c r="AK117" s="1069">
        <v>995701</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130</v>
      </c>
      <c r="BR117" s="1010"/>
      <c r="BS117" s="1010"/>
      <c r="BT117" s="1010"/>
      <c r="BU117" s="1010"/>
      <c r="BV117" s="1010" t="s">
        <v>130</v>
      </c>
      <c r="BW117" s="1010"/>
      <c r="BX117" s="1010"/>
      <c r="BY117" s="1010"/>
      <c r="BZ117" s="1010"/>
      <c r="CA117" s="1010" t="s">
        <v>130</v>
      </c>
      <c r="CB117" s="1010"/>
      <c r="CC117" s="1010"/>
      <c r="CD117" s="1010"/>
      <c r="CE117" s="1010"/>
      <c r="CF117" s="1004" t="s">
        <v>130</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130</v>
      </c>
      <c r="DH117" s="1049"/>
      <c r="DI117" s="1049"/>
      <c r="DJ117" s="1049"/>
      <c r="DK117" s="1050"/>
      <c r="DL117" s="1051" t="s">
        <v>130</v>
      </c>
      <c r="DM117" s="1049"/>
      <c r="DN117" s="1049"/>
      <c r="DO117" s="1049"/>
      <c r="DP117" s="1050"/>
      <c r="DQ117" s="1051" t="s">
        <v>130</v>
      </c>
      <c r="DR117" s="1049"/>
      <c r="DS117" s="1049"/>
      <c r="DT117" s="1049"/>
      <c r="DU117" s="1050"/>
      <c r="DV117" s="1052" t="s">
        <v>130</v>
      </c>
      <c r="DW117" s="1053"/>
      <c r="DX117" s="1053"/>
      <c r="DY117" s="1053"/>
      <c r="DZ117" s="1054"/>
    </row>
    <row r="118" spans="1:130" s="241"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307</v>
      </c>
      <c r="AG118" s="975"/>
      <c r="AH118" s="975"/>
      <c r="AI118" s="975"/>
      <c r="AJ118" s="976"/>
      <c r="AK118" s="974" t="s">
        <v>306</v>
      </c>
      <c r="AL118" s="975"/>
      <c r="AM118" s="975"/>
      <c r="AN118" s="975"/>
      <c r="AO118" s="976"/>
      <c r="AP118" s="1061" t="s">
        <v>428</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130</v>
      </c>
      <c r="BR118" s="1088"/>
      <c r="BS118" s="1088"/>
      <c r="BT118" s="1088"/>
      <c r="BU118" s="1088"/>
      <c r="BV118" s="1088" t="s">
        <v>130</v>
      </c>
      <c r="BW118" s="1088"/>
      <c r="BX118" s="1088"/>
      <c r="BY118" s="1088"/>
      <c r="BZ118" s="1088"/>
      <c r="CA118" s="1088" t="s">
        <v>130</v>
      </c>
      <c r="CB118" s="1088"/>
      <c r="CC118" s="1088"/>
      <c r="CD118" s="1088"/>
      <c r="CE118" s="1088"/>
      <c r="CF118" s="1004" t="s">
        <v>130</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130</v>
      </c>
      <c r="DH118" s="1049"/>
      <c r="DI118" s="1049"/>
      <c r="DJ118" s="1049"/>
      <c r="DK118" s="1050"/>
      <c r="DL118" s="1051" t="s">
        <v>130</v>
      </c>
      <c r="DM118" s="1049"/>
      <c r="DN118" s="1049"/>
      <c r="DO118" s="1049"/>
      <c r="DP118" s="1050"/>
      <c r="DQ118" s="1051" t="s">
        <v>130</v>
      </c>
      <c r="DR118" s="1049"/>
      <c r="DS118" s="1049"/>
      <c r="DT118" s="1049"/>
      <c r="DU118" s="1050"/>
      <c r="DV118" s="1052" t="s">
        <v>130</v>
      </c>
      <c r="DW118" s="1053"/>
      <c r="DX118" s="1053"/>
      <c r="DY118" s="1053"/>
      <c r="DZ118" s="1054"/>
    </row>
    <row r="119" spans="1:130" s="241"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130</v>
      </c>
      <c r="AB119" s="982"/>
      <c r="AC119" s="982"/>
      <c r="AD119" s="982"/>
      <c r="AE119" s="983"/>
      <c r="AF119" s="984" t="s">
        <v>130</v>
      </c>
      <c r="AG119" s="982"/>
      <c r="AH119" s="982"/>
      <c r="AI119" s="982"/>
      <c r="AJ119" s="983"/>
      <c r="AK119" s="984" t="s">
        <v>130</v>
      </c>
      <c r="AL119" s="982"/>
      <c r="AM119" s="982"/>
      <c r="AN119" s="982"/>
      <c r="AO119" s="983"/>
      <c r="AP119" s="985" t="s">
        <v>130</v>
      </c>
      <c r="AQ119" s="986"/>
      <c r="AR119" s="986"/>
      <c r="AS119" s="986"/>
      <c r="AT119" s="987"/>
      <c r="AU119" s="992"/>
      <c r="AV119" s="993"/>
      <c r="AW119" s="993"/>
      <c r="AX119" s="993"/>
      <c r="AY119" s="993"/>
      <c r="AZ119" s="272" t="s">
        <v>187</v>
      </c>
      <c r="BA119" s="272"/>
      <c r="BB119" s="272"/>
      <c r="BC119" s="272"/>
      <c r="BD119" s="272"/>
      <c r="BE119" s="272"/>
      <c r="BF119" s="272"/>
      <c r="BG119" s="272"/>
      <c r="BH119" s="272"/>
      <c r="BI119" s="272"/>
      <c r="BJ119" s="272"/>
      <c r="BK119" s="272"/>
      <c r="BL119" s="272"/>
      <c r="BM119" s="272"/>
      <c r="BN119" s="272"/>
      <c r="BO119" s="1065" t="s">
        <v>459</v>
      </c>
      <c r="BP119" s="1096"/>
      <c r="BQ119" s="1087">
        <v>13644953</v>
      </c>
      <c r="BR119" s="1088"/>
      <c r="BS119" s="1088"/>
      <c r="BT119" s="1088"/>
      <c r="BU119" s="1088"/>
      <c r="BV119" s="1088">
        <v>13490294</v>
      </c>
      <c r="BW119" s="1088"/>
      <c r="BX119" s="1088"/>
      <c r="BY119" s="1088"/>
      <c r="BZ119" s="1088"/>
      <c r="CA119" s="1088">
        <v>13370371</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11289</v>
      </c>
      <c r="DH119" s="1074"/>
      <c r="DI119" s="1074"/>
      <c r="DJ119" s="1074"/>
      <c r="DK119" s="1075"/>
      <c r="DL119" s="1073">
        <v>7557</v>
      </c>
      <c r="DM119" s="1074"/>
      <c r="DN119" s="1074"/>
      <c r="DO119" s="1074"/>
      <c r="DP119" s="1075"/>
      <c r="DQ119" s="1073">
        <v>4878</v>
      </c>
      <c r="DR119" s="1074"/>
      <c r="DS119" s="1074"/>
      <c r="DT119" s="1074"/>
      <c r="DU119" s="1075"/>
      <c r="DV119" s="1076">
        <v>0.1</v>
      </c>
      <c r="DW119" s="1077"/>
      <c r="DX119" s="1077"/>
      <c r="DY119" s="1077"/>
      <c r="DZ119" s="1078"/>
    </row>
    <row r="120" spans="1:130" s="241" customFormat="1" ht="26.25" customHeight="1" x14ac:dyDescent="0.15">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130</v>
      </c>
      <c r="AB120" s="1049"/>
      <c r="AC120" s="1049"/>
      <c r="AD120" s="1049"/>
      <c r="AE120" s="1050"/>
      <c r="AF120" s="1051" t="s">
        <v>130</v>
      </c>
      <c r="AG120" s="1049"/>
      <c r="AH120" s="1049"/>
      <c r="AI120" s="1049"/>
      <c r="AJ120" s="1050"/>
      <c r="AK120" s="1051" t="s">
        <v>130</v>
      </c>
      <c r="AL120" s="1049"/>
      <c r="AM120" s="1049"/>
      <c r="AN120" s="1049"/>
      <c r="AO120" s="1050"/>
      <c r="AP120" s="1052" t="s">
        <v>130</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3975323</v>
      </c>
      <c r="BR120" s="1017"/>
      <c r="BS120" s="1017"/>
      <c r="BT120" s="1017"/>
      <c r="BU120" s="1017"/>
      <c r="BV120" s="1017">
        <v>3837473</v>
      </c>
      <c r="BW120" s="1017"/>
      <c r="BX120" s="1017"/>
      <c r="BY120" s="1017"/>
      <c r="BZ120" s="1017"/>
      <c r="CA120" s="1017">
        <v>3979625</v>
      </c>
      <c r="CB120" s="1017"/>
      <c r="CC120" s="1017"/>
      <c r="CD120" s="1017"/>
      <c r="CE120" s="1017"/>
      <c r="CF120" s="1031">
        <v>76.3</v>
      </c>
      <c r="CG120" s="1032"/>
      <c r="CH120" s="1032"/>
      <c r="CI120" s="1032"/>
      <c r="CJ120" s="1032"/>
      <c r="CK120" s="1097" t="s">
        <v>463</v>
      </c>
      <c r="CL120" s="1098"/>
      <c r="CM120" s="1098"/>
      <c r="CN120" s="1098"/>
      <c r="CO120" s="1099"/>
      <c r="CP120" s="1105" t="s">
        <v>464</v>
      </c>
      <c r="CQ120" s="1106"/>
      <c r="CR120" s="1106"/>
      <c r="CS120" s="1106"/>
      <c r="CT120" s="1106"/>
      <c r="CU120" s="1106"/>
      <c r="CV120" s="1106"/>
      <c r="CW120" s="1106"/>
      <c r="CX120" s="1106"/>
      <c r="CY120" s="1106"/>
      <c r="CZ120" s="1106"/>
      <c r="DA120" s="1106"/>
      <c r="DB120" s="1106"/>
      <c r="DC120" s="1106"/>
      <c r="DD120" s="1106"/>
      <c r="DE120" s="1106"/>
      <c r="DF120" s="1107"/>
      <c r="DG120" s="1016">
        <v>316468</v>
      </c>
      <c r="DH120" s="1017"/>
      <c r="DI120" s="1017"/>
      <c r="DJ120" s="1017"/>
      <c r="DK120" s="1017"/>
      <c r="DL120" s="1017">
        <v>248613</v>
      </c>
      <c r="DM120" s="1017"/>
      <c r="DN120" s="1017"/>
      <c r="DO120" s="1017"/>
      <c r="DP120" s="1017"/>
      <c r="DQ120" s="1017">
        <v>250796</v>
      </c>
      <c r="DR120" s="1017"/>
      <c r="DS120" s="1017"/>
      <c r="DT120" s="1017"/>
      <c r="DU120" s="1017"/>
      <c r="DV120" s="1018">
        <v>4.8</v>
      </c>
      <c r="DW120" s="1018"/>
      <c r="DX120" s="1018"/>
      <c r="DY120" s="1018"/>
      <c r="DZ120" s="1019"/>
    </row>
    <row r="121" spans="1:130" s="241" customFormat="1" ht="26.25" customHeight="1" x14ac:dyDescent="0.15">
      <c r="A121" s="1149"/>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130</v>
      </c>
      <c r="AB121" s="1049"/>
      <c r="AC121" s="1049"/>
      <c r="AD121" s="1049"/>
      <c r="AE121" s="1050"/>
      <c r="AF121" s="1051" t="s">
        <v>441</v>
      </c>
      <c r="AG121" s="1049"/>
      <c r="AH121" s="1049"/>
      <c r="AI121" s="1049"/>
      <c r="AJ121" s="1050"/>
      <c r="AK121" s="1051" t="s">
        <v>130</v>
      </c>
      <c r="AL121" s="1049"/>
      <c r="AM121" s="1049"/>
      <c r="AN121" s="1049"/>
      <c r="AO121" s="1050"/>
      <c r="AP121" s="1052" t="s">
        <v>130</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v>210442</v>
      </c>
      <c r="BR121" s="1010"/>
      <c r="BS121" s="1010"/>
      <c r="BT121" s="1010"/>
      <c r="BU121" s="1010"/>
      <c r="BV121" s="1010">
        <v>176981</v>
      </c>
      <c r="BW121" s="1010"/>
      <c r="BX121" s="1010"/>
      <c r="BY121" s="1010"/>
      <c r="BZ121" s="1010"/>
      <c r="CA121" s="1010">
        <v>131627</v>
      </c>
      <c r="CB121" s="1010"/>
      <c r="CC121" s="1010"/>
      <c r="CD121" s="1010"/>
      <c r="CE121" s="1010"/>
      <c r="CF121" s="1004">
        <v>2.5</v>
      </c>
      <c r="CG121" s="1005"/>
      <c r="CH121" s="1005"/>
      <c r="CI121" s="1005"/>
      <c r="CJ121" s="1005"/>
      <c r="CK121" s="1100"/>
      <c r="CL121" s="1101"/>
      <c r="CM121" s="1101"/>
      <c r="CN121" s="1101"/>
      <c r="CO121" s="1102"/>
      <c r="CP121" s="1110" t="s">
        <v>405</v>
      </c>
      <c r="CQ121" s="1111"/>
      <c r="CR121" s="1111"/>
      <c r="CS121" s="1111"/>
      <c r="CT121" s="1111"/>
      <c r="CU121" s="1111"/>
      <c r="CV121" s="1111"/>
      <c r="CW121" s="1111"/>
      <c r="CX121" s="1111"/>
      <c r="CY121" s="1111"/>
      <c r="CZ121" s="1111"/>
      <c r="DA121" s="1111"/>
      <c r="DB121" s="1111"/>
      <c r="DC121" s="1111"/>
      <c r="DD121" s="1111"/>
      <c r="DE121" s="1111"/>
      <c r="DF121" s="1112"/>
      <c r="DG121" s="1009">
        <v>69785</v>
      </c>
      <c r="DH121" s="1010"/>
      <c r="DI121" s="1010"/>
      <c r="DJ121" s="1010"/>
      <c r="DK121" s="1010"/>
      <c r="DL121" s="1010">
        <v>94728</v>
      </c>
      <c r="DM121" s="1010"/>
      <c r="DN121" s="1010"/>
      <c r="DO121" s="1010"/>
      <c r="DP121" s="1010"/>
      <c r="DQ121" s="1010">
        <v>118151</v>
      </c>
      <c r="DR121" s="1010"/>
      <c r="DS121" s="1010"/>
      <c r="DT121" s="1010"/>
      <c r="DU121" s="1010"/>
      <c r="DV121" s="1011">
        <v>2.2999999999999998</v>
      </c>
      <c r="DW121" s="1011"/>
      <c r="DX121" s="1011"/>
      <c r="DY121" s="1011"/>
      <c r="DZ121" s="1012"/>
    </row>
    <row r="122" spans="1:130" s="241" customFormat="1" ht="26.25" customHeight="1" x14ac:dyDescent="0.15">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130</v>
      </c>
      <c r="AB122" s="1049"/>
      <c r="AC122" s="1049"/>
      <c r="AD122" s="1049"/>
      <c r="AE122" s="1050"/>
      <c r="AF122" s="1051" t="s">
        <v>130</v>
      </c>
      <c r="AG122" s="1049"/>
      <c r="AH122" s="1049"/>
      <c r="AI122" s="1049"/>
      <c r="AJ122" s="1050"/>
      <c r="AK122" s="1051" t="s">
        <v>130</v>
      </c>
      <c r="AL122" s="1049"/>
      <c r="AM122" s="1049"/>
      <c r="AN122" s="1049"/>
      <c r="AO122" s="1050"/>
      <c r="AP122" s="1052" t="s">
        <v>130</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8340400</v>
      </c>
      <c r="BR122" s="1088"/>
      <c r="BS122" s="1088"/>
      <c r="BT122" s="1088"/>
      <c r="BU122" s="1088"/>
      <c r="BV122" s="1088">
        <v>8244140</v>
      </c>
      <c r="BW122" s="1088"/>
      <c r="BX122" s="1088"/>
      <c r="BY122" s="1088"/>
      <c r="BZ122" s="1088"/>
      <c r="CA122" s="1088">
        <v>7974105</v>
      </c>
      <c r="CB122" s="1088"/>
      <c r="CC122" s="1088"/>
      <c r="CD122" s="1088"/>
      <c r="CE122" s="1088"/>
      <c r="CF122" s="1108">
        <v>153</v>
      </c>
      <c r="CG122" s="1109"/>
      <c r="CH122" s="1109"/>
      <c r="CI122" s="1109"/>
      <c r="CJ122" s="1109"/>
      <c r="CK122" s="1100"/>
      <c r="CL122" s="1101"/>
      <c r="CM122" s="1101"/>
      <c r="CN122" s="1101"/>
      <c r="CO122" s="1102"/>
      <c r="CP122" s="1110" t="s">
        <v>404</v>
      </c>
      <c r="CQ122" s="1111"/>
      <c r="CR122" s="1111"/>
      <c r="CS122" s="1111"/>
      <c r="CT122" s="1111"/>
      <c r="CU122" s="1111"/>
      <c r="CV122" s="1111"/>
      <c r="CW122" s="1111"/>
      <c r="CX122" s="1111"/>
      <c r="CY122" s="1111"/>
      <c r="CZ122" s="1111"/>
      <c r="DA122" s="1111"/>
      <c r="DB122" s="1111"/>
      <c r="DC122" s="1111"/>
      <c r="DD122" s="1111"/>
      <c r="DE122" s="1111"/>
      <c r="DF122" s="1112"/>
      <c r="DG122" s="1009" t="s">
        <v>130</v>
      </c>
      <c r="DH122" s="1010"/>
      <c r="DI122" s="1010"/>
      <c r="DJ122" s="1010"/>
      <c r="DK122" s="1010"/>
      <c r="DL122" s="1010" t="s">
        <v>130</v>
      </c>
      <c r="DM122" s="1010"/>
      <c r="DN122" s="1010"/>
      <c r="DO122" s="1010"/>
      <c r="DP122" s="1010"/>
      <c r="DQ122" s="1010" t="s">
        <v>130</v>
      </c>
      <c r="DR122" s="1010"/>
      <c r="DS122" s="1010"/>
      <c r="DT122" s="1010"/>
      <c r="DU122" s="1010"/>
      <c r="DV122" s="1011" t="s">
        <v>130</v>
      </c>
      <c r="DW122" s="1011"/>
      <c r="DX122" s="1011"/>
      <c r="DY122" s="1011"/>
      <c r="DZ122" s="1012"/>
    </row>
    <row r="123" spans="1:130" s="241" customFormat="1" ht="26.25" customHeight="1" x14ac:dyDescent="0.15">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130</v>
      </c>
      <c r="AB123" s="1049"/>
      <c r="AC123" s="1049"/>
      <c r="AD123" s="1049"/>
      <c r="AE123" s="1050"/>
      <c r="AF123" s="1051" t="s">
        <v>130</v>
      </c>
      <c r="AG123" s="1049"/>
      <c r="AH123" s="1049"/>
      <c r="AI123" s="1049"/>
      <c r="AJ123" s="1050"/>
      <c r="AK123" s="1051" t="s">
        <v>130</v>
      </c>
      <c r="AL123" s="1049"/>
      <c r="AM123" s="1049"/>
      <c r="AN123" s="1049"/>
      <c r="AO123" s="1050"/>
      <c r="AP123" s="1052" t="s">
        <v>130</v>
      </c>
      <c r="AQ123" s="1053"/>
      <c r="AR123" s="1053"/>
      <c r="AS123" s="1053"/>
      <c r="AT123" s="1054"/>
      <c r="AU123" s="1085"/>
      <c r="AV123" s="1086"/>
      <c r="AW123" s="1086"/>
      <c r="AX123" s="1086"/>
      <c r="AY123" s="1086"/>
      <c r="AZ123" s="272" t="s">
        <v>187</v>
      </c>
      <c r="BA123" s="272"/>
      <c r="BB123" s="272"/>
      <c r="BC123" s="272"/>
      <c r="BD123" s="272"/>
      <c r="BE123" s="272"/>
      <c r="BF123" s="272"/>
      <c r="BG123" s="272"/>
      <c r="BH123" s="272"/>
      <c r="BI123" s="272"/>
      <c r="BJ123" s="272"/>
      <c r="BK123" s="272"/>
      <c r="BL123" s="272"/>
      <c r="BM123" s="272"/>
      <c r="BN123" s="272"/>
      <c r="BO123" s="1065" t="s">
        <v>468</v>
      </c>
      <c r="BP123" s="1096"/>
      <c r="BQ123" s="1155">
        <v>12526165</v>
      </c>
      <c r="BR123" s="1156"/>
      <c r="BS123" s="1156"/>
      <c r="BT123" s="1156"/>
      <c r="BU123" s="1156"/>
      <c r="BV123" s="1156">
        <v>12258594</v>
      </c>
      <c r="BW123" s="1156"/>
      <c r="BX123" s="1156"/>
      <c r="BY123" s="1156"/>
      <c r="BZ123" s="1156"/>
      <c r="CA123" s="1156">
        <v>12085357</v>
      </c>
      <c r="CB123" s="1156"/>
      <c r="CC123" s="1156"/>
      <c r="CD123" s="1156"/>
      <c r="CE123" s="1156"/>
      <c r="CF123" s="1089"/>
      <c r="CG123" s="1090"/>
      <c r="CH123" s="1090"/>
      <c r="CI123" s="1090"/>
      <c r="CJ123" s="1091"/>
      <c r="CK123" s="1100"/>
      <c r="CL123" s="1101"/>
      <c r="CM123" s="1101"/>
      <c r="CN123" s="1101"/>
      <c r="CO123" s="1102"/>
      <c r="CP123" s="1110" t="s">
        <v>402</v>
      </c>
      <c r="CQ123" s="1111"/>
      <c r="CR123" s="1111"/>
      <c r="CS123" s="1111"/>
      <c r="CT123" s="1111"/>
      <c r="CU123" s="1111"/>
      <c r="CV123" s="1111"/>
      <c r="CW123" s="1111"/>
      <c r="CX123" s="1111"/>
      <c r="CY123" s="1111"/>
      <c r="CZ123" s="1111"/>
      <c r="DA123" s="1111"/>
      <c r="DB123" s="1111"/>
      <c r="DC123" s="1111"/>
      <c r="DD123" s="1111"/>
      <c r="DE123" s="1111"/>
      <c r="DF123" s="1112"/>
      <c r="DG123" s="1048" t="s">
        <v>130</v>
      </c>
      <c r="DH123" s="1049"/>
      <c r="DI123" s="1049"/>
      <c r="DJ123" s="1049"/>
      <c r="DK123" s="1050"/>
      <c r="DL123" s="1051" t="s">
        <v>130</v>
      </c>
      <c r="DM123" s="1049"/>
      <c r="DN123" s="1049"/>
      <c r="DO123" s="1049"/>
      <c r="DP123" s="1050"/>
      <c r="DQ123" s="1051" t="s">
        <v>130</v>
      </c>
      <c r="DR123" s="1049"/>
      <c r="DS123" s="1049"/>
      <c r="DT123" s="1049"/>
      <c r="DU123" s="1050"/>
      <c r="DV123" s="1052" t="s">
        <v>441</v>
      </c>
      <c r="DW123" s="1053"/>
      <c r="DX123" s="1053"/>
      <c r="DY123" s="1053"/>
      <c r="DZ123" s="1054"/>
    </row>
    <row r="124" spans="1:130" s="241" customFormat="1" ht="26.25" customHeight="1" thickBot="1" x14ac:dyDescent="0.2">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130</v>
      </c>
      <c r="AB124" s="1049"/>
      <c r="AC124" s="1049"/>
      <c r="AD124" s="1049"/>
      <c r="AE124" s="1050"/>
      <c r="AF124" s="1051" t="s">
        <v>130</v>
      </c>
      <c r="AG124" s="1049"/>
      <c r="AH124" s="1049"/>
      <c r="AI124" s="1049"/>
      <c r="AJ124" s="1050"/>
      <c r="AK124" s="1051" t="s">
        <v>130</v>
      </c>
      <c r="AL124" s="1049"/>
      <c r="AM124" s="1049"/>
      <c r="AN124" s="1049"/>
      <c r="AO124" s="1050"/>
      <c r="AP124" s="1052" t="s">
        <v>130</v>
      </c>
      <c r="AQ124" s="1053"/>
      <c r="AR124" s="1053"/>
      <c r="AS124" s="1053"/>
      <c r="AT124" s="1054"/>
      <c r="AU124" s="1151" t="s">
        <v>469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21.3</v>
      </c>
      <c r="BR124" s="1118"/>
      <c r="BS124" s="1118"/>
      <c r="BT124" s="1118"/>
      <c r="BU124" s="1118"/>
      <c r="BV124" s="1118">
        <v>23.8</v>
      </c>
      <c r="BW124" s="1118"/>
      <c r="BX124" s="1118"/>
      <c r="BY124" s="1118"/>
      <c r="BZ124" s="1118"/>
      <c r="CA124" s="1118">
        <v>24.6</v>
      </c>
      <c r="CB124" s="1118"/>
      <c r="CC124" s="1118"/>
      <c r="CD124" s="1118"/>
      <c r="CE124" s="1118"/>
      <c r="CF124" s="1119"/>
      <c r="CG124" s="1120"/>
      <c r="CH124" s="1120"/>
      <c r="CI124" s="1120"/>
      <c r="CJ124" s="1121"/>
      <c r="CK124" s="1103"/>
      <c r="CL124" s="1103"/>
      <c r="CM124" s="1103"/>
      <c r="CN124" s="1103"/>
      <c r="CO124" s="1104"/>
      <c r="CP124" s="1110" t="s">
        <v>470</v>
      </c>
      <c r="CQ124" s="1111"/>
      <c r="CR124" s="1111"/>
      <c r="CS124" s="1111"/>
      <c r="CT124" s="1111"/>
      <c r="CU124" s="1111"/>
      <c r="CV124" s="1111"/>
      <c r="CW124" s="1111"/>
      <c r="CX124" s="1111"/>
      <c r="CY124" s="1111"/>
      <c r="CZ124" s="1111"/>
      <c r="DA124" s="1111"/>
      <c r="DB124" s="1111"/>
      <c r="DC124" s="1111"/>
      <c r="DD124" s="1111"/>
      <c r="DE124" s="1111"/>
      <c r="DF124" s="1112"/>
      <c r="DG124" s="1095" t="s">
        <v>130</v>
      </c>
      <c r="DH124" s="1074"/>
      <c r="DI124" s="1074"/>
      <c r="DJ124" s="1074"/>
      <c r="DK124" s="1075"/>
      <c r="DL124" s="1073" t="s">
        <v>130</v>
      </c>
      <c r="DM124" s="1074"/>
      <c r="DN124" s="1074"/>
      <c r="DO124" s="1074"/>
      <c r="DP124" s="1075"/>
      <c r="DQ124" s="1073" t="s">
        <v>130</v>
      </c>
      <c r="DR124" s="1074"/>
      <c r="DS124" s="1074"/>
      <c r="DT124" s="1074"/>
      <c r="DU124" s="1075"/>
      <c r="DV124" s="1076" t="s">
        <v>130</v>
      </c>
      <c r="DW124" s="1077"/>
      <c r="DX124" s="1077"/>
      <c r="DY124" s="1077"/>
      <c r="DZ124" s="1078"/>
    </row>
    <row r="125" spans="1:130" s="241" customFormat="1" ht="26.25" customHeight="1" x14ac:dyDescent="0.15">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130</v>
      </c>
      <c r="AB125" s="1049"/>
      <c r="AC125" s="1049"/>
      <c r="AD125" s="1049"/>
      <c r="AE125" s="1050"/>
      <c r="AF125" s="1051" t="s">
        <v>130</v>
      </c>
      <c r="AG125" s="1049"/>
      <c r="AH125" s="1049"/>
      <c r="AI125" s="1049"/>
      <c r="AJ125" s="1050"/>
      <c r="AK125" s="1051" t="s">
        <v>130</v>
      </c>
      <c r="AL125" s="1049"/>
      <c r="AM125" s="1049"/>
      <c r="AN125" s="1049"/>
      <c r="AO125" s="1050"/>
      <c r="AP125" s="1052" t="s">
        <v>130</v>
      </c>
      <c r="AQ125" s="1053"/>
      <c r="AR125" s="1053"/>
      <c r="AS125" s="1053"/>
      <c r="AT125" s="1054"/>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1113" t="s">
        <v>471</v>
      </c>
      <c r="CL125" s="1098"/>
      <c r="CM125" s="1098"/>
      <c r="CN125" s="1098"/>
      <c r="CO125" s="1099"/>
      <c r="CP125" s="1030" t="s">
        <v>472</v>
      </c>
      <c r="CQ125" s="979"/>
      <c r="CR125" s="979"/>
      <c r="CS125" s="979"/>
      <c r="CT125" s="979"/>
      <c r="CU125" s="979"/>
      <c r="CV125" s="979"/>
      <c r="CW125" s="979"/>
      <c r="CX125" s="979"/>
      <c r="CY125" s="979"/>
      <c r="CZ125" s="979"/>
      <c r="DA125" s="979"/>
      <c r="DB125" s="979"/>
      <c r="DC125" s="979"/>
      <c r="DD125" s="979"/>
      <c r="DE125" s="979"/>
      <c r="DF125" s="980"/>
      <c r="DG125" s="1016" t="s">
        <v>130</v>
      </c>
      <c r="DH125" s="1017"/>
      <c r="DI125" s="1017"/>
      <c r="DJ125" s="1017"/>
      <c r="DK125" s="1017"/>
      <c r="DL125" s="1017" t="s">
        <v>130</v>
      </c>
      <c r="DM125" s="1017"/>
      <c r="DN125" s="1017"/>
      <c r="DO125" s="1017"/>
      <c r="DP125" s="1017"/>
      <c r="DQ125" s="1017" t="s">
        <v>130</v>
      </c>
      <c r="DR125" s="1017"/>
      <c r="DS125" s="1017"/>
      <c r="DT125" s="1017"/>
      <c r="DU125" s="1017"/>
      <c r="DV125" s="1018" t="s">
        <v>130</v>
      </c>
      <c r="DW125" s="1018"/>
      <c r="DX125" s="1018"/>
      <c r="DY125" s="1018"/>
      <c r="DZ125" s="1019"/>
    </row>
    <row r="126" spans="1:130" s="241" customFormat="1" ht="26.25" customHeight="1" thickBot="1" x14ac:dyDescent="0.2">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4871</v>
      </c>
      <c r="AB126" s="1049"/>
      <c r="AC126" s="1049"/>
      <c r="AD126" s="1049"/>
      <c r="AE126" s="1050"/>
      <c r="AF126" s="1051">
        <v>3732</v>
      </c>
      <c r="AG126" s="1049"/>
      <c r="AH126" s="1049"/>
      <c r="AI126" s="1049"/>
      <c r="AJ126" s="1050"/>
      <c r="AK126" s="1051">
        <v>2678</v>
      </c>
      <c r="AL126" s="1049"/>
      <c r="AM126" s="1049"/>
      <c r="AN126" s="1049"/>
      <c r="AO126" s="1050"/>
      <c r="AP126" s="1052">
        <v>0.1</v>
      </c>
      <c r="AQ126" s="1053"/>
      <c r="AR126" s="1053"/>
      <c r="AS126" s="1053"/>
      <c r="AT126" s="1054"/>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1114"/>
      <c r="CL126" s="1101"/>
      <c r="CM126" s="1101"/>
      <c r="CN126" s="1101"/>
      <c r="CO126" s="1102"/>
      <c r="CP126" s="1039" t="s">
        <v>473</v>
      </c>
      <c r="CQ126" s="1040"/>
      <c r="CR126" s="1040"/>
      <c r="CS126" s="1040"/>
      <c r="CT126" s="1040"/>
      <c r="CU126" s="1040"/>
      <c r="CV126" s="1040"/>
      <c r="CW126" s="1040"/>
      <c r="CX126" s="1040"/>
      <c r="CY126" s="1040"/>
      <c r="CZ126" s="1040"/>
      <c r="DA126" s="1040"/>
      <c r="DB126" s="1040"/>
      <c r="DC126" s="1040"/>
      <c r="DD126" s="1040"/>
      <c r="DE126" s="1040"/>
      <c r="DF126" s="1041"/>
      <c r="DG126" s="1009" t="s">
        <v>130</v>
      </c>
      <c r="DH126" s="1010"/>
      <c r="DI126" s="1010"/>
      <c r="DJ126" s="1010"/>
      <c r="DK126" s="1010"/>
      <c r="DL126" s="1010" t="s">
        <v>130</v>
      </c>
      <c r="DM126" s="1010"/>
      <c r="DN126" s="1010"/>
      <c r="DO126" s="1010"/>
      <c r="DP126" s="1010"/>
      <c r="DQ126" s="1010" t="s">
        <v>130</v>
      </c>
      <c r="DR126" s="1010"/>
      <c r="DS126" s="1010"/>
      <c r="DT126" s="1010"/>
      <c r="DU126" s="1010"/>
      <c r="DV126" s="1011" t="s">
        <v>130</v>
      </c>
      <c r="DW126" s="1011"/>
      <c r="DX126" s="1011"/>
      <c r="DY126" s="1011"/>
      <c r="DZ126" s="1012"/>
    </row>
    <row r="127" spans="1:130" s="241" customFormat="1" ht="26.25" customHeight="1" x14ac:dyDescent="0.15">
      <c r="A127" s="1150"/>
      <c r="B127" s="1038"/>
      <c r="C127" s="1092" t="s">
        <v>474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130</v>
      </c>
      <c r="AB127" s="1049"/>
      <c r="AC127" s="1049"/>
      <c r="AD127" s="1049"/>
      <c r="AE127" s="1050"/>
      <c r="AF127" s="1051" t="s">
        <v>130</v>
      </c>
      <c r="AG127" s="1049"/>
      <c r="AH127" s="1049"/>
      <c r="AI127" s="1049"/>
      <c r="AJ127" s="1050"/>
      <c r="AK127" s="1051" t="s">
        <v>441</v>
      </c>
      <c r="AL127" s="1049"/>
      <c r="AM127" s="1049"/>
      <c r="AN127" s="1049"/>
      <c r="AO127" s="1050"/>
      <c r="AP127" s="1052" t="s">
        <v>130</v>
      </c>
      <c r="AQ127" s="1053"/>
      <c r="AR127" s="1053"/>
      <c r="AS127" s="1053"/>
      <c r="AT127" s="1054"/>
      <c r="AU127" s="277"/>
      <c r="AV127" s="277"/>
      <c r="AW127" s="277"/>
      <c r="AX127" s="1122" t="s">
        <v>475</v>
      </c>
      <c r="AY127" s="1123"/>
      <c r="AZ127" s="1123"/>
      <c r="BA127" s="1123"/>
      <c r="BB127" s="1123"/>
      <c r="BC127" s="1123"/>
      <c r="BD127" s="1123"/>
      <c r="BE127" s="1124"/>
      <c r="BF127" s="1125" t="s">
        <v>476</v>
      </c>
      <c r="BG127" s="1123"/>
      <c r="BH127" s="1123"/>
      <c r="BI127" s="1123"/>
      <c r="BJ127" s="1123"/>
      <c r="BK127" s="1123"/>
      <c r="BL127" s="1124"/>
      <c r="BM127" s="1125" t="s">
        <v>477</v>
      </c>
      <c r="BN127" s="1123"/>
      <c r="BO127" s="1123"/>
      <c r="BP127" s="1123"/>
      <c r="BQ127" s="1123"/>
      <c r="BR127" s="1123"/>
      <c r="BS127" s="1124"/>
      <c r="BT127" s="1125" t="s">
        <v>478</v>
      </c>
      <c r="BU127" s="1123"/>
      <c r="BV127" s="1123"/>
      <c r="BW127" s="1123"/>
      <c r="BX127" s="1123"/>
      <c r="BY127" s="1123"/>
      <c r="BZ127" s="1147"/>
      <c r="CA127" s="277"/>
      <c r="CB127" s="277"/>
      <c r="CC127" s="277"/>
      <c r="CD127" s="278"/>
      <c r="CE127" s="278"/>
      <c r="CF127" s="278"/>
      <c r="CG127" s="275"/>
      <c r="CH127" s="275"/>
      <c r="CI127" s="275"/>
      <c r="CJ127" s="276"/>
      <c r="CK127" s="1114"/>
      <c r="CL127" s="1101"/>
      <c r="CM127" s="1101"/>
      <c r="CN127" s="1101"/>
      <c r="CO127" s="1102"/>
      <c r="CP127" s="1039" t="s">
        <v>479</v>
      </c>
      <c r="CQ127" s="1040"/>
      <c r="CR127" s="1040"/>
      <c r="CS127" s="1040"/>
      <c r="CT127" s="1040"/>
      <c r="CU127" s="1040"/>
      <c r="CV127" s="1040"/>
      <c r="CW127" s="1040"/>
      <c r="CX127" s="1040"/>
      <c r="CY127" s="1040"/>
      <c r="CZ127" s="1040"/>
      <c r="DA127" s="1040"/>
      <c r="DB127" s="1040"/>
      <c r="DC127" s="1040"/>
      <c r="DD127" s="1040"/>
      <c r="DE127" s="1040"/>
      <c r="DF127" s="1041"/>
      <c r="DG127" s="1009" t="s">
        <v>130</v>
      </c>
      <c r="DH127" s="1010"/>
      <c r="DI127" s="1010"/>
      <c r="DJ127" s="1010"/>
      <c r="DK127" s="1010"/>
      <c r="DL127" s="1010" t="s">
        <v>130</v>
      </c>
      <c r="DM127" s="1010"/>
      <c r="DN127" s="1010"/>
      <c r="DO127" s="1010"/>
      <c r="DP127" s="1010"/>
      <c r="DQ127" s="1010" t="s">
        <v>130</v>
      </c>
      <c r="DR127" s="1010"/>
      <c r="DS127" s="1010"/>
      <c r="DT127" s="1010"/>
      <c r="DU127" s="1010"/>
      <c r="DV127" s="1011" t="s">
        <v>130</v>
      </c>
      <c r="DW127" s="1011"/>
      <c r="DX127" s="1011"/>
      <c r="DY127" s="1011"/>
      <c r="DZ127" s="1012"/>
    </row>
    <row r="128" spans="1:130" s="241" customFormat="1" ht="26.25" customHeight="1" thickBot="1" x14ac:dyDescent="0.2">
      <c r="A128" s="1133" t="s">
        <v>480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481</v>
      </c>
      <c r="X128" s="1135"/>
      <c r="Y128" s="1135"/>
      <c r="Z128" s="1136"/>
      <c r="AA128" s="1137">
        <v>81230</v>
      </c>
      <c r="AB128" s="1138"/>
      <c r="AC128" s="1138"/>
      <c r="AD128" s="1138"/>
      <c r="AE128" s="1139"/>
      <c r="AF128" s="1140">
        <v>74789</v>
      </c>
      <c r="AG128" s="1138"/>
      <c r="AH128" s="1138"/>
      <c r="AI128" s="1138"/>
      <c r="AJ128" s="1139"/>
      <c r="AK128" s="1140">
        <v>60442</v>
      </c>
      <c r="AL128" s="1138"/>
      <c r="AM128" s="1138"/>
      <c r="AN128" s="1138"/>
      <c r="AO128" s="1139"/>
      <c r="AP128" s="1141"/>
      <c r="AQ128" s="1142"/>
      <c r="AR128" s="1142"/>
      <c r="AS128" s="1142"/>
      <c r="AT128" s="1143"/>
      <c r="AU128" s="277"/>
      <c r="AV128" s="277"/>
      <c r="AW128" s="277"/>
      <c r="AX128" s="978" t="s">
        <v>482</v>
      </c>
      <c r="AY128" s="979"/>
      <c r="AZ128" s="979"/>
      <c r="BA128" s="979"/>
      <c r="BB128" s="979"/>
      <c r="BC128" s="979"/>
      <c r="BD128" s="979"/>
      <c r="BE128" s="980"/>
      <c r="BF128" s="1144" t="s">
        <v>130</v>
      </c>
      <c r="BG128" s="1145"/>
      <c r="BH128" s="1145"/>
      <c r="BI128" s="1145"/>
      <c r="BJ128" s="1145"/>
      <c r="BK128" s="1145"/>
      <c r="BL128" s="1146"/>
      <c r="BM128" s="1144">
        <v>14.46</v>
      </c>
      <c r="BN128" s="1145"/>
      <c r="BO128" s="1145"/>
      <c r="BP128" s="1145"/>
      <c r="BQ128" s="1145"/>
      <c r="BR128" s="1145"/>
      <c r="BS128" s="1146"/>
      <c r="BT128" s="1144">
        <v>20</v>
      </c>
      <c r="BU128" s="1145"/>
      <c r="BV128" s="1145"/>
      <c r="BW128" s="1145"/>
      <c r="BX128" s="1145"/>
      <c r="BY128" s="1145"/>
      <c r="BZ128" s="1169"/>
      <c r="CA128" s="278"/>
      <c r="CB128" s="278"/>
      <c r="CC128" s="278"/>
      <c r="CD128" s="278"/>
      <c r="CE128" s="278"/>
      <c r="CF128" s="278"/>
      <c r="CG128" s="275"/>
      <c r="CH128" s="275"/>
      <c r="CI128" s="275"/>
      <c r="CJ128" s="276"/>
      <c r="CK128" s="1115"/>
      <c r="CL128" s="1116"/>
      <c r="CM128" s="1116"/>
      <c r="CN128" s="1116"/>
      <c r="CO128" s="1117"/>
      <c r="CP128" s="1126" t="s">
        <v>483</v>
      </c>
      <c r="CQ128" s="1127"/>
      <c r="CR128" s="1127"/>
      <c r="CS128" s="1127"/>
      <c r="CT128" s="1127"/>
      <c r="CU128" s="1127"/>
      <c r="CV128" s="1127"/>
      <c r="CW128" s="1127"/>
      <c r="CX128" s="1127"/>
      <c r="CY128" s="1127"/>
      <c r="CZ128" s="1127"/>
      <c r="DA128" s="1127"/>
      <c r="DB128" s="1127"/>
      <c r="DC128" s="1127"/>
      <c r="DD128" s="1127"/>
      <c r="DE128" s="1127"/>
      <c r="DF128" s="1128"/>
      <c r="DG128" s="1129">
        <v>4446</v>
      </c>
      <c r="DH128" s="1130"/>
      <c r="DI128" s="1130"/>
      <c r="DJ128" s="1130"/>
      <c r="DK128" s="1130"/>
      <c r="DL128" s="1130" t="s">
        <v>130</v>
      </c>
      <c r="DM128" s="1130"/>
      <c r="DN128" s="1130"/>
      <c r="DO128" s="1130"/>
      <c r="DP128" s="1130"/>
      <c r="DQ128" s="1130" t="s">
        <v>130</v>
      </c>
      <c r="DR128" s="1130"/>
      <c r="DS128" s="1130"/>
      <c r="DT128" s="1130"/>
      <c r="DU128" s="1130"/>
      <c r="DV128" s="1131" t="s">
        <v>130</v>
      </c>
      <c r="DW128" s="1131"/>
      <c r="DX128" s="1131"/>
      <c r="DY128" s="1131"/>
      <c r="DZ128" s="1132"/>
    </row>
    <row r="129" spans="1:131" s="241"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484</v>
      </c>
      <c r="X129" s="1164"/>
      <c r="Y129" s="1164"/>
      <c r="Z129" s="1165"/>
      <c r="AA129" s="1048">
        <v>5899851</v>
      </c>
      <c r="AB129" s="1049"/>
      <c r="AC129" s="1049"/>
      <c r="AD129" s="1049"/>
      <c r="AE129" s="1050"/>
      <c r="AF129" s="1051">
        <v>5906827</v>
      </c>
      <c r="AG129" s="1049"/>
      <c r="AH129" s="1049"/>
      <c r="AI129" s="1049"/>
      <c r="AJ129" s="1050"/>
      <c r="AK129" s="1051">
        <v>5975871</v>
      </c>
      <c r="AL129" s="1049"/>
      <c r="AM129" s="1049"/>
      <c r="AN129" s="1049"/>
      <c r="AO129" s="1050"/>
      <c r="AP129" s="1166"/>
      <c r="AQ129" s="1167"/>
      <c r="AR129" s="1167"/>
      <c r="AS129" s="1167"/>
      <c r="AT129" s="1168"/>
      <c r="AU129" s="279"/>
      <c r="AV129" s="279"/>
      <c r="AW129" s="279"/>
      <c r="AX129" s="1157" t="s">
        <v>485</v>
      </c>
      <c r="AY129" s="1040"/>
      <c r="AZ129" s="1040"/>
      <c r="BA129" s="1040"/>
      <c r="BB129" s="1040"/>
      <c r="BC129" s="1040"/>
      <c r="BD129" s="1040"/>
      <c r="BE129" s="1041"/>
      <c r="BF129" s="1158" t="s">
        <v>486</v>
      </c>
      <c r="BG129" s="1159"/>
      <c r="BH129" s="1159"/>
      <c r="BI129" s="1159"/>
      <c r="BJ129" s="1159"/>
      <c r="BK129" s="1159"/>
      <c r="BL129" s="1160"/>
      <c r="BM129" s="1158">
        <v>19.46</v>
      </c>
      <c r="BN129" s="1159"/>
      <c r="BO129" s="1159"/>
      <c r="BP129" s="1159"/>
      <c r="BQ129" s="1159"/>
      <c r="BR129" s="1159"/>
      <c r="BS129" s="1160"/>
      <c r="BT129" s="1158">
        <v>30</v>
      </c>
      <c r="BU129" s="1161"/>
      <c r="BV129" s="1161"/>
      <c r="BW129" s="1161"/>
      <c r="BX129" s="1161"/>
      <c r="BY129" s="1161"/>
      <c r="BZ129" s="1162"/>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1020" t="s">
        <v>487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488</v>
      </c>
      <c r="X130" s="1164"/>
      <c r="Y130" s="1164"/>
      <c r="Z130" s="1165"/>
      <c r="AA130" s="1048">
        <v>669122</v>
      </c>
      <c r="AB130" s="1049"/>
      <c r="AC130" s="1049"/>
      <c r="AD130" s="1049"/>
      <c r="AE130" s="1050"/>
      <c r="AF130" s="1051">
        <v>732996</v>
      </c>
      <c r="AG130" s="1049"/>
      <c r="AH130" s="1049"/>
      <c r="AI130" s="1049"/>
      <c r="AJ130" s="1050"/>
      <c r="AK130" s="1051">
        <v>762859</v>
      </c>
      <c r="AL130" s="1049"/>
      <c r="AM130" s="1049"/>
      <c r="AN130" s="1049"/>
      <c r="AO130" s="1050"/>
      <c r="AP130" s="1166"/>
      <c r="AQ130" s="1167"/>
      <c r="AR130" s="1167"/>
      <c r="AS130" s="1167"/>
      <c r="AT130" s="1168"/>
      <c r="AU130" s="279"/>
      <c r="AV130" s="279"/>
      <c r="AW130" s="279"/>
      <c r="AX130" s="1157" t="s">
        <v>489</v>
      </c>
      <c r="AY130" s="1040"/>
      <c r="AZ130" s="1040"/>
      <c r="BA130" s="1040"/>
      <c r="BB130" s="1040"/>
      <c r="BC130" s="1040"/>
      <c r="BD130" s="1040"/>
      <c r="BE130" s="1041"/>
      <c r="BF130" s="1194">
        <v>3.4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490</v>
      </c>
      <c r="X131" s="1202"/>
      <c r="Y131" s="1202"/>
      <c r="Z131" s="1203"/>
      <c r="AA131" s="1095">
        <v>5230729</v>
      </c>
      <c r="AB131" s="1074"/>
      <c r="AC131" s="1074"/>
      <c r="AD131" s="1074"/>
      <c r="AE131" s="1075"/>
      <c r="AF131" s="1073">
        <v>5173831</v>
      </c>
      <c r="AG131" s="1074"/>
      <c r="AH131" s="1074"/>
      <c r="AI131" s="1074"/>
      <c r="AJ131" s="1075"/>
      <c r="AK131" s="1073">
        <v>5213012</v>
      </c>
      <c r="AL131" s="1074"/>
      <c r="AM131" s="1074"/>
      <c r="AN131" s="1074"/>
      <c r="AO131" s="1075"/>
      <c r="AP131" s="1204"/>
      <c r="AQ131" s="1205"/>
      <c r="AR131" s="1205"/>
      <c r="AS131" s="1205"/>
      <c r="AT131" s="1206"/>
      <c r="AU131" s="279"/>
      <c r="AV131" s="279"/>
      <c r="AW131" s="279"/>
      <c r="AX131" s="1176" t="s">
        <v>491</v>
      </c>
      <c r="AY131" s="1127"/>
      <c r="AZ131" s="1127"/>
      <c r="BA131" s="1127"/>
      <c r="BB131" s="1127"/>
      <c r="BC131" s="1127"/>
      <c r="BD131" s="1127"/>
      <c r="BE131" s="1128"/>
      <c r="BF131" s="1177">
        <v>24.6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1183" t="s">
        <v>492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493</v>
      </c>
      <c r="W132" s="1187"/>
      <c r="X132" s="1187"/>
      <c r="Y132" s="1187"/>
      <c r="Z132" s="1188"/>
      <c r="AA132" s="1189">
        <v>3.2783002140000002</v>
      </c>
      <c r="AB132" s="1190"/>
      <c r="AC132" s="1190"/>
      <c r="AD132" s="1190"/>
      <c r="AE132" s="1191"/>
      <c r="AF132" s="1192">
        <v>3.6221515549999999</v>
      </c>
      <c r="AG132" s="1190"/>
      <c r="AH132" s="1190"/>
      <c r="AI132" s="1190"/>
      <c r="AJ132" s="1191"/>
      <c r="AK132" s="1192">
        <v>3.3071092110000002</v>
      </c>
      <c r="AL132" s="1190"/>
      <c r="AM132" s="1190"/>
      <c r="AN132" s="1190"/>
      <c r="AO132" s="1191"/>
      <c r="AP132" s="1089"/>
      <c r="AQ132" s="1090"/>
      <c r="AR132" s="1090"/>
      <c r="AS132" s="1090"/>
      <c r="AT132" s="1193"/>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494</v>
      </c>
      <c r="W133" s="1170"/>
      <c r="X133" s="1170"/>
      <c r="Y133" s="1170"/>
      <c r="Z133" s="1171"/>
      <c r="AA133" s="1172">
        <v>3.3</v>
      </c>
      <c r="AB133" s="1173"/>
      <c r="AC133" s="1173"/>
      <c r="AD133" s="1173"/>
      <c r="AE133" s="1174"/>
      <c r="AF133" s="1172">
        <v>3.3</v>
      </c>
      <c r="AG133" s="1173"/>
      <c r="AH133" s="1173"/>
      <c r="AI133" s="1173"/>
      <c r="AJ133" s="1174"/>
      <c r="AK133" s="1172">
        <v>3.4</v>
      </c>
      <c r="AL133" s="1173"/>
      <c r="AM133" s="1173"/>
      <c r="AN133" s="1173"/>
      <c r="AO133" s="1174"/>
      <c r="AP133" s="1119"/>
      <c r="AQ133" s="1120"/>
      <c r="AR133" s="1120"/>
      <c r="AS133" s="1120"/>
      <c r="AT133" s="1175"/>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ltmpEN7AotC7FpWvjJ5KxsBiHNRfgaQjfkUMVIuenAx33XlYRysLwmp5mZKbUOk9HCxNaCE60l1OPTNT/+npVw==" saltValue="ep6aButBIr3l5VGp5uGN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19685039370078741" right="0" top="0.59055118110236227" bottom="0.59055118110236227" header="0.39370078740157483" footer="0.39370078740157483"/>
  <pageSetup paperSize="9" scale="24" orientation="portrait" r:id="rId1"/>
  <headerFooter alignWithMargins="0">
    <oddFooter>&amp;C&amp;P/&amp;N</oddFooter>
  </headerFooter>
  <rowBreaks count="3" manualBreakCount="3">
    <brk id="24" max="16383" man="1"/>
    <brk id="64" max="16383" man="1"/>
    <brk id="105" max="16383" man="1"/>
  </rowBreaks>
  <colBreaks count="1" manualBreakCount="1">
    <brk id="6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495</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ZGh9wkPADLk6ijRylcYsgd3Xha6ycGyBoO0bmgS54awMOdkGDJEdVzZ0JdzwEAqyj8ViqZfP8Cyb5fRQz9bTVg==" saltValue="Qnfx7I/Ry21XumjF57Ohp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Aar9O6/N6bW8Ty+/wFYhGtvftOclKvoM8pZHOw85gMGowtZOe0CUX9O8jYKvuq8jlhZpfIwLkwxCYy692xQwg==" saltValue="6r7w9zVZYdeEg3Da68mK/g=="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496</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497</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0" t="s">
        <v>498</v>
      </c>
      <c r="AP7" s="298"/>
      <c r="AQ7" s="299" t="s">
        <v>499</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1"/>
      <c r="AP8" s="304" t="s">
        <v>500</v>
      </c>
      <c r="AQ8" s="305" t="s">
        <v>501</v>
      </c>
      <c r="AR8" s="306" t="s">
        <v>502</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12" t="s">
        <v>503</v>
      </c>
      <c r="AL9" s="1213"/>
      <c r="AM9" s="1213"/>
      <c r="AN9" s="1214"/>
      <c r="AO9" s="307">
        <v>2000322</v>
      </c>
      <c r="AP9" s="307">
        <v>119931</v>
      </c>
      <c r="AQ9" s="308">
        <v>82973</v>
      </c>
      <c r="AR9" s="309">
        <v>44.5</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12" t="s">
        <v>504</v>
      </c>
      <c r="AL10" s="1213"/>
      <c r="AM10" s="1213"/>
      <c r="AN10" s="1214"/>
      <c r="AO10" s="310">
        <v>47834</v>
      </c>
      <c r="AP10" s="310">
        <v>2868</v>
      </c>
      <c r="AQ10" s="311">
        <v>9241</v>
      </c>
      <c r="AR10" s="312">
        <v>-69</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12" t="s">
        <v>505</v>
      </c>
      <c r="AL11" s="1213"/>
      <c r="AM11" s="1213"/>
      <c r="AN11" s="1214"/>
      <c r="AO11" s="310">
        <v>2634</v>
      </c>
      <c r="AP11" s="310">
        <v>158</v>
      </c>
      <c r="AQ11" s="311">
        <v>11673</v>
      </c>
      <c r="AR11" s="312">
        <v>-98.6</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12" t="s">
        <v>506</v>
      </c>
      <c r="AL12" s="1213"/>
      <c r="AM12" s="1213"/>
      <c r="AN12" s="1214"/>
      <c r="AO12" s="310">
        <v>10859</v>
      </c>
      <c r="AP12" s="310">
        <v>651</v>
      </c>
      <c r="AQ12" s="311">
        <v>931</v>
      </c>
      <c r="AR12" s="312">
        <v>-30.1</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12" t="s">
        <v>507</v>
      </c>
      <c r="AL13" s="1213"/>
      <c r="AM13" s="1213"/>
      <c r="AN13" s="1214"/>
      <c r="AO13" s="310" t="s">
        <v>508</v>
      </c>
      <c r="AP13" s="310" t="s">
        <v>508</v>
      </c>
      <c r="AQ13" s="311" t="s">
        <v>508</v>
      </c>
      <c r="AR13" s="312" t="s">
        <v>508</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12" t="s">
        <v>509</v>
      </c>
      <c r="AL14" s="1213"/>
      <c r="AM14" s="1213"/>
      <c r="AN14" s="1214"/>
      <c r="AO14" s="310">
        <v>90342</v>
      </c>
      <c r="AP14" s="310">
        <v>5417</v>
      </c>
      <c r="AQ14" s="311">
        <v>3875</v>
      </c>
      <c r="AR14" s="312">
        <v>39.799999999999997</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12" t="s">
        <v>510</v>
      </c>
      <c r="AL15" s="1213"/>
      <c r="AM15" s="1213"/>
      <c r="AN15" s="1214"/>
      <c r="AO15" s="310">
        <v>34500</v>
      </c>
      <c r="AP15" s="310">
        <v>2068</v>
      </c>
      <c r="AQ15" s="311">
        <v>1738</v>
      </c>
      <c r="AR15" s="312">
        <v>19</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15" t="s">
        <v>511</v>
      </c>
      <c r="AL16" s="1216"/>
      <c r="AM16" s="1216"/>
      <c r="AN16" s="1217"/>
      <c r="AO16" s="310">
        <v>-131344</v>
      </c>
      <c r="AP16" s="310">
        <v>-7875</v>
      </c>
      <c r="AQ16" s="311">
        <v>-7403</v>
      </c>
      <c r="AR16" s="312">
        <v>6.4</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15" t="s">
        <v>187</v>
      </c>
      <c r="AL17" s="1216"/>
      <c r="AM17" s="1216"/>
      <c r="AN17" s="1217"/>
      <c r="AO17" s="310">
        <v>2055147</v>
      </c>
      <c r="AP17" s="310">
        <v>123218</v>
      </c>
      <c r="AQ17" s="311">
        <v>103027</v>
      </c>
      <c r="AR17" s="312">
        <v>19.600000000000001</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512</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513</v>
      </c>
      <c r="AP20" s="318" t="s">
        <v>514</v>
      </c>
      <c r="AQ20" s="319" t="s">
        <v>515</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07" t="s">
        <v>516</v>
      </c>
      <c r="AL21" s="1208"/>
      <c r="AM21" s="1208"/>
      <c r="AN21" s="1209"/>
      <c r="AO21" s="322">
        <v>12.77</v>
      </c>
      <c r="AP21" s="323">
        <v>9.67</v>
      </c>
      <c r="AQ21" s="324">
        <v>3.1</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07" t="s">
        <v>517</v>
      </c>
      <c r="AL22" s="1208"/>
      <c r="AM22" s="1208"/>
      <c r="AN22" s="1209"/>
      <c r="AO22" s="327">
        <v>99</v>
      </c>
      <c r="AP22" s="328">
        <v>96.6</v>
      </c>
      <c r="AQ22" s="329">
        <v>2.4</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518</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519</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520</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0" t="s">
        <v>498</v>
      </c>
      <c r="AP30" s="298"/>
      <c r="AQ30" s="299" t="s">
        <v>499</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1"/>
      <c r="AP31" s="304" t="s">
        <v>500</v>
      </c>
      <c r="AQ31" s="305" t="s">
        <v>501</v>
      </c>
      <c r="AR31" s="306" t="s">
        <v>502</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23" t="s">
        <v>521</v>
      </c>
      <c r="AL32" s="1224"/>
      <c r="AM32" s="1224"/>
      <c r="AN32" s="1225"/>
      <c r="AO32" s="337">
        <v>973156</v>
      </c>
      <c r="AP32" s="337">
        <v>58346</v>
      </c>
      <c r="AQ32" s="338">
        <v>54693</v>
      </c>
      <c r="AR32" s="339">
        <v>6.7</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23" t="s">
        <v>522</v>
      </c>
      <c r="AL33" s="1224"/>
      <c r="AM33" s="1224"/>
      <c r="AN33" s="1225"/>
      <c r="AO33" s="337" t="s">
        <v>508</v>
      </c>
      <c r="AP33" s="337" t="s">
        <v>508</v>
      </c>
      <c r="AQ33" s="338" t="s">
        <v>508</v>
      </c>
      <c r="AR33" s="339" t="s">
        <v>508</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23" t="s">
        <v>523</v>
      </c>
      <c r="AL34" s="1224"/>
      <c r="AM34" s="1224"/>
      <c r="AN34" s="1225"/>
      <c r="AO34" s="337" t="s">
        <v>508</v>
      </c>
      <c r="AP34" s="337" t="s">
        <v>508</v>
      </c>
      <c r="AQ34" s="338">
        <v>70</v>
      </c>
      <c r="AR34" s="339" t="s">
        <v>508</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23" t="s">
        <v>524</v>
      </c>
      <c r="AL35" s="1224"/>
      <c r="AM35" s="1224"/>
      <c r="AN35" s="1225"/>
      <c r="AO35" s="337">
        <v>19817</v>
      </c>
      <c r="AP35" s="337">
        <v>1188</v>
      </c>
      <c r="AQ35" s="338">
        <v>20300</v>
      </c>
      <c r="AR35" s="339">
        <v>-94.1</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23" t="s">
        <v>525</v>
      </c>
      <c r="AL36" s="1224"/>
      <c r="AM36" s="1224"/>
      <c r="AN36" s="1225"/>
      <c r="AO36" s="337" t="s">
        <v>508</v>
      </c>
      <c r="AP36" s="337" t="s">
        <v>508</v>
      </c>
      <c r="AQ36" s="338">
        <v>3708</v>
      </c>
      <c r="AR36" s="339" t="s">
        <v>508</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23" t="s">
        <v>526</v>
      </c>
      <c r="AL37" s="1224"/>
      <c r="AM37" s="1224"/>
      <c r="AN37" s="1225"/>
      <c r="AO37" s="337">
        <v>2678</v>
      </c>
      <c r="AP37" s="337">
        <v>161</v>
      </c>
      <c r="AQ37" s="338">
        <v>3144</v>
      </c>
      <c r="AR37" s="339">
        <v>-94.9</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26" t="s">
        <v>527</v>
      </c>
      <c r="AL38" s="1227"/>
      <c r="AM38" s="1227"/>
      <c r="AN38" s="1228"/>
      <c r="AO38" s="340">
        <v>50</v>
      </c>
      <c r="AP38" s="340">
        <v>3</v>
      </c>
      <c r="AQ38" s="341">
        <v>5</v>
      </c>
      <c r="AR38" s="329">
        <v>-40</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26" t="s">
        <v>528</v>
      </c>
      <c r="AL39" s="1227"/>
      <c r="AM39" s="1227"/>
      <c r="AN39" s="1228"/>
      <c r="AO39" s="337">
        <v>-60442</v>
      </c>
      <c r="AP39" s="337">
        <v>-3624</v>
      </c>
      <c r="AQ39" s="338">
        <v>-4732</v>
      </c>
      <c r="AR39" s="339">
        <v>-23.4</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23" t="s">
        <v>529</v>
      </c>
      <c r="AL40" s="1224"/>
      <c r="AM40" s="1224"/>
      <c r="AN40" s="1225"/>
      <c r="AO40" s="337">
        <v>-762859</v>
      </c>
      <c r="AP40" s="337">
        <v>-45738</v>
      </c>
      <c r="AQ40" s="338">
        <v>-54327</v>
      </c>
      <c r="AR40" s="339">
        <v>-15.8</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29" t="s">
        <v>298</v>
      </c>
      <c r="AL41" s="1230"/>
      <c r="AM41" s="1230"/>
      <c r="AN41" s="1231"/>
      <c r="AO41" s="337">
        <v>172400</v>
      </c>
      <c r="AP41" s="337">
        <v>10336</v>
      </c>
      <c r="AQ41" s="338">
        <v>22860</v>
      </c>
      <c r="AR41" s="339">
        <v>-54.8</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530</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531</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532</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18" t="s">
        <v>498</v>
      </c>
      <c r="AN49" s="1220" t="s">
        <v>533</v>
      </c>
      <c r="AO49" s="1221"/>
      <c r="AP49" s="1221"/>
      <c r="AQ49" s="1221"/>
      <c r="AR49" s="1222"/>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19"/>
      <c r="AN50" s="353" t="s">
        <v>534</v>
      </c>
      <c r="AO50" s="354" t="s">
        <v>535</v>
      </c>
      <c r="AP50" s="355" t="s">
        <v>536</v>
      </c>
      <c r="AQ50" s="356" t="s">
        <v>537</v>
      </c>
      <c r="AR50" s="357" t="s">
        <v>538</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539</v>
      </c>
      <c r="AL51" s="350"/>
      <c r="AM51" s="358">
        <v>1965091</v>
      </c>
      <c r="AN51" s="359">
        <v>105599</v>
      </c>
      <c r="AO51" s="360">
        <v>-42.7</v>
      </c>
      <c r="AP51" s="361">
        <v>77577</v>
      </c>
      <c r="AQ51" s="362">
        <v>30</v>
      </c>
      <c r="AR51" s="363">
        <v>-72.7</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540</v>
      </c>
      <c r="AM52" s="366">
        <v>845504</v>
      </c>
      <c r="AN52" s="367">
        <v>45435</v>
      </c>
      <c r="AO52" s="368">
        <v>-15</v>
      </c>
      <c r="AP52" s="369">
        <v>40870</v>
      </c>
      <c r="AQ52" s="370">
        <v>29.7</v>
      </c>
      <c r="AR52" s="371">
        <v>-44.7</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541</v>
      </c>
      <c r="AL53" s="350"/>
      <c r="AM53" s="358">
        <v>1570138</v>
      </c>
      <c r="AN53" s="359">
        <v>86438</v>
      </c>
      <c r="AO53" s="360">
        <v>-18.100000000000001</v>
      </c>
      <c r="AP53" s="361">
        <v>115123</v>
      </c>
      <c r="AQ53" s="362">
        <v>48.4</v>
      </c>
      <c r="AR53" s="363">
        <v>-66.5</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540</v>
      </c>
      <c r="AM54" s="366">
        <v>889499</v>
      </c>
      <c r="AN54" s="367">
        <v>48968</v>
      </c>
      <c r="AO54" s="368">
        <v>7.8</v>
      </c>
      <c r="AP54" s="369">
        <v>46026</v>
      </c>
      <c r="AQ54" s="370">
        <v>12.6</v>
      </c>
      <c r="AR54" s="371">
        <v>-4.8</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542</v>
      </c>
      <c r="AL55" s="350"/>
      <c r="AM55" s="358">
        <v>1399250</v>
      </c>
      <c r="AN55" s="359">
        <v>78858</v>
      </c>
      <c r="AO55" s="360">
        <v>-8.8000000000000007</v>
      </c>
      <c r="AP55" s="361">
        <v>98899</v>
      </c>
      <c r="AQ55" s="362">
        <v>-14.1</v>
      </c>
      <c r="AR55" s="363">
        <v>5.3</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540</v>
      </c>
      <c r="AM56" s="366">
        <v>600203</v>
      </c>
      <c r="AN56" s="367">
        <v>33826</v>
      </c>
      <c r="AO56" s="368">
        <v>-30.9</v>
      </c>
      <c r="AP56" s="369">
        <v>43734</v>
      </c>
      <c r="AQ56" s="370">
        <v>-5</v>
      </c>
      <c r="AR56" s="371">
        <v>-25.9</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543</v>
      </c>
      <c r="AL57" s="350"/>
      <c r="AM57" s="358">
        <v>1114811</v>
      </c>
      <c r="AN57" s="359">
        <v>64593</v>
      </c>
      <c r="AO57" s="360">
        <v>-18.100000000000001</v>
      </c>
      <c r="AP57" s="361">
        <v>96462</v>
      </c>
      <c r="AQ57" s="362">
        <v>-2.5</v>
      </c>
      <c r="AR57" s="363">
        <v>-15.6</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540</v>
      </c>
      <c r="AM58" s="366">
        <v>661755</v>
      </c>
      <c r="AN58" s="367">
        <v>38343</v>
      </c>
      <c r="AO58" s="368">
        <v>13.4</v>
      </c>
      <c r="AP58" s="369">
        <v>39886</v>
      </c>
      <c r="AQ58" s="370">
        <v>-8.8000000000000007</v>
      </c>
      <c r="AR58" s="371">
        <v>22.2</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544</v>
      </c>
      <c r="AL59" s="350"/>
      <c r="AM59" s="358">
        <v>817849</v>
      </c>
      <c r="AN59" s="359">
        <v>49035</v>
      </c>
      <c r="AO59" s="360">
        <v>-24.1</v>
      </c>
      <c r="AP59" s="361">
        <v>83103</v>
      </c>
      <c r="AQ59" s="362">
        <v>-13.8</v>
      </c>
      <c r="AR59" s="363">
        <v>-10.3</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540</v>
      </c>
      <c r="AM60" s="366">
        <v>540062</v>
      </c>
      <c r="AN60" s="367">
        <v>32380</v>
      </c>
      <c r="AO60" s="368">
        <v>-15.6</v>
      </c>
      <c r="AP60" s="369">
        <v>41378</v>
      </c>
      <c r="AQ60" s="370">
        <v>3.7</v>
      </c>
      <c r="AR60" s="371">
        <v>-19.3</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545</v>
      </c>
      <c r="AL61" s="372"/>
      <c r="AM61" s="373">
        <v>1373428</v>
      </c>
      <c r="AN61" s="374">
        <v>76905</v>
      </c>
      <c r="AO61" s="375">
        <v>-22.4</v>
      </c>
      <c r="AP61" s="376">
        <v>94233</v>
      </c>
      <c r="AQ61" s="377">
        <v>9.6</v>
      </c>
      <c r="AR61" s="363">
        <v>-32</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540</v>
      </c>
      <c r="AM62" s="366">
        <v>707405</v>
      </c>
      <c r="AN62" s="367">
        <v>39790</v>
      </c>
      <c r="AO62" s="368">
        <v>-8.1</v>
      </c>
      <c r="AP62" s="369">
        <v>42379</v>
      </c>
      <c r="AQ62" s="370">
        <v>6.4</v>
      </c>
      <c r="AR62" s="371">
        <v>-14.5</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53jKyTo/8IyGtDk3PxR9222BQI2Hb1MLVtalRzL/AQh7s7jTgAiqqvyZ4A1vHbwArvaBx9eab+8A62ARijud6w==" saltValue="4+2DU7oVcl0uaU0XJT9U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547</v>
      </c>
    </row>
    <row r="120" spans="125:125" ht="13.5" hidden="1" customHeight="1" x14ac:dyDescent="0.15"/>
    <row r="121" spans="125:125" ht="13.5" hidden="1" customHeight="1" x14ac:dyDescent="0.15">
      <c r="DU121" s="285"/>
    </row>
  </sheetData>
  <sheetProtection algorithmName="SHA-512" hashValue="C8BhUCsGk/XF85TRvwGzDwcsatPp+vaV1DsQHtXnHVl5E/s7d95o4Tw3OU4pCui2Cq9OBSmIC+6rhpzfJOQgCA==" saltValue="ElvVzVgAsTsVA32kv8a9Mw=="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548</v>
      </c>
    </row>
  </sheetData>
  <sheetProtection algorithmName="SHA-512" hashValue="affiow7Tds1zmdmH4IepS+D2WP7g+sV6vZ0YatGK5wVcW7hf064lchg9kKgBLnGzxv2Y6S2yG1FyZaZjwb+v7A==" saltValue="noeg/LMjtQy1C45ovjm/xw=="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2" t="s">
        <v>3</v>
      </c>
      <c r="D47" s="1232"/>
      <c r="E47" s="1233"/>
      <c r="F47" s="11">
        <v>29</v>
      </c>
      <c r="G47" s="12">
        <v>28.08</v>
      </c>
      <c r="H47" s="12">
        <v>26.07</v>
      </c>
      <c r="I47" s="12">
        <v>21.08</v>
      </c>
      <c r="J47" s="13">
        <v>21.63</v>
      </c>
    </row>
    <row r="48" spans="2:10" ht="57.75" customHeight="1" x14ac:dyDescent="0.15">
      <c r="B48" s="14"/>
      <c r="C48" s="1234" t="s">
        <v>4</v>
      </c>
      <c r="D48" s="1234"/>
      <c r="E48" s="1235"/>
      <c r="F48" s="15">
        <v>10.07</v>
      </c>
      <c r="G48" s="16">
        <v>8.3699999999999992</v>
      </c>
      <c r="H48" s="16">
        <v>6.2</v>
      </c>
      <c r="I48" s="16">
        <v>10.42</v>
      </c>
      <c r="J48" s="17">
        <v>9.14</v>
      </c>
    </row>
    <row r="49" spans="2:10" ht="57.75" customHeight="1" thickBot="1" x14ac:dyDescent="0.2">
      <c r="B49" s="18"/>
      <c r="C49" s="1236" t="s">
        <v>5</v>
      </c>
      <c r="D49" s="1236"/>
      <c r="E49" s="1237"/>
      <c r="F49" s="19">
        <v>5.9</v>
      </c>
      <c r="G49" s="20" t="s">
        <v>554</v>
      </c>
      <c r="H49" s="20" t="s">
        <v>555</v>
      </c>
      <c r="I49" s="20" t="s">
        <v>556</v>
      </c>
      <c r="J49" s="21" t="s">
        <v>557</v>
      </c>
    </row>
    <row r="50" spans="2:10" ht="13.5" customHeight="1" x14ac:dyDescent="0.15"/>
  </sheetData>
  <sheetProtection algorithmName="SHA-512" hashValue="Ub/FgRaH3l+LtUvA67jOaUKrxirpkoEnLd/Fx0a72lMaFhQgcQE+1eVsptf1SEIzVFWrXwGioAxQpt1ylsrSTw==" saltValue="v8yr4d1x4A+YQwbA/rvOvw==" spinCount="100000" sheet="1" objects="1" scenarios="1"/>
  <mergeCells count="3">
    <mergeCell ref="C47:E47"/>
    <mergeCell ref="C48:E48"/>
    <mergeCell ref="C49:E49"/>
  </mergeCells>
  <phoneticPr fontId="2"/>
  <printOptions horizontalCentered="1" verticalCentered="1"/>
  <pageMargins left="0" right="0" top="0" bottom="0" header="0" footer="0"/>
  <headerFooter alignWithMargins="0">
    <oddFooter>&amp;C&amp;P / &amp;N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2021-10-14T05:53:06Z</cp:lastPrinted>
  <dcterms:created xsi:type="dcterms:W3CDTF">2021-02-05T01:29:43Z</dcterms:created>
  <dcterms:modified xsi:type="dcterms:W3CDTF">2021-10-25T04:13:52Z</dcterms:modified>
  <cp:category/>
</cp:coreProperties>
</file>