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8800" windowHeight="11460" tabRatio="75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<sst xmlns="http://schemas.openxmlformats.org/spreadsheetml/2006/main" count="1128" uniqueCount="617">
  <si>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</si>
  <si>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</si>
  <si>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</si>
  <si>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</si>
  <si>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</si>
  <si>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</si>
  <si>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</si>
  <si>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</si>
  <si>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</si>
  <si>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</si>
  <si>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</si>
  <si>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</si>
  <si>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</si>
  <si>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</si>
  <si>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</si>
  <si>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</si>
  <si>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</si>
  <si>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</si>
  <si>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</si>
  <si>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</si>
  <si>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</si>
  <si>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</si>
  <si>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</si>
  <si>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</si>
  <si>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</si>
  <si>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</si>
  <si>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</si>
  <si>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</si>
  <si>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</si>
  <si>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</si>
  <si>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</si>
  <si>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</si>
  <si>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</si>
  <si>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</si>
  <si>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</si>
  <si>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</si>
  <si>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</si>
  <si>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</si>
  <si>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</si>
  <si>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</si>
  <si>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</si>
  <si>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</si>
  <si>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</si>
  <si>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</si>
  <si>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</si>
  <si>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</si>
  <si>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</si>
  <si>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</si>
  <si>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</si>
  <si>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</si>
  <si>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</si>
  <si>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</si>
  <si>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</si>
  <si>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</si>
  <si>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</si>
  <si>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</si>
  <si>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</si>
  <si>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</si>
  <si>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</si>
  <si>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</si>
  <si>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</si>
  <si>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</si>
  <si>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</si>
  <si>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</si>
  <si>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</si>
  <si>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</si>
  <si>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</si>
  <si>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</si>
  <si>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</si>
  <si>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</si>
  <si>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</si>
  <si>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</si>
  <si>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</si>
  <si>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</si>
  <si>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</si>
  <si>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</si>
  <si>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</si>
  <si>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</si>
  <si>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</si>
  <si>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</si>
  <si>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</si>
  <si>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</si>
  <si>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</si>
  <si>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</si>
  <si>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</si>
  <si>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</si>
  <si>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</si>
  <si>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</si>
  <si>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</si>
  <si>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</si>
  <si>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</si>
  <si>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</si>
  <si>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</si>
  <si>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</si>
  <si>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</si>
  <si>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</si>
  <si>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</si>
  <si>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</si>
  <si>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</si>
  <si>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</si>
  <si>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</si>
  <si>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</si>
  <si>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</si>
  <si>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</si>
  <si>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</si>
  <si>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</si>
  <si>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</si>
  <si>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</si>
  <si>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</si>
  <si>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</si>
  <si>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</si>
  <si>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</si>
  <si>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</si>
  <si>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</si>
  <si>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</si>
  <si>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</si>
  <si>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</si>
  <si>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</si>
  <si>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</si>
  <si>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</si>
  <si>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</si>
  <si>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</si>
  <si>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</si>
  <si>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</si>
  <si>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</si>
  <si>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</si>
  <si>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</si>
  <si>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</si>
  <si>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</si>
  <si>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</si>
  <si>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</si>
  <si>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</si>
  <si>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</si>
  <si>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</si>
  <si>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</si>
  <si>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</si>
  <si>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</si>
  <si>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</si>
  <si>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</si>
  <si>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</si>
  <si>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</si>
  <si>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</si>
  <si>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</si>
  <si>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</si>
  <si>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</si>
  <si>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</si>
  <si>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</si>
  <si>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</si>
  <si>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</si>
  <si>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</si>
  <si>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</si>
  <si>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</si>
  <si>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</si>
  <si>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</si>
  <si>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</si>
  <si>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</si>
  <si>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</si>
  <si>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</si>
  <si>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</si>
  <si>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</si>
  <si>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</si>
  <si>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</si>
  <si>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</si>
  <si>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</si>
  <si>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</si>
  <si>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</si>
  <si>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</si>
  <si>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</si>
  <si>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</si>
  <si>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</si>
  <si>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</si>
  <si>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</si>
  <si>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</si>
  <si>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</si>
  <si>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</si>
  <si>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</si>
  <si>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</si>
  <si>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</si>
  <si>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</si>
  <si>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</si>
  <si>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</si>
  <si>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</si>
  <si>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</si>
  <si>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</si>
  <si>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</si>
  <si>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</si>
  <si>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</si>
  <si>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</si>
  <si>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</si>
  <si>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</si>
  <si>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</si>
  <si>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</si>
  <si>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</si>
  <si>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</si>
  <si>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</si>
  <si>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</si>
  <si>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</si>
  <si>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</si>
  <si>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</si>
  <si>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</si>
  <si>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</si>
  <si>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</si>
  <si>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</si>
  <si>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</si>
  <si>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</si>
  <si>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</si>
  <si>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</si>
  <si>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</si>
  <si>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</si>
  <si>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</si>
  <si>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</si>
  <si>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</si>
  <si>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</si>
  <si>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</si>
  <si>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茨城県古河市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</si>
  <si>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</si>
  <si>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</si>
  <si>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</si>
  <si>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</si>
  <si>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</si>
  <si>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</si>
  <si>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</si>
  <si>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</si>
  <si>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</si>
  <si>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</si>
  <si>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</si>
  <si>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</si>
  <si>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</si>
  <si>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</si>
  <si>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</si>
  <si>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</si>
  <si>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</si>
  <si>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</si>
  <si>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</si>
  <si>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</si>
  <si>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</si>
  <si>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</si>
  <si>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</si>
  <si>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</si>
  <si>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</si>
  <si>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</si>
  <si>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</si>
  <si>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</si>
  <si>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</si>
  <si>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</si>
  <si>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</si>
  <si>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</si>
  <si>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</si>
  <si>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</si>
  <si>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</si>
  <si>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</si>
  <si>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</si>
  <si>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</si>
  <si>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</si>
  <si>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</si>
  <si>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</si>
  <si>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</si>
  <si>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</si>
  <si>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</si>
  <si>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</si>
  <si>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</si>
  <si>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</si>
  <si>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</si>
  <si>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</si>
  <si>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</si>
  <si>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</si>
  <si>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</si>
  <si>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</si>
  <si>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</si>
  <si>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</si>
  <si>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</si>
  <si>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</si>
  <si>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</si>
  <si>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</si>
  <si>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</si>
  <si>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</si>
  <si>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</si>
  <si>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</si>
  <si>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</si>
  <si>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</si>
  <si>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</si>
  <si>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</si>
  <si>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</si>
  <si>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</si>
  <si>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</si>
  <si>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</si>
  <si>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</si>
  <si>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</si>
  <si>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</si>
  <si>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</si>
  <si>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</si>
  <si>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</si>
  <si>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</si>
  <si>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</si>
  <si>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</si>
  <si>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</si>
  <si>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</si>
  <si>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</si>
  <si>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</si>
  <si>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</si>
  <si>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</si>
  <si>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</si>
  <si>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</si>
  <si>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</si>
  <si>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</si>
  <si>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</si>
  <si>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</si>
  <si>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</si>
  <si>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</si>
  <si>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</si>
  <si>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</si>
  <si>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</si>
  <si>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</si>
  <si>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</si>
  <si>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</si>
  <si>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</si>
  <si>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</si>
  <si>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</si>
  <si>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</si>
  <si>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</si>
  <si>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</si>
  <si>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</si>
  <si>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</si>
  <si>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</si>
  <si>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</si>
  <si>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</si>
  <si>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</si>
  <si>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</si>
  <si>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</si>
  <si>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</si>
  <si>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</si>
  <si>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</si>
  <si>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</si>
  <si>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</si>
  <si>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</si>
  <si>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</si>
  <si>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</si>
  <si>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</si>
  <si>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</si>
  <si>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</si>
  <si>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</si>
  <si>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</si>
  <si>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</si>
  <si>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</si>
  <si>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</si>
  <si>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</si>
  <si>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</si>
  <si>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</si>
  <si>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</si>
  <si>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</si>
  <si>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</si>
  <si>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</si>
  <si>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</si>
  <si>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</si>
  <si>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</si>
  <si>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</si>
  <si>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</si>
  <si>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</si>
  <si>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</si>
  <si>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</si>
  <si>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</si>
  <si>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</si>
  <si>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</si>
  <si>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</si>
  <si>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</si>
  <si>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</si>
  <si>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</si>
  <si>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</si>
  <si>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茨城県古河市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</si>
  <si>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</si>
  <si>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</si>
  <si>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</si>
  <si>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</si>
  <si>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</si>
  <si>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</si>
  <si>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</si>
  <si>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</si>
  <si>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</si>
  <si>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</si>
  <si>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</si>
  <si>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</si>
  <si>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</si>
  <si>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</si>
  <si>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</si>
  <si>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</si>
  <si>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</si>
  <si>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</si>
  <si>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</si>
  <si>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</si>
  <si>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古河市古河福祉の森診療所特別会計</t>
    <phoneticPr fontId="5"/>
  </si>
  <si>
    <t>古河市古河駅東部土地区画整理事業特別会計</t>
    <phoneticPr fontId="5"/>
  </si>
  <si>
    <t>古河市公共用地先行取得特別会計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</si>
  <si>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</si>
  <si>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</si>
  <si>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</si>
  <si>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</si>
  <si>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</si>
  <si>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</si>
  <si>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</si>
  <si>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</si>
  <si>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</si>
  <si>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</si>
  <si>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</si>
  <si>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</si>
  <si>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</si>
  <si>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古河市国民健康保険特別会計（事業勘定）</t>
    <phoneticPr fontId="5"/>
  </si>
  <si>
    <t>古河市国民健康保険特別会計（直診勘定）</t>
    <phoneticPr fontId="5"/>
  </si>
  <si>
    <t>古河市介護保険特別会計（保険事業勘定）</t>
    <phoneticPr fontId="5"/>
  </si>
  <si>
    <t>古河市介護保険特別会計（介護サービス事業勘定）</t>
    <phoneticPr fontId="5"/>
  </si>
  <si>
    <t>古河市後期高齢者医療特別会計</t>
    <phoneticPr fontId="5"/>
  </si>
  <si>
    <t>古河市水道事業会計</t>
    <phoneticPr fontId="5"/>
  </si>
  <si>
    <t>法適用企業</t>
    <phoneticPr fontId="5"/>
  </si>
  <si>
    <t>古河市下水道事業会計</t>
    <phoneticPr fontId="5"/>
  </si>
  <si>
    <t>古河市農業集落排水事業特別会計</t>
    <phoneticPr fontId="5"/>
  </si>
  <si>
    <t>法非適用企業</t>
    <phoneticPr fontId="5"/>
  </si>
  <si>
    <t>古河市ゴルフ場事業特別会計</t>
    <phoneticPr fontId="5"/>
  </si>
  <si>
    <t>古河市仁連地区新産業用地開発事業特別会計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</si>
  <si>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</si>
  <si>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</si>
  <si>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</si>
  <si>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</si>
  <si>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</si>
  <si>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</si>
  <si>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</si>
  <si>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</si>
  <si>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</si>
  <si>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</si>
  <si>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</si>
  <si>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</si>
  <si>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</si>
  <si>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</si>
  <si>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</si>
  <si>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</si>
  <si>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</si>
  <si>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</si>
  <si>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</si>
  <si>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</si>
  <si>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</si>
  <si>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</si>
  <si>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</si>
  <si>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</si>
  <si>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</si>
  <si>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</si>
  <si>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</si>
  <si>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</si>
  <si>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</si>
  <si>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</si>
  <si>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</si>
  <si>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</si>
  <si>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</si>
  <si>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</si>
  <si>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</si>
  <si>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</si>
  <si>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</si>
  <si>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</si>
  <si>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</si>
  <si>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</si>
  <si>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</si>
  <si>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</si>
  <si>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</si>
  <si>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</si>
  <si>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</si>
  <si>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</si>
  <si>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</si>
  <si>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</si>
  <si>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</si>
  <si>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</si>
  <si>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</si>
  <si>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</si>
  <si>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</si>
  <si>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</si>
  <si>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</si>
  <si>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</si>
  <si>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</si>
  <si>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古河市下水道事業会計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</si>
  <si>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</si>
  <si>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</si>
  <si>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古河市農業集落排水事業特別会計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</si>
  <si>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</si>
  <si>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</si>
  <si>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</si>
  <si>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</si>
  <si>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</si>
  <si>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</si>
  <si>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</si>
  <si>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</si>
  <si>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</si>
  <si>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</si>
  <si>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</si>
  <si>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</si>
  <si>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</si>
  <si>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</si>
  <si>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</si>
  <si>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</si>
  <si>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</si>
  <si>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</si>
  <si>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</si>
  <si>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</si>
  <si>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</si>
  <si>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</si>
  <si>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</si>
  <si>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</si>
  <si>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</si>
  <si>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</si>
  <si>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</si>
  <si>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</si>
  <si>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</si>
  <si>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</si>
  <si>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</si>
  <si>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</si>
  <si>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</si>
  <si>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</si>
  <si>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</si>
  <si>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</si>
  <si>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</si>
  <si>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</si>
  <si>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</si>
  <si>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</si>
  <si>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</si>
  <si>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</si>
  <si>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</si>
  <si>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</si>
  <si>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</si>
  <si>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</si>
  <si>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</si>
  <si>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</si>
  <si>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</si>
  <si>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</si>
  <si>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</si>
  <si>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</si>
  <si>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</si>
  <si>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</si>
  <si>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</si>
  <si>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</si>
  <si>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</si>
  <si>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</si>
  <si>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</si>
  <si>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</si>
  <si>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</si>
  <si>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</si>
  <si>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</si>
  <si>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</si>
  <si>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</si>
  <si>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</si>
  <si>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</si>
  <si>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</si>
  <si>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</si>
  <si>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</si>
  <si>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</si>
  <si>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</si>
  <si>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</si>
  <si>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</si>
  <si>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</si>
  <si>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</si>
  <si>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</si>
  <si>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</si>
  <si>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</si>
  <si>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</si>
  <si>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</si>
  <si>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</si>
  <si>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</si>
  <si>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</si>
  <si>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</si>
  <si>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1.62</t>
  </si>
  <si>
    <t>▲ 0.81</t>
  </si>
  <si>
    <t>古河市水道事業会計</t>
  </si>
  <si>
    <t>一般会計</t>
  </si>
  <si>
    <t>古河市下水道事業会計</t>
  </si>
  <si>
    <t>古河市介護保険特別会計（保険事業勘定）</t>
  </si>
  <si>
    <t>古河市国民健康保険特別会計（事業勘定）</t>
  </si>
  <si>
    <t>古河市農業集落排水事業特別会計</t>
  </si>
  <si>
    <t>古河市仁連地区新産業用地開発事業特別会計</t>
  </si>
  <si>
    <t>古河市ゴルフ場事業特別会計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</si>
  <si>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</si>
  <si>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</si>
  <si>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</si>
  <si>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</si>
  <si>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</si>
  <si>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</si>
  <si>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</si>
  <si>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</si>
  <si>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</si>
  <si>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清水丘診療所事務組合（国民健康保険事業）</t>
  </si>
  <si>
    <t>さしま環境管理事務組合（一般会計）</t>
  </si>
  <si>
    <t>さしま環境管理事務組合（清水丘聖地霊園管理事業特別会計）</t>
  </si>
  <si>
    <t>茨城西南地方広域市町村圏事務組合（一般会計）</t>
  </si>
  <si>
    <t>茨城西南地方広域市町村圏事務組合（利根老人ホーム事業特別会計）</t>
  </si>
  <si>
    <t>茨城西南地方広域市町村圏事務組合（特殊湛水防除事業特別会計）</t>
  </si>
  <si>
    <t>茨城県市町村総合事務組合（一般会計）</t>
  </si>
  <si>
    <t>茨城県市町村総合事務組合（県民交通災害共済事業特別会計）</t>
  </si>
  <si>
    <t>茨城租税債権管理機構（一般会計）</t>
  </si>
  <si>
    <t>茨城県後期高齢者医療広域連合（一般会計）</t>
  </si>
  <si>
    <t>茨城県後期高齢者医療広域連合（後期高齢医療特別会計）</t>
  </si>
  <si>
    <t>古河市情報センター</t>
    <rPh sb="0" eb="2">
      <t>コガ</t>
    </rPh>
    <rPh sb="2" eb="3">
      <t>シ</t>
    </rPh>
    <rPh sb="3" eb="5">
      <t>ジョウホウ</t>
    </rPh>
    <phoneticPr fontId="2"/>
  </si>
  <si>
    <t>古河市地域振興公社</t>
    <rPh sb="0" eb="3">
      <t>コガシ</t>
    </rPh>
    <rPh sb="3" eb="5">
      <t>チイキ</t>
    </rPh>
    <rPh sb="5" eb="7">
      <t>シンコウ</t>
    </rPh>
    <rPh sb="7" eb="9">
      <t>コウシャ</t>
    </rPh>
    <phoneticPr fontId="2"/>
  </si>
  <si>
    <t>渡良瀬遊水地アクリメーション振興財団</t>
    <rPh sb="0" eb="3">
      <t>ワタラセ</t>
    </rPh>
    <rPh sb="3" eb="6">
      <t>ユウスイチ</t>
    </rPh>
    <rPh sb="14" eb="16">
      <t>シンコウ</t>
    </rPh>
    <rPh sb="16" eb="18">
      <t>ザイダン</t>
    </rPh>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</si>
  <si>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</si>
  <si>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</si>
  <si>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</si>
  <si>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</si>
  <si>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</si>
  <si>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新駅設置準備基金</t>
    <rPh sb="0" eb="2">
      <t>シンエキ</t>
    </rPh>
    <rPh sb="2" eb="4">
      <t>セッチ</t>
    </rPh>
    <rPh sb="4" eb="6">
      <t>ジュンビ</t>
    </rPh>
    <rPh sb="6" eb="8">
      <t>キキン</t>
    </rPh>
    <phoneticPr fontId="5"/>
  </si>
  <si>
    <t>ふるさと振興基金</t>
    <rPh sb="4" eb="8">
      <t>シンコウキキン</t>
    </rPh>
    <phoneticPr fontId="5"/>
  </si>
  <si>
    <t>合併特例振興基金</t>
    <rPh sb="0" eb="2">
      <t>ガッペイ</t>
    </rPh>
    <rPh sb="2" eb="6">
      <t>トクレイシンコウ</t>
    </rPh>
    <rPh sb="6" eb="8">
      <t>キキン</t>
    </rPh>
    <phoneticPr fontId="5"/>
  </si>
  <si>
    <t>道の駅「まくらがの里こが」基金</t>
    <rPh sb="0" eb="1">
      <t>ミチ</t>
    </rPh>
    <rPh sb="2" eb="3">
      <t>エキ</t>
    </rPh>
    <rPh sb="9" eb="10">
      <t>サト</t>
    </rPh>
    <rPh sb="13" eb="15">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</si>
  <si>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</si>
  <si>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</si>
  <si>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</si>
  <si>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</si>
  <si>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</si>
  <si>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</si>
  <si>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</si>
  <si>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</si>
  <si>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</si>
  <si>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</si>
  <si>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地方債の新規発行の抑制により年々減少しているものの、合併後に実施してきたインフラや施設の更新に伴う地方債残高の増加により、類似団体と比較して高い状態が続いており、令和３年度末においても36.5ポイント高い状況となっている。また、有形固定資産減価償却率は、資産等の更新が定期的に行われてきたことにより類似団体と比較して1.2ポイント低くなっている。引き続き、古河市財政運営ガイドラインに基づき、将来への備えとなる財務基盤強化に努めるなど、財政の健全化に注意しつつ、古河市公共施設適正配置計画に基づき、施設の長寿命化、集約化等を進めていく。</t>
    <phoneticPr fontId="5"/>
  </si>
  <si>
    <t>将来負担比率及び実質公債費比率ともに減少傾向にある。これは、合併特例債等有利な地方債を有効に活用しつつ、地方債の新規発行の抑制に努めているためである。しかし、類似団体内平均値と比較すると、将来負担比率で36.5ポイント、実質公債費比率で1.2ポイント高い状況にあるので、引き続き、古河市財政運営ガイドラインに基づき、年度ごとの地方債借入額を地方債償還額以内に抑えるなど、指標の改善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</si>
</sst>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11DC-4C1C-BD16-E67198FF81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36481</c:v>
                </c:pt>
                <c:pt idx="1">
                  <c:v>29526</c:v>
                </c:pt>
                <c:pt idx="2">
                  <c:v>29002</c:v>
                </c:pt>
                <c:pt idx="3">
                  <c:v>30582</c:v>
                </c:pt>
                <c:pt idx="4">
                  <c:v>28403</c:v>
                </c:pt>
              </c:numCache>
            </c:numRef>
          </c:val>
          <c:smooth val="0"/>
          <c:extLst>
            <c:ext xmlns:c16="http://schemas.microsoft.com/office/drawing/2014/chart" uri="{C3380CC4-5D6E-409C-BE32-E72D297353CC}">
              <c16:uniqueId val="{00000001-11DC-4C1C-BD16-E67198FF81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5.0599999999999996</c:v>
                </c:pt>
                <c:pt idx="1">
                  <c:v>3.42</c:v>
                </c:pt>
                <c:pt idx="2">
                  <c:v>3.93</c:v>
                </c:pt>
                <c:pt idx="3">
                  <c:v>6.57</c:v>
                </c:pt>
                <c:pt idx="4">
                  <c:v>11.57</c:v>
                </c:pt>
              </c:numCache>
            </c:numRef>
          </c:val>
          <c:extLst>
            <c:ext xmlns:c16="http://schemas.microsoft.com/office/drawing/2014/chart" uri="{C3380CC4-5D6E-409C-BE32-E72D297353CC}">
              <c16:uniqueId val="{00000000-ABDB-4B99-9DD1-EE0DCADD0B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10.36</c:v>
                </c:pt>
                <c:pt idx="1">
                  <c:v>10.31</c:v>
                </c:pt>
                <c:pt idx="2">
                  <c:v>9</c:v>
                </c:pt>
                <c:pt idx="3">
                  <c:v>8.7899999999999991</c:v>
                </c:pt>
                <c:pt idx="4">
                  <c:v>9.57</c:v>
                </c:pt>
              </c:numCache>
            </c:numRef>
          </c:val>
          <c:extLst>
            <c:ext xmlns:c16="http://schemas.microsoft.com/office/drawing/2014/chart" uri="{C3380CC4-5D6E-409C-BE32-E72D297353CC}">
              <c16:uniqueId val="{00000001-ABDB-4B99-9DD1-EE0DCADD0B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0.82</c:v>
                </c:pt>
                <c:pt idx="1">
                  <c:v>-1.62</c:v>
                </c:pt>
                <c:pt idx="2">
                  <c:v>-0.81</c:v>
                </c:pt>
                <c:pt idx="3">
                  <c:v>2.74</c:v>
                </c:pt>
                <c:pt idx="4">
                  <c:v>7.94</c:v>
                </c:pt>
              </c:numCache>
            </c:numRef>
          </c:val>
          <c:smooth val="0"/>
          <c:extLst>
            <c:ext xmlns:c16="http://schemas.microsoft.com/office/drawing/2014/chart" uri="{C3380CC4-5D6E-409C-BE32-E72D297353CC}">
              <c16:uniqueId val="{00000002-ABDB-4B99-9DD1-EE0DCADD0B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0.41</c:v>
                </c:pt>
                <c:pt idx="2">
                  <c:v>#N/A</c:v>
                </c:pt>
                <c:pt idx="3">
                  <c:v>0.49</c:v>
                </c:pt>
                <c:pt idx="4">
                  <c:v>#N/A</c:v>
                </c:pt>
                <c:pt idx="5">
                  <c:v>0.18</c:v>
                </c:pt>
                <c:pt idx="6">
                  <c:v>#N/A</c:v>
                </c:pt>
                <c:pt idx="7">
                  <c:v>0.12</c:v>
                </c:pt>
                <c:pt idx="8">
                  <c:v>#N/A</c:v>
                </c:pt>
                <c:pt idx="9">
                  <c:v>0.03</c:v>
                </c:pt>
              </c:numCache>
            </c:numRef>
          </c:val>
          <c:extLst>
            <c:ext xmlns:c16="http://schemas.microsoft.com/office/drawing/2014/chart" uri="{C3380CC4-5D6E-409C-BE32-E72D297353CC}">
              <c16:uniqueId val="{00000000-87E9-442E-89E5-49BA1FC420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E9-442E-89E5-49BA1FC420EA}"/>
            </c:ext>
          </c:extLst>
        </c:ser>
        <c:ser>
          <c:idx val="2"/>
          <c:order val="2"/>
          <c:tx>
            <c:strRef>
              <c:f>データシート!$A$29</c:f>
              <c:strCache>
                <c:ptCount val="1"/>
                <c:pt idx="0">
                  <c:v>古河市ゴルフ場事業特別会計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2-87E9-442E-89E5-49BA1FC420EA}"/>
            </c:ext>
          </c:extLst>
        </c:ser>
        <c:ser>
          <c:idx val="3"/>
          <c:order val="3"/>
          <c:tx>
            <c:strRef>
              <c:f>データシート!$A$30</c:f>
              <c:strCache>
                <c:ptCount val="1"/>
                <c:pt idx="0">
                  <c:v>古河市仁連地区新産業用地開発事業特別会計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3-87E9-442E-89E5-49BA1FC420EA}"/>
            </c:ext>
          </c:extLst>
        </c:ser>
        <c:ser>
          <c:idx val="4"/>
          <c:order val="4"/>
          <c:tx>
            <c:strRef>
              <c:f>データシート!$A$31</c:f>
              <c:strCache>
                <c:ptCount val="1"/>
                <c:pt idx="0">
                  <c:v>古河市農業集落排水事業特別会計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0.1</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4-87E9-442E-89E5-49BA1FC420EA}"/>
            </c:ext>
          </c:extLst>
        </c:ser>
        <c:ser>
          <c:idx val="5"/>
          <c:order val="5"/>
          <c:tx>
            <c:strRef>
              <c:f>データシート!$A$32</c:f>
              <c:strCache>
                <c:ptCount val="1"/>
                <c:pt idx="0">
                  <c:v>古河市国民健康保険特別会計（事業勘定）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0.5</c:v>
                </c:pt>
              </c:numCache>
            </c:numRef>
          </c:val>
          <c:extLst>
            <c:ext xmlns:c16="http://schemas.microsoft.com/office/drawing/2014/chart" uri="{C3380CC4-5D6E-409C-BE32-E72D297353CC}">
              <c16:uniqueId val="{00000005-87E9-442E-89E5-49BA1FC420EA}"/>
            </c:ext>
          </c:extLst>
        </c:ser>
        <c:ser>
          <c:idx val="6"/>
          <c:order val="6"/>
          <c:tx>
            <c:strRef>
              <c:f>データシート!$A$33</c:f>
              <c:strCache>
                <c:ptCount val="1"/>
                <c:pt idx="0">
                  <c:v>古河市介護保険特別会計（保険事業勘定）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0.85</c:v>
                </c:pt>
                <c:pt idx="2">
                  <c:v>#N/A</c:v>
                </c:pt>
                <c:pt idx="3">
                  <c:v>0.94</c:v>
                </c:pt>
                <c:pt idx="4">
                  <c:v>#N/A</c:v>
                </c:pt>
                <c:pt idx="5">
                  <c:v>0.64</c:v>
                </c:pt>
                <c:pt idx="6">
                  <c:v>#N/A</c:v>
                </c:pt>
                <c:pt idx="7">
                  <c:v>0.86</c:v>
                </c:pt>
                <c:pt idx="8">
                  <c:v>#N/A</c:v>
                </c:pt>
                <c:pt idx="9">
                  <c:v>0.51</c:v>
                </c:pt>
              </c:numCache>
            </c:numRef>
          </c:val>
          <c:extLst>
            <c:ext xmlns:c16="http://schemas.microsoft.com/office/drawing/2014/chart" uri="{C3380CC4-5D6E-409C-BE32-E72D297353CC}">
              <c16:uniqueId val="{00000006-87E9-442E-89E5-49BA1FC420EA}"/>
            </c:ext>
          </c:extLst>
        </c:ser>
        <c:ser>
          <c:idx val="7"/>
          <c:order val="7"/>
          <c:tx>
            <c:strRef>
              <c:f>データシート!$A$34</c:f>
              <c:strCache>
                <c:ptCount val="1"/>
                <c:pt idx="0">
                  <c:v>古河市下水道事業会計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0.78</c:v>
                </c:pt>
                <c:pt idx="8">
                  <c:v>#N/A</c:v>
                </c:pt>
                <c:pt idx="9">
                  <c:v>0.85</c:v>
                </c:pt>
              </c:numCache>
            </c:numRef>
          </c:val>
          <c:extLst>
            <c:ext xmlns:c16="http://schemas.microsoft.com/office/drawing/2014/chart" uri="{C3380CC4-5D6E-409C-BE32-E72D297353CC}">
              <c16:uniqueId val="{00000007-87E9-442E-89E5-49BA1FC420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4.95</c:v>
                </c:pt>
                <c:pt idx="2">
                  <c:v>#N/A</c:v>
                </c:pt>
                <c:pt idx="3">
                  <c:v>3.39</c:v>
                </c:pt>
                <c:pt idx="4">
                  <c:v>#N/A</c:v>
                </c:pt>
                <c:pt idx="5">
                  <c:v>3.89</c:v>
                </c:pt>
                <c:pt idx="6">
                  <c:v>#N/A</c:v>
                </c:pt>
                <c:pt idx="7">
                  <c:v>6.53</c:v>
                </c:pt>
                <c:pt idx="8">
                  <c:v>#N/A</c:v>
                </c:pt>
                <c:pt idx="9">
                  <c:v>11.55</c:v>
                </c:pt>
              </c:numCache>
            </c:numRef>
          </c:val>
          <c:extLst>
            <c:ext xmlns:c16="http://schemas.microsoft.com/office/drawing/2014/chart" uri="{C3380CC4-5D6E-409C-BE32-E72D297353CC}">
              <c16:uniqueId val="{00000008-87E9-442E-89E5-49BA1FC420EA}"/>
            </c:ext>
          </c:extLst>
        </c:ser>
        <c:ser>
          <c:idx val="9"/>
          <c:order val="9"/>
          <c:tx>
            <c:strRef>
              <c:f>データシート!$A$36</c:f>
              <c:strCache>
                <c:ptCount val="1"/>
                <c:pt idx="0">
                  <c:v>古河市水道事業会計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10.43</c:v>
                </c:pt>
                <c:pt idx="2">
                  <c:v>#N/A</c:v>
                </c:pt>
                <c:pt idx="3">
                  <c:v>11.04</c:v>
                </c:pt>
                <c:pt idx="4">
                  <c:v>#N/A</c:v>
                </c:pt>
                <c:pt idx="5">
                  <c:v>10.72</c:v>
                </c:pt>
                <c:pt idx="6">
                  <c:v>#N/A</c:v>
                </c:pt>
                <c:pt idx="7">
                  <c:v>11.06</c:v>
                </c:pt>
                <c:pt idx="8">
                  <c:v>#N/A</c:v>
                </c:pt>
                <c:pt idx="9">
                  <c:v>12</c:v>
                </c:pt>
              </c:numCache>
            </c:numRef>
          </c:val>
          <c:extLst>
            <c:ext xmlns:c16="http://schemas.microsoft.com/office/drawing/2014/chart" uri="{C3380CC4-5D6E-409C-BE32-E72D297353CC}">
              <c16:uniqueId val="{00000009-87E9-442E-89E5-49BA1FC420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6345</c:v>
                </c:pt>
                <c:pt idx="5">
                  <c:v>6438</c:v>
                </c:pt>
                <c:pt idx="8">
                  <c:v>6395</c:v>
                </c:pt>
                <c:pt idx="11">
                  <c:v>6404</c:v>
                </c:pt>
                <c:pt idx="14">
                  <c:v>6144</c:v>
                </c:pt>
              </c:numCache>
            </c:numRef>
          </c:val>
          <c:extLst>
            <c:ext xmlns:c16="http://schemas.microsoft.com/office/drawing/2014/chart" uri="{C3380CC4-5D6E-409C-BE32-E72D297353CC}">
              <c16:uniqueId val="{00000000-6E04-4484-82C4-AD892BA700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04-4484-82C4-AD892BA700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29</c:v>
                </c:pt>
                <c:pt idx="3">
                  <c:v>34</c:v>
                </c:pt>
                <c:pt idx="6">
                  <c:v>33</c:v>
                </c:pt>
                <c:pt idx="9">
                  <c:v>33</c:v>
                </c:pt>
                <c:pt idx="12">
                  <c:v>33</c:v>
                </c:pt>
              </c:numCache>
            </c:numRef>
          </c:val>
          <c:extLst>
            <c:ext xmlns:c16="http://schemas.microsoft.com/office/drawing/2014/chart" uri="{C3380CC4-5D6E-409C-BE32-E72D297353CC}">
              <c16:uniqueId val="{00000002-6E04-4484-82C4-AD892BA700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418</c:v>
                </c:pt>
                <c:pt idx="3">
                  <c:v>429</c:v>
                </c:pt>
                <c:pt idx="6">
                  <c:v>401</c:v>
                </c:pt>
                <c:pt idx="9">
                  <c:v>414</c:v>
                </c:pt>
                <c:pt idx="12">
                  <c:v>364</c:v>
                </c:pt>
              </c:numCache>
            </c:numRef>
          </c:val>
          <c:extLst>
            <c:ext xmlns:c16="http://schemas.microsoft.com/office/drawing/2014/chart" uri="{C3380CC4-5D6E-409C-BE32-E72D297353CC}">
              <c16:uniqueId val="{00000003-6E04-4484-82C4-AD892BA700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1637</c:v>
                </c:pt>
                <c:pt idx="3">
                  <c:v>1514</c:v>
                </c:pt>
                <c:pt idx="6">
                  <c:v>1395</c:v>
                </c:pt>
                <c:pt idx="9">
                  <c:v>1304</c:v>
                </c:pt>
                <c:pt idx="12">
                  <c:v>1223</c:v>
                </c:pt>
              </c:numCache>
            </c:numRef>
          </c:val>
          <c:extLst>
            <c:ext xmlns:c16="http://schemas.microsoft.com/office/drawing/2014/chart" uri="{C3380CC4-5D6E-409C-BE32-E72D297353CC}">
              <c16:uniqueId val="{00000004-6E04-4484-82C4-AD892BA700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10</c:v>
                </c:pt>
                <c:pt idx="3">
                  <c:v>26</c:v>
                </c:pt>
                <c:pt idx="6">
                  <c:v>37</c:v>
                </c:pt>
                <c:pt idx="9">
                  <c:v>49</c:v>
                </c:pt>
                <c:pt idx="12">
                  <c:v>58</c:v>
                </c:pt>
              </c:numCache>
            </c:numRef>
          </c:val>
          <c:extLst>
            <c:ext xmlns:c16="http://schemas.microsoft.com/office/drawing/2014/chart" uri="{C3380CC4-5D6E-409C-BE32-E72D297353CC}">
              <c16:uniqueId val="{00000005-6E04-4484-82C4-AD892BA700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04-4484-82C4-AD892BA700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6480</c:v>
                </c:pt>
                <c:pt idx="3">
                  <c:v>6585</c:v>
                </c:pt>
                <c:pt idx="6">
                  <c:v>6369</c:v>
                </c:pt>
                <c:pt idx="9">
                  <c:v>6288</c:v>
                </c:pt>
                <c:pt idx="12">
                  <c:v>5880</c:v>
                </c:pt>
              </c:numCache>
            </c:numRef>
          </c:val>
          <c:extLst>
            <c:ext xmlns:c16="http://schemas.microsoft.com/office/drawing/2014/chart" uri="{C3380CC4-5D6E-409C-BE32-E72D297353CC}">
              <c16:uniqueId val="{00000007-6E04-4484-82C4-AD892BA700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2229</c:v>
                </c:pt>
                <c:pt idx="2">
                  <c:v>#N/A</c:v>
                </c:pt>
                <c:pt idx="3">
                  <c:v>#N/A</c:v>
                </c:pt>
                <c:pt idx="4">
                  <c:v>2150</c:v>
                </c:pt>
                <c:pt idx="5">
                  <c:v>#N/A</c:v>
                </c:pt>
                <c:pt idx="6">
                  <c:v>#N/A</c:v>
                </c:pt>
                <c:pt idx="7">
                  <c:v>1840</c:v>
                </c:pt>
                <c:pt idx="8">
                  <c:v>#N/A</c:v>
                </c:pt>
                <c:pt idx="9">
                  <c:v>#N/A</c:v>
                </c:pt>
                <c:pt idx="10">
                  <c:v>1684</c:v>
                </c:pt>
                <c:pt idx="11">
                  <c:v>#N/A</c:v>
                </c:pt>
                <c:pt idx="12">
                  <c:v>#N/A</c:v>
                </c:pt>
                <c:pt idx="13">
                  <c:v>1414</c:v>
                </c:pt>
                <c:pt idx="14">
                  <c:v>#N/A</c:v>
                </c:pt>
              </c:numCache>
            </c:numRef>
          </c:val>
          <c:smooth val="0"/>
          <c:extLst>
            <c:ext xmlns:c16="http://schemas.microsoft.com/office/drawing/2014/chart" uri="{C3380CC4-5D6E-409C-BE32-E72D297353CC}">
              <c16:uniqueId val="{00000008-6E04-4484-82C4-AD892BA700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56539</c:v>
                </c:pt>
                <c:pt idx="5">
                  <c:v>55252</c:v>
                </c:pt>
                <c:pt idx="8">
                  <c:v>53579</c:v>
                </c:pt>
                <c:pt idx="11">
                  <c:v>51793</c:v>
                </c:pt>
                <c:pt idx="14">
                  <c:v>49928</c:v>
                </c:pt>
              </c:numCache>
            </c:numRef>
          </c:val>
          <c:extLst>
            <c:ext xmlns:c16="http://schemas.microsoft.com/office/drawing/2014/chart" uri="{C3380CC4-5D6E-409C-BE32-E72D297353CC}">
              <c16:uniqueId val="{00000000-1BD5-4CC2-89B6-F8C73F9D7D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4078</c:v>
                </c:pt>
                <c:pt idx="5">
                  <c:v>3981</c:v>
                </c:pt>
                <c:pt idx="8">
                  <c:v>3900</c:v>
                </c:pt>
                <c:pt idx="11">
                  <c:v>3835</c:v>
                </c:pt>
                <c:pt idx="14">
                  <c:v>4010</c:v>
                </c:pt>
              </c:numCache>
            </c:numRef>
          </c:val>
          <c:extLst>
            <c:ext xmlns:c16="http://schemas.microsoft.com/office/drawing/2014/chart" uri="{C3380CC4-5D6E-409C-BE32-E72D297353CC}">
              <c16:uniqueId val="{00000001-1BD5-4CC2-89B6-F8C73F9D7D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6287</c:v>
                </c:pt>
                <c:pt idx="5">
                  <c:v>6232</c:v>
                </c:pt>
                <c:pt idx="8">
                  <c:v>5784</c:v>
                </c:pt>
                <c:pt idx="11">
                  <c:v>5876</c:v>
                </c:pt>
                <c:pt idx="14">
                  <c:v>8414</c:v>
                </c:pt>
              </c:numCache>
            </c:numRef>
          </c:val>
          <c:extLst>
            <c:ext xmlns:c16="http://schemas.microsoft.com/office/drawing/2014/chart" uri="{C3380CC4-5D6E-409C-BE32-E72D297353CC}">
              <c16:uniqueId val="{00000002-1BD5-4CC2-89B6-F8C73F9D7D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D5-4CC2-89B6-F8C73F9D7D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D5-4CC2-89B6-F8C73F9D7D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18</c:v>
                </c:pt>
                <c:pt idx="3">
                  <c:v>7</c:v>
                </c:pt>
                <c:pt idx="6">
                  <c:v>17</c:v>
                </c:pt>
                <c:pt idx="9">
                  <c:v>7</c:v>
                </c:pt>
                <c:pt idx="12">
                  <c:v>7</c:v>
                </c:pt>
              </c:numCache>
            </c:numRef>
          </c:val>
          <c:extLst>
            <c:ext xmlns:c16="http://schemas.microsoft.com/office/drawing/2014/chart" uri="{C3380CC4-5D6E-409C-BE32-E72D297353CC}">
              <c16:uniqueId val="{00000005-1BD5-4CC2-89B6-F8C73F9D7D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6511</c:v>
                </c:pt>
                <c:pt idx="3">
                  <c:v>6269</c:v>
                </c:pt>
                <c:pt idx="6">
                  <c:v>6212</c:v>
                </c:pt>
                <c:pt idx="9">
                  <c:v>6093</c:v>
                </c:pt>
                <c:pt idx="12">
                  <c:v>5985</c:v>
                </c:pt>
              </c:numCache>
            </c:numRef>
          </c:val>
          <c:extLst>
            <c:ext xmlns:c16="http://schemas.microsoft.com/office/drawing/2014/chart" uri="{C3380CC4-5D6E-409C-BE32-E72D297353CC}">
              <c16:uniqueId val="{00000006-1BD5-4CC2-89B6-F8C73F9D7D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1580</c:v>
                </c:pt>
                <c:pt idx="3">
                  <c:v>1280</c:v>
                </c:pt>
                <c:pt idx="6">
                  <c:v>963</c:v>
                </c:pt>
                <c:pt idx="9">
                  <c:v>683</c:v>
                </c:pt>
                <c:pt idx="12">
                  <c:v>530</c:v>
                </c:pt>
              </c:numCache>
            </c:numRef>
          </c:val>
          <c:extLst>
            <c:ext xmlns:c16="http://schemas.microsoft.com/office/drawing/2014/chart" uri="{C3380CC4-5D6E-409C-BE32-E72D297353CC}">
              <c16:uniqueId val="{00000007-1BD5-4CC2-89B6-F8C73F9D7D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16080</c:v>
                </c:pt>
                <c:pt idx="3">
                  <c:v>15052</c:v>
                </c:pt>
                <c:pt idx="6">
                  <c:v>14356</c:v>
                </c:pt>
                <c:pt idx="9">
                  <c:v>13391</c:v>
                </c:pt>
                <c:pt idx="12">
                  <c:v>12430</c:v>
                </c:pt>
              </c:numCache>
            </c:numRef>
          </c:val>
          <c:extLst>
            <c:ext xmlns:c16="http://schemas.microsoft.com/office/drawing/2014/chart" uri="{C3380CC4-5D6E-409C-BE32-E72D297353CC}">
              <c16:uniqueId val="{00000008-1BD5-4CC2-89B6-F8C73F9D7D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267</c:v>
                </c:pt>
                <c:pt idx="3">
                  <c:v>235</c:v>
                </c:pt>
                <c:pt idx="6">
                  <c:v>203</c:v>
                </c:pt>
                <c:pt idx="9">
                  <c:v>171</c:v>
                </c:pt>
                <c:pt idx="12">
                  <c:v>139</c:v>
                </c:pt>
              </c:numCache>
            </c:numRef>
          </c:val>
          <c:extLst>
            <c:ext xmlns:c16="http://schemas.microsoft.com/office/drawing/2014/chart" uri="{C3380CC4-5D6E-409C-BE32-E72D297353CC}">
              <c16:uniqueId val="{00000009-1BD5-4CC2-89B6-F8C73F9D7D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62179</c:v>
                </c:pt>
                <c:pt idx="3">
                  <c:v>60242</c:v>
                </c:pt>
                <c:pt idx="6">
                  <c:v>58402</c:v>
                </c:pt>
                <c:pt idx="9">
                  <c:v>56184</c:v>
                </c:pt>
                <c:pt idx="12">
                  <c:v>54329</c:v>
                </c:pt>
              </c:numCache>
            </c:numRef>
          </c:val>
          <c:extLst>
            <c:ext xmlns:c16="http://schemas.microsoft.com/office/drawing/2014/chart" uri="{C3380CC4-5D6E-409C-BE32-E72D297353CC}">
              <c16:uniqueId val="{0000000A-1BD5-4CC2-89B6-F8C73F9D7D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19731</c:v>
                </c:pt>
                <c:pt idx="2">
                  <c:v>#N/A</c:v>
                </c:pt>
                <c:pt idx="3">
                  <c:v>#N/A</c:v>
                </c:pt>
                <c:pt idx="4">
                  <c:v>17619</c:v>
                </c:pt>
                <c:pt idx="5">
                  <c:v>#N/A</c:v>
                </c:pt>
                <c:pt idx="6">
                  <c:v>#N/A</c:v>
                </c:pt>
                <c:pt idx="7">
                  <c:v>16891</c:v>
                </c:pt>
                <c:pt idx="8">
                  <c:v>#N/A</c:v>
                </c:pt>
                <c:pt idx="9">
                  <c:v>#N/A</c:v>
                </c:pt>
                <c:pt idx="10">
                  <c:v>15026</c:v>
                </c:pt>
                <c:pt idx="11">
                  <c:v>#N/A</c:v>
                </c:pt>
                <c:pt idx="12">
                  <c:v>#N/A</c:v>
                </c:pt>
                <c:pt idx="13">
                  <c:v>11068</c:v>
                </c:pt>
                <c:pt idx="14">
                  <c:v>#N/A</c:v>
                </c:pt>
              </c:numCache>
            </c:numRef>
          </c:val>
          <c:smooth val="0"/>
          <c:extLst>
            <c:ext xmlns:c16="http://schemas.microsoft.com/office/drawing/2014/chart" uri="{C3380CC4-5D6E-409C-BE32-E72D297353CC}">
              <c16:uniqueId val="{0000000B-1BD5-4CC2-89B6-F8C73F9D7D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2722</c:v>
                </c:pt>
                <c:pt idx="1">
                  <c:v>2722</c:v>
                </c:pt>
                <c:pt idx="2">
                  <c:v>3078</c:v>
                </c:pt>
              </c:numCache>
            </c:numRef>
          </c:val>
          <c:extLst>
            <c:ext xmlns:c16="http://schemas.microsoft.com/office/drawing/2014/chart" uri="{C3380CC4-5D6E-409C-BE32-E72D297353CC}">
              <c16:uniqueId val="{00000000-A074-47C3-8348-D75F8D88A4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511</c:v>
                </c:pt>
                <c:pt idx="1">
                  <c:v>604</c:v>
                </c:pt>
                <c:pt idx="2">
                  <c:v>1616</c:v>
                </c:pt>
              </c:numCache>
            </c:numRef>
          </c:val>
          <c:extLst>
            <c:ext xmlns:c16="http://schemas.microsoft.com/office/drawing/2014/chart" uri="{C3380CC4-5D6E-409C-BE32-E72D297353CC}">
              <c16:uniqueId val="{00000001-A074-47C3-8348-D75F8D88A4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1883</c:v>
                </c:pt>
                <c:pt idx="1">
                  <c:v>1858</c:v>
                </c:pt>
                <c:pt idx="2">
                  <c:v>2696</c:v>
                </c:pt>
              </c:numCache>
            </c:numRef>
          </c:val>
          <c:extLst>
            <c:ext xmlns:c16="http://schemas.microsoft.com/office/drawing/2014/chart" uri="{C3380CC4-5D6E-409C-BE32-E72D297353CC}">
              <c16:uniqueId val="{00000002-A074-47C3-8348-D75F8D88A4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{52E9FE57-984A-484B-BF6D-E0C044BC8D70}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23A-4DCA-BB17-F7C8A45559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{18DD6668-2290-4D09-89BD-CD0E74B211A8}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3A-4DCA-BB17-F7C8A45559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{161B40C4-16E5-4C08-B0E7-A70BB2FDF579}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3A-4DCA-BB17-F7C8A45559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{605D8F6C-9606-421E-B0BC-732F10CF9792}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3A-4DCA-BB17-F7C8A45559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{836C28AB-A584-4F7B-A7E7-3D94F5B351D7}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3A-4DCA-BB17-F7C8A455593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{DACBBD5F-1EE3-4D45-90C4-D85A7BEE4723}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23A-4DCA-BB17-F7C8A455593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{06688712-A71F-46D8-AFEB-57324F5A4A85}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23A-4DCA-BB17-F7C8A455593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{DD3EF610-5862-4FB9-9022-1BA78F5B23C6}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23A-4DCA-BB17-F7C8A455593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{E868A8B0-FBB5-40C2-AEBB-467A6BA9C02A}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23A-4DCA-BB17-F7C8A45559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57.3</c:v>
                </c:pt>
                <c:pt idx="16">
                  <c:v>59.1</c:v>
                </c:pt>
                <c:pt idx="24">
                  <c:v>60.2</c:v>
                </c:pt>
                <c:pt idx="32">
                  <c:v>61.8</c:v>
                </c:pt>
              </c:numCache>
            </c:numRef>
          </c:xVal>
          <c:yVal>
            <c:numRef>
              <c:f>公会計指標分析・財政指標組合せ分析表!$BP$51:$DC$51</c:f>
              <c:numCache>
                <c:formatCode>#,##0.0;"▲ "#,##0.0</c:formatCode>
                <c:ptCount val="40"/>
                <c:pt idx="0">
                  <c:v>78.7</c:v>
                </c:pt>
                <c:pt idx="8">
                  <c:v>70.2</c:v>
                </c:pt>
                <c:pt idx="16">
                  <c:v>67.2</c:v>
                </c:pt>
                <c:pt idx="24">
                  <c:v>58.1</c:v>
                </c:pt>
                <c:pt idx="32">
                  <c:v>40.6</c:v>
                </c:pt>
              </c:numCache>
            </c:numRef>
          </c:yVal>
          <c:smooth val="0"/>
          <c:extLst>
            <c:ext xmlns:c16="http://schemas.microsoft.com/office/drawing/2014/chart" uri="{C3380CC4-5D6E-409C-BE32-E72D297353CC}">
              <c16:uniqueId val="{00000009-E23A-4DCA-BB17-F7C8A45559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{90290209-2949-43A0-ACA5-D3714DBECD1A}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23A-4DCA-BB17-F7C8A45559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{A216F9BC-F0B3-4E75-8504-F531CDAAAFD3}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3A-4DCA-BB17-F7C8A45559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{CACB1C9D-9545-4793-8F23-8A49B98581C6}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3A-4DCA-BB17-F7C8A45559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{6D60531C-D59B-417B-BCAB-D7E0731D14F8}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3A-4DCA-BB17-F7C8A45559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{7976B77C-3E50-4FD6-8E1C-2DB49D041EB9}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3A-4DCA-BB17-F7C8A455593F}"/>
                </c:ext>
              </c:extLst>
            </c:dLbl>
            <c:dLbl>
              <c:idx val="8"/>
              <c:layout>
                <c:manualLayout>
                  <c:x val="-2.700572229358869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{1A8FF370-13E4-4529-8C4F-CC4C37B193B4}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23A-4DCA-BB17-F7C8A455593F}"/>
                </c:ext>
              </c:extLst>
            </c:dLbl>
            <c:dLbl>
              <c:idx val="16"/>
              <c:layout>
                <c:manualLayout>
                  <c:x val="-3.715522882621776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{7BC70AD8-2DB8-4474-AF6F-7D6549D8D5AF}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23A-4DCA-BB17-F7C8A455593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{534B89D4-4887-4E57-A105-0F1D6193BFB6}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23A-4DCA-BB17-F7C8A455593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{E0524DF3-9418-4442-935E-140D284CCF95}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23A-4DCA-BB17-F7C8A45559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E23A-4DCA-BB17-F7C8A455593F}"/>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{14845AC6-5C6D-4F5B-9C21-72F2C0328A4B}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175-433D-AE7A-1302ECEDD2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{08168BB5-E5B1-4271-8803-D0071F2B8BBC}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75-433D-AE7A-1302ECEDD2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{30DFAE51-ED01-47D5-9F39-FA6B06996127}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75-433D-AE7A-1302ECEDD2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{32AA8FC3-124E-447D-A00F-56CB9B6BB897}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75-433D-AE7A-1302ECEDD2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{9036BE42-9AFB-464F-B195-C53539FCEE0B}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75-433D-AE7A-1302ECEDD27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{FFE119CF-93C2-486A-B680-54B4BEA3C82E}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175-433D-AE7A-1302ECEDD27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{221C0915-CAA5-4C8F-A654-698E73AC9714}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175-433D-AE7A-1302ECEDD27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{484AC2B4-4016-4BCE-8907-4689BBA24BDA}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175-433D-AE7A-1302ECEDD27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{80269F04-E631-4FC7-960A-52C2F4A8262D}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175-433D-AE7A-1302ECEDD2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8.6</c:v>
                </c:pt>
                <c:pt idx="16">
                  <c:v>8.1999999999999993</c:v>
                </c:pt>
                <c:pt idx="24">
                  <c:v>7.4</c:v>
                </c:pt>
                <c:pt idx="32">
                  <c:v>6.3</c:v>
                </c:pt>
              </c:numCache>
            </c:numRef>
          </c:xVal>
          <c:yVal>
            <c:numRef>
              <c:f>公会計指標分析・財政指標組合せ分析表!$BP$73:$DC$73</c:f>
              <c:numCache>
                <c:formatCode>#,##0.0;"▲ "#,##0.0</c:formatCode>
                <c:ptCount val="40"/>
                <c:pt idx="0">
                  <c:v>78.7</c:v>
                </c:pt>
                <c:pt idx="8">
                  <c:v>70.2</c:v>
                </c:pt>
                <c:pt idx="16">
                  <c:v>67.2</c:v>
                </c:pt>
                <c:pt idx="24">
                  <c:v>58.1</c:v>
                </c:pt>
                <c:pt idx="32">
                  <c:v>40.6</c:v>
                </c:pt>
              </c:numCache>
            </c:numRef>
          </c:yVal>
          <c:smooth val="0"/>
          <c:extLst>
            <c:ext xmlns:c16="http://schemas.microsoft.com/office/drawing/2014/chart" uri="{C3380CC4-5D6E-409C-BE32-E72D297353CC}">
              <c16:uniqueId val="{00000009-2175-433D-AE7A-1302ECEDD2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21161056433295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{EE04CD15-24B0-4EA7-90B0-AC81B7C9A30B}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175-433D-AE7A-1302ECEDD2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{7BCB954D-62AD-499F-BD0A-972DBDCD2D34}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75-433D-AE7A-1302ECEDD2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{87107EC5-758D-4D19-9B08-A1187A65C4B3}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75-433D-AE7A-1302ECEDD2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{5F369BF4-A5CC-4D60-A862-DE400D680EC8}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75-433D-AE7A-1302ECEDD2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{7CAEC16D-E782-468E-A2DC-3C58AAEB52F1}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75-433D-AE7A-1302ECEDD277}"/>
                </c:ext>
              </c:extLst>
            </c:dLbl>
            <c:dLbl>
              <c:idx val="8"/>
              <c:layout>
                <c:manualLayout>
                  <c:x val="-2.6647101494224355E-2"/>
                  <c:y val="-5.826860889084030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{8DCB40E5-AC52-427B-9C21-AB59480A575A}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175-433D-AE7A-1302ECEDD277}"/>
                </c:ext>
              </c:extLst>
            </c:dLbl>
            <c:dLbl>
              <c:idx val="16"/>
              <c:layout>
                <c:manualLayout>
                  <c:x val="-3.6621232849961861E-2"/>
                  <c:y val="-8.052721851460402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{AC260027-E3B6-4CD8-86BD-EF1C0A640D89}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175-433D-AE7A-1302ECEDD277}"/>
                </c:ext>
              </c:extLst>
            </c:dLbl>
            <c:dLbl>
              <c:idx val="24"/>
              <c:layout>
                <c:manualLayout>
                  <c:x val="-2.6647173287753057E-2"/>
                  <c:y val="-8.073082737462043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{1EE29C3F-9C65-4E17-9577-3F3BCCC4A709}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175-433D-AE7A-1302ECEDD277}"/>
                </c:ext>
              </c:extLst>
            </c:dLbl>
            <c:dLbl>
              <c:idx val="32"/>
              <c:layout>
                <c:manualLayout>
                  <c:x val="-3.1570342725075584E-2"/>
                  <c:y val="-3.013993357111103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{CB4CB669-81B1-4164-8A31-4E5707A8D25C}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175-433D-AE7A-1302ECEDD2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2175-433D-AE7A-1302ECEDD277}"/>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繰上償還、地方債の償還終了に伴う元利償還金の減少、起債抑制による基準財政需要額の減少により、実質公債費率の分子は減少となった。</a:t>
          </a:r>
        </a:p>
        <a:p>
          <a:r>
            <a:rPr kumimoji="1" lang="ja-JP" altLang="en-US" sz="1400">
              <a:latin typeface="ＭＳ ゴシック" pitchFamily="49" charset="-128"/>
              <a:ea typeface="ＭＳ ゴシック" pitchFamily="49" charset="-128"/>
            </a:rPr>
            <a:t>　引き続き、合併特例債等有利な地方債を有効活用し、算入公債費等の額を増加させるなど、適正な実質公債費比率の維持に努める。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満期一括償還地方債の償還の財源として、土地売払収入を見込んでいるため、償還の財源として積み立てた減債基金はなし。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地方債現在高については、新規発行額の抑制により年々減少している。</a:t>
          </a:r>
        </a:p>
        <a:p>
          <a:r>
            <a:rPr kumimoji="1" lang="ja-JP" altLang="en-US" sz="1400">
              <a:latin typeface="ＭＳ ゴシック" pitchFamily="49" charset="-128"/>
              <a:ea typeface="ＭＳ ゴシック" pitchFamily="49" charset="-128"/>
            </a:rPr>
            <a:t>　その他の項目についても全体的に減少傾向にある。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基金について、減債基金、公共施設整備基金が増加したものの、基準財政需要額算入見込額について法人税割の算入額の減少が見込まれるため、減少した。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今後も新規発行の抑制に努めるなどして、財政運営ガイドラインの目標である将来負担比率</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％未満を維持するよう、財政の健全化に努める。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茨城県古河市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百万円、減債基金へ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百万円積立てたため、基金全体として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2,205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その他特定目的基金については、合併特例債基金が循環バス運行事業等充当による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百万円の減額、またふるさと振興基金を若者・子育て世帯定住促進奨励事業等充当により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百万円減額したものの、公共施設整備基金へ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百万円積み立てたほか、新駅設置準備基金に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古河市では平成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月に財政運営ガイドラインを定め、将来の財政リスクへの最低限の備えとして、財政調整基金と減債基金の残高が標準財政規模の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11.81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保持することを目標と定めた。令和元年度以降目標値を下回る数値であったが、市税や地方交付税等が予算額よりも決算額が増加したことによる決算余剰金を基金へ積み立てし、基金取り崩しを抑制したため、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％と目標値を上回る数値となった。しかしながら、古河市の予算規模からみて今後安定した財政運営を実施するには、基金全体の残高としては依然十分とはいえない状況である。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今後は、財政運営ガイドラインに定めた目標値を保持することができるよう決算余剰金を基金へ積み立てもしくは取崩しの抑制に活用し、基金ストックの充実を図る。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教育、民生及び土木等の公共施設の計画的かつ円滑な整備へ充当。</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「合併特例振興基金」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デマンド交通運行事業、循環バス運行事業、商工団体等助成事業等に充当。</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教育施設をはじめとする各公共施設等の老朽化に備え、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百万円積み立てした。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「合併特例振興基金」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主に循環バス運行事業に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百万円、デマンド交通運行事業へ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百万円、指定管理に係る施設管理事業（古河市子育て広場）に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合併特例振興基金が令和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年度に財源が枯渇する見込みである。事業費を再精査し年間の取崩額の調整を行いながら基金管理をしていく。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普通建設事業費の抑制等により歳入超過分を積み立てたことにより増加した。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財政調整基金と減債基金の合計残高が「標準財政規模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実質赤字比率の早期健全化基準値」以上となるよう決算余剰金を基金へ積み立て、もしくは取崩しの抑制に活用し、基金ストックの充実を図る。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今年度取り崩しがなく、普通交付税の臨時財政対策債償還基金費に対応するため増加した。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財政調整基金と減債基金の合計残高が「標準財政規模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実質赤字比率の早期健全化基準値」以上となるよう決算余剰金を基金へ積立て、もしくは取崩の抑制に活用し、基金ストックの充実を図る。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141,371
137,594
123.58
61,315,396
57,450,948
3,721,622
32,165,687
52,233,559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有形固定資産減価償却率は、類似団体と比較して低い水準を維持しており、令和３年度においても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ポイント低くなっている。要因としては、合併（平成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年度）以降、合併特例債等を活用した都市基盤等の整備を順次進めているため、耐用年数の経過が短い資産が多いことによるものである。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引き続き、公共施設等総合管理基本方針及び古河市公共施設適正配置計画に基づき、市民サービスの低下を招くことなく、施設の長寿命化、集約化を進めるなど、質及び量の適切な維持管理に努める。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1" name="直線コネクタ 60"/>
        <xdr:cNvCxnSpPr/>
      </xdr:nvCxnSpPr>
      <xdr:spPr>
        <a:xfrm flipV="1">
          <a:off x="4760595" y="5347017"/>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2" name="有形固定資産減価償却率最小値テキスト"/>
        <xdr:cNvSpPr txBox="1"/>
      </xdr:nvSpPr>
      <xdr:spPr>
        <a:xfrm>
          <a:off x="4813300" y="660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3" name="直線コネクタ 62"/>
        <xdr:cNvCxnSpPr/>
      </xdr:nvCxnSpPr>
      <xdr:spPr>
        <a:xfrm>
          <a:off x="4673600" y="65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4" name="有形固定資産減価償却率最大値テキスト"/>
        <xdr:cNvSpPr txBox="1"/>
      </xdr:nvSpPr>
      <xdr:spPr>
        <a:xfrm>
          <a:off x="4813300"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5" name="直線コネクタ 64"/>
        <xdr:cNvCxnSpPr/>
      </xdr:nvCxnSpPr>
      <xdr:spPr>
        <a:xfrm>
          <a:off x="4673600" y="534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35577</xdr:rowOff>
    </xdr:from>
    <xdr:ext cx="405111" cy="259045"/>
    <xdr:sp macro="" textlink="">
      <xdr:nvSpPr>
        <xdr:cNvPr id="66" name="有形固定資産減価償却率平均値テキスト"/>
        <xdr:cNvSpPr txBox="1"/>
      </xdr:nvSpPr>
      <xdr:spPr>
        <a:xfrm>
          <a:off x="4813300" y="6122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67" name="フローチャート: 判断 66"/>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68" name="フローチャート: 判断 67"/>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69" name="フローチャート: 判断 68"/>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0" name="フローチャート: 判断 69"/>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1" name="フローチャート: 判断 70"/>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77" name="楕円 76"/>
        <xdr:cNvSpPr/>
      </xdr:nvSpPr>
      <xdr:spPr>
        <a:xfrm>
          <a:off x="4711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15257</xdr:rowOff>
    </xdr:from>
    <xdr:ext cx="405111" cy="259045"/>
    <xdr:sp macro="" textlink="">
      <xdr:nvSpPr>
        <xdr:cNvPr id="78" name="有形固定資産減価償却率該当値テキスト"/>
        <xdr:cNvSpPr txBox="1"/>
      </xdr:nvSpPr>
      <xdr:spPr>
        <a:xfrm>
          <a:off x="4813300" y="593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79" name="楕円 78"/>
        <xdr:cNvSpPr/>
      </xdr:nvSpPr>
      <xdr:spPr>
        <a:xfrm>
          <a:off x="4000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128270</xdr:rowOff>
    </xdr:from>
    <xdr:to>
      <xdr:col>23</xdr:col>
      <xdr:colOff>85725</xdr:colOff>
      <xdr:row>31</xdr:row>
      <xdr:rowOff>43180</xdr:rowOff>
    </xdr:to>
    <xdr:cxnSp macro="">
      <xdr:nvCxnSpPr>
        <xdr:cNvPr id="80" name="直線コネクタ 79"/>
        <xdr:cNvCxnSpPr/>
      </xdr:nvCxnSpPr>
      <xdr:spPr>
        <a:xfrm>
          <a:off x="4051300" y="6043295"/>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18097</xdr:rowOff>
    </xdr:from>
    <xdr:to>
      <xdr:col>15</xdr:col>
      <xdr:colOff>187325</xdr:colOff>
      <xdr:row>30</xdr:row>
      <xdr:rowOff>119697</xdr:rowOff>
    </xdr:to>
    <xdr:sp macro="" textlink="">
      <xdr:nvSpPr>
        <xdr:cNvPr id="81" name="楕円 80"/>
        <xdr:cNvSpPr/>
      </xdr:nvSpPr>
      <xdr:spPr>
        <a:xfrm>
          <a:off x="32385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68897</xdr:rowOff>
    </xdr:from>
    <xdr:to>
      <xdr:col>19</xdr:col>
      <xdr:colOff>136525</xdr:colOff>
      <xdr:row>30</xdr:row>
      <xdr:rowOff>128270</xdr:rowOff>
    </xdr:to>
    <xdr:cxnSp macro="">
      <xdr:nvCxnSpPr>
        <xdr:cNvPr id="82" name="直線コネクタ 81"/>
        <xdr:cNvCxnSpPr/>
      </xdr:nvCxnSpPr>
      <xdr:spPr>
        <a:xfrm>
          <a:off x="3289300" y="5983922"/>
          <a:ext cx="762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92392</xdr:rowOff>
    </xdr:from>
    <xdr:to>
      <xdr:col>11</xdr:col>
      <xdr:colOff>187325</xdr:colOff>
      <xdr:row>30</xdr:row>
      <xdr:rowOff>22542</xdr:rowOff>
    </xdr:to>
    <xdr:sp macro="" textlink="">
      <xdr:nvSpPr>
        <xdr:cNvPr id="83" name="楕円 82"/>
        <xdr:cNvSpPr/>
      </xdr:nvSpPr>
      <xdr:spPr>
        <a:xfrm>
          <a:off x="2476500" y="58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143192</xdr:rowOff>
    </xdr:from>
    <xdr:to>
      <xdr:col>15</xdr:col>
      <xdr:colOff>136525</xdr:colOff>
      <xdr:row>30</xdr:row>
      <xdr:rowOff>68897</xdr:rowOff>
    </xdr:to>
    <xdr:cxnSp macro="">
      <xdr:nvCxnSpPr>
        <xdr:cNvPr id="84" name="直線コネクタ 83"/>
        <xdr:cNvCxnSpPr/>
      </xdr:nvCxnSpPr>
      <xdr:spPr>
        <a:xfrm>
          <a:off x="2527300" y="5886767"/>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161290</xdr:rowOff>
    </xdr:from>
    <xdr:to>
      <xdr:col>7</xdr:col>
      <xdr:colOff>187325</xdr:colOff>
      <xdr:row>29</xdr:row>
      <xdr:rowOff>91440</xdr:rowOff>
    </xdr:to>
    <xdr:sp macro="" textlink="">
      <xdr:nvSpPr>
        <xdr:cNvPr id="85" name="楕円 84"/>
        <xdr:cNvSpPr/>
      </xdr:nvSpPr>
      <xdr:spPr>
        <a:xfrm>
          <a:off x="1714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40640</xdr:rowOff>
    </xdr:from>
    <xdr:to>
      <xdr:col>11</xdr:col>
      <xdr:colOff>136525</xdr:colOff>
      <xdr:row>29</xdr:row>
      <xdr:rowOff>143192</xdr:rowOff>
    </xdr:to>
    <xdr:cxnSp macro="">
      <xdr:nvCxnSpPr>
        <xdr:cNvPr id="86" name="直線コネクタ 85"/>
        <xdr:cNvCxnSpPr/>
      </xdr:nvCxnSpPr>
      <xdr:spPr>
        <a:xfrm>
          <a:off x="1765300" y="5784215"/>
          <a:ext cx="762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90505</xdr:rowOff>
    </xdr:from>
    <xdr:ext cx="405111" cy="259045"/>
    <xdr:sp macro="" textlink="">
      <xdr:nvSpPr>
        <xdr:cNvPr id="87" name="n_1aveValue有形固定資産減価償却率"/>
        <xdr:cNvSpPr txBox="1"/>
      </xdr:nvSpPr>
      <xdr:spPr>
        <a:xfrm>
          <a:off x="38360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8"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89" name="n_3aveValue有形固定資産減価償却率"/>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0" name="n_4aveValue有形固定資産減価償却率"/>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macro="" textlink="">
      <xdr:nvSpPr>
        <xdr:cNvPr id="91" name="n_1main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136224</xdr:rowOff>
    </xdr:from>
    <xdr:ext cx="405111" cy="259045"/>
    <xdr:sp macro="" textlink="">
      <xdr:nvSpPr>
        <xdr:cNvPr id="92" name="n_2mainValue有形固定資産減価償却率"/>
        <xdr:cNvSpPr txBox="1"/>
      </xdr:nvSpPr>
      <xdr:spPr>
        <a:xfrm>
          <a:off x="3086744" y="570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39069</xdr:rowOff>
    </xdr:from>
    <xdr:ext cx="405111" cy="259045"/>
    <xdr:sp macro="" textlink="">
      <xdr:nvSpPr>
        <xdr:cNvPr id="93" name="n_3mainValue有形固定資産減価償却率"/>
        <xdr:cNvSpPr txBox="1"/>
      </xdr:nvSpPr>
      <xdr:spPr>
        <a:xfrm>
          <a:off x="2324744" y="561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107967</xdr:rowOff>
    </xdr:from>
    <xdr:ext cx="405111" cy="259045"/>
    <xdr:sp macro="" textlink="">
      <xdr:nvSpPr>
        <xdr:cNvPr id="94" name="n_4mainValue有形固定資産減価償却率"/>
        <xdr:cNvSpPr txBox="1"/>
      </xdr:nvSpPr>
      <xdr:spPr>
        <a:xfrm>
          <a:off x="1562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債務償還比率は、類似団体と比較して高い状態が続いているものの、地方債の新規発行の抑制や繰上償還による地方債残高の減少により、前年度比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519.7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引き続き、古河市財政運営ガイドラインに基づき、地方債の新規発行を抑制しつつ、充当可能基金を増やすよう努める。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23" name="直線コネクタ 122"/>
        <xdr:cNvCxnSpPr/>
      </xdr:nvCxnSpPr>
      <xdr:spPr>
        <a:xfrm flipV="1">
          <a:off x="14793595" y="5312833"/>
          <a:ext cx="1269" cy="152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24" name="債務償還比率最小値テキスト"/>
        <xdr:cNvSpPr txBox="1"/>
      </xdr:nvSpPr>
      <xdr:spPr>
        <a:xfrm>
          <a:off x="14846300" y="683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25" name="直線コネクタ 124"/>
        <xdr:cNvCxnSpPr/>
      </xdr:nvCxnSpPr>
      <xdr:spPr>
        <a:xfrm>
          <a:off x="14706600" y="683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14357</xdr:rowOff>
    </xdr:from>
    <xdr:ext cx="469744" cy="259045"/>
    <xdr:sp macro="" textlink="">
      <xdr:nvSpPr>
        <xdr:cNvPr id="128" name="債務償還比率平均値テキスト"/>
        <xdr:cNvSpPr txBox="1"/>
      </xdr:nvSpPr>
      <xdr:spPr>
        <a:xfrm>
          <a:off x="14846300" y="592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29" name="フローチャート: 判断 128"/>
        <xdr:cNvSpPr/>
      </xdr:nvSpPr>
      <xdr:spPr>
        <a:xfrm>
          <a:off x="14744700" y="607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30" name="フローチャート: 判断 129"/>
        <xdr:cNvSpPr/>
      </xdr:nvSpPr>
      <xdr:spPr>
        <a:xfrm>
          <a:off x="14033500" y="627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31" name="フローチャート: 判断 130"/>
        <xdr:cNvSpPr/>
      </xdr:nvSpPr>
      <xdr:spPr>
        <a:xfrm>
          <a:off x="13271500" y="622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32" name="フローチャート: 判断 131"/>
        <xdr:cNvSpPr/>
      </xdr:nvSpPr>
      <xdr:spPr>
        <a:xfrm>
          <a:off x="12509500" y="61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33" name="フローチャート: 判断 132"/>
        <xdr:cNvSpPr/>
      </xdr:nvSpPr>
      <xdr:spPr>
        <a:xfrm>
          <a:off x="11747500" y="623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110585</xdr:rowOff>
    </xdr:from>
    <xdr:to>
      <xdr:col>76</xdr:col>
      <xdr:colOff>73025</xdr:colOff>
      <xdr:row>32</xdr:row>
      <xdr:rowOff>40735</xdr:rowOff>
    </xdr:to>
    <xdr:sp macro="" textlink="">
      <xdr:nvSpPr>
        <xdr:cNvPr id="139" name="楕円 138"/>
        <xdr:cNvSpPr/>
      </xdr:nvSpPr>
      <xdr:spPr>
        <a:xfrm>
          <a:off x="14744700" y="61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89012</xdr:rowOff>
    </xdr:from>
    <xdr:ext cx="469744" cy="259045"/>
    <xdr:sp macro="" textlink="">
      <xdr:nvSpPr>
        <xdr:cNvPr id="140" name="債務償還比率該当値テキスト"/>
        <xdr:cNvSpPr txBox="1"/>
      </xdr:nvSpPr>
      <xdr:spPr>
        <a:xfrm>
          <a:off x="14846300" y="61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165830</xdr:rowOff>
    </xdr:from>
    <xdr:to>
      <xdr:col>72</xdr:col>
      <xdr:colOff>123825</xdr:colOff>
      <xdr:row>33</xdr:row>
      <xdr:rowOff>95980</xdr:rowOff>
    </xdr:to>
    <xdr:sp macro="" textlink="">
      <xdr:nvSpPr>
        <xdr:cNvPr id="141" name="楕円 140"/>
        <xdr:cNvSpPr/>
      </xdr:nvSpPr>
      <xdr:spPr>
        <a:xfrm>
          <a:off x="14033500" y="64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161385</xdr:rowOff>
    </xdr:from>
    <xdr:to>
      <xdr:col>76</xdr:col>
      <xdr:colOff>22225</xdr:colOff>
      <xdr:row>33</xdr:row>
      <xdr:rowOff>45180</xdr:rowOff>
    </xdr:to>
    <xdr:cxnSp macro="">
      <xdr:nvCxnSpPr>
        <xdr:cNvPr id="142" name="直線コネクタ 141"/>
        <xdr:cNvCxnSpPr/>
      </xdr:nvCxnSpPr>
      <xdr:spPr>
        <a:xfrm flipV="1">
          <a:off x="14084300" y="6247860"/>
          <a:ext cx="7112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120862</xdr:rowOff>
    </xdr:from>
    <xdr:to>
      <xdr:col>68</xdr:col>
      <xdr:colOff>123825</xdr:colOff>
      <xdr:row>34</xdr:row>
      <xdr:rowOff>51012</xdr:rowOff>
    </xdr:to>
    <xdr:sp macro="" textlink="">
      <xdr:nvSpPr>
        <xdr:cNvPr id="143" name="楕円 142"/>
        <xdr:cNvSpPr/>
      </xdr:nvSpPr>
      <xdr:spPr>
        <a:xfrm>
          <a:off x="13271500" y="65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45180</xdr:rowOff>
    </xdr:from>
    <xdr:to>
      <xdr:col>72</xdr:col>
      <xdr:colOff>73025</xdr:colOff>
      <xdr:row>34</xdr:row>
      <xdr:rowOff>212</xdr:rowOff>
    </xdr:to>
    <xdr:cxnSp macro="">
      <xdr:nvCxnSpPr>
        <xdr:cNvPr id="144" name="直線コネクタ 143"/>
        <xdr:cNvCxnSpPr/>
      </xdr:nvCxnSpPr>
      <xdr:spPr>
        <a:xfrm flipV="1">
          <a:off x="13322300" y="6474555"/>
          <a:ext cx="762000" cy="12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107907</xdr:rowOff>
    </xdr:from>
    <xdr:to>
      <xdr:col>64</xdr:col>
      <xdr:colOff>123825</xdr:colOff>
      <xdr:row>34</xdr:row>
      <xdr:rowOff>38057</xdr:rowOff>
    </xdr:to>
    <xdr:sp macro="" textlink="">
      <xdr:nvSpPr>
        <xdr:cNvPr id="145" name="楕円 144"/>
        <xdr:cNvSpPr/>
      </xdr:nvSpPr>
      <xdr:spPr>
        <a:xfrm>
          <a:off x="12509500" y="65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158707</xdr:rowOff>
    </xdr:from>
    <xdr:to>
      <xdr:col>68</xdr:col>
      <xdr:colOff>73025</xdr:colOff>
      <xdr:row>34</xdr:row>
      <xdr:rowOff>212</xdr:rowOff>
    </xdr:to>
    <xdr:cxnSp macro="">
      <xdr:nvCxnSpPr>
        <xdr:cNvPr id="146" name="直線コネクタ 145"/>
        <xdr:cNvCxnSpPr/>
      </xdr:nvCxnSpPr>
      <xdr:spPr>
        <a:xfrm>
          <a:off x="12560300" y="6588082"/>
          <a:ext cx="762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106649</xdr:rowOff>
    </xdr:from>
    <xdr:to>
      <xdr:col>60</xdr:col>
      <xdr:colOff>123825</xdr:colOff>
      <xdr:row>34</xdr:row>
      <xdr:rowOff>36799</xdr:rowOff>
    </xdr:to>
    <xdr:sp macro="" textlink="">
      <xdr:nvSpPr>
        <xdr:cNvPr id="147" name="楕円 146"/>
        <xdr:cNvSpPr/>
      </xdr:nvSpPr>
      <xdr:spPr>
        <a:xfrm>
          <a:off x="11747500" y="65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157449</xdr:rowOff>
    </xdr:from>
    <xdr:to>
      <xdr:col>64</xdr:col>
      <xdr:colOff>73025</xdr:colOff>
      <xdr:row>33</xdr:row>
      <xdr:rowOff>158707</xdr:rowOff>
    </xdr:to>
    <xdr:cxnSp macro="">
      <xdr:nvCxnSpPr>
        <xdr:cNvPr id="148" name="直線コネクタ 147"/>
        <xdr:cNvCxnSpPr/>
      </xdr:nvCxnSpPr>
      <xdr:spPr>
        <a:xfrm>
          <a:off x="11798300" y="6586824"/>
          <a:ext cx="762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130668</xdr:rowOff>
    </xdr:from>
    <xdr:ext cx="469744" cy="259045"/>
    <xdr:sp macro="" textlink="">
      <xdr:nvSpPr>
        <xdr:cNvPr id="149" name="n_1aveValue債務償還比率"/>
        <xdr:cNvSpPr txBox="1"/>
      </xdr:nvSpPr>
      <xdr:spPr>
        <a:xfrm>
          <a:off x="13836727" y="604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86949</xdr:rowOff>
    </xdr:from>
    <xdr:ext cx="469744" cy="259045"/>
    <xdr:sp macro="" textlink="">
      <xdr:nvSpPr>
        <xdr:cNvPr id="150" name="n_2aveValue債務償還比率"/>
        <xdr:cNvSpPr txBox="1"/>
      </xdr:nvSpPr>
      <xdr:spPr>
        <a:xfrm>
          <a:off x="13087427" y="600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54204</xdr:rowOff>
    </xdr:from>
    <xdr:ext cx="469744" cy="259045"/>
    <xdr:sp macro="" textlink="">
      <xdr:nvSpPr>
        <xdr:cNvPr id="151" name="n_3aveValue債務償還比率"/>
        <xdr:cNvSpPr txBox="1"/>
      </xdr:nvSpPr>
      <xdr:spPr>
        <a:xfrm>
          <a:off x="12325427" y="59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90547</xdr:rowOff>
    </xdr:from>
    <xdr:ext cx="469744" cy="259045"/>
    <xdr:sp macro="" textlink="">
      <xdr:nvSpPr>
        <xdr:cNvPr id="152" name="n_4aveValue債務償還比率"/>
        <xdr:cNvSpPr txBox="1"/>
      </xdr:nvSpPr>
      <xdr:spPr>
        <a:xfrm>
          <a:off x="11563427" y="600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87107</xdr:rowOff>
    </xdr:from>
    <xdr:ext cx="469744" cy="259045"/>
    <xdr:sp macro="" textlink="">
      <xdr:nvSpPr>
        <xdr:cNvPr id="153" name="n_1mainValue債務償還比率"/>
        <xdr:cNvSpPr txBox="1"/>
      </xdr:nvSpPr>
      <xdr:spPr>
        <a:xfrm>
          <a:off x="13836727" y="651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42139</xdr:rowOff>
    </xdr:from>
    <xdr:ext cx="469744" cy="259045"/>
    <xdr:sp macro="" textlink="">
      <xdr:nvSpPr>
        <xdr:cNvPr id="154" name="n_2mainValue債務償還比率"/>
        <xdr:cNvSpPr txBox="1"/>
      </xdr:nvSpPr>
      <xdr:spPr>
        <a:xfrm>
          <a:off x="13087427" y="66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29184</xdr:rowOff>
    </xdr:from>
    <xdr:ext cx="469744" cy="259045"/>
    <xdr:sp macro="" textlink="">
      <xdr:nvSpPr>
        <xdr:cNvPr id="155" name="n_3mainValue債務償還比率"/>
        <xdr:cNvSpPr txBox="1"/>
      </xdr:nvSpPr>
      <xdr:spPr>
        <a:xfrm>
          <a:off x="12325427" y="663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27926</xdr:rowOff>
    </xdr:from>
    <xdr:ext cx="469744" cy="259045"/>
    <xdr:sp macro="" textlink="">
      <xdr:nvSpPr>
        <xdr:cNvPr id="156" name="n_4mainValue債務償還比率"/>
        <xdr:cNvSpPr txBox="1"/>
      </xdr:nvSpPr>
      <xdr:spPr>
        <a:xfrm>
          <a:off x="11563427" y="66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141,371
137,594
123.58
61,315,396
57,450,948
3,721,622
32,165,687
52,233,559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6"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76835</xdr:rowOff>
    </xdr:from>
    <xdr:to>
      <xdr:col>24</xdr:col>
      <xdr:colOff>114300</xdr:colOff>
      <xdr:row>36</xdr:row>
      <xdr:rowOff>6985</xdr:rowOff>
    </xdr:to>
    <xdr:sp macro="" textlink="">
      <xdr:nvSpPr>
        <xdr:cNvPr id="77" name="楕円 76"/>
        <xdr:cNvSpPr/>
      </xdr:nvSpPr>
      <xdr:spPr>
        <a:xfrm>
          <a:off x="45847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99712</xdr:rowOff>
    </xdr:from>
    <xdr:ext cx="405111" cy="259045"/>
    <xdr:sp macro="" textlink="">
      <xdr:nvSpPr>
        <xdr:cNvPr id="78" name="【道路】&#10;有形固定資産減価償却率該当値テキスト"/>
        <xdr:cNvSpPr txBox="1"/>
      </xdr:nvSpPr>
      <xdr:spPr>
        <a:xfrm>
          <a:off x="4673600"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31115</xdr:rowOff>
    </xdr:from>
    <xdr:to>
      <xdr:col>20</xdr:col>
      <xdr:colOff>38100</xdr:colOff>
      <xdr:row>35</xdr:row>
      <xdr:rowOff>132715</xdr:rowOff>
    </xdr:to>
    <xdr:sp macro="" textlink="">
      <xdr:nvSpPr>
        <xdr:cNvPr id="79" name="楕円 78"/>
        <xdr:cNvSpPr/>
      </xdr:nvSpPr>
      <xdr:spPr>
        <a:xfrm>
          <a:off x="3746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81915</xdr:rowOff>
    </xdr:from>
    <xdr:to>
      <xdr:col>24</xdr:col>
      <xdr:colOff>63500</xdr:colOff>
      <xdr:row>35</xdr:row>
      <xdr:rowOff>127635</xdr:rowOff>
    </xdr:to>
    <xdr:cxnSp macro="">
      <xdr:nvCxnSpPr>
        <xdr:cNvPr id="80" name="直線コネクタ 79"/>
        <xdr:cNvCxnSpPr/>
      </xdr:nvCxnSpPr>
      <xdr:spPr>
        <a:xfrm>
          <a:off x="3797300" y="60826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142558</xdr:rowOff>
    </xdr:from>
    <xdr:to>
      <xdr:col>15</xdr:col>
      <xdr:colOff>101600</xdr:colOff>
      <xdr:row>35</xdr:row>
      <xdr:rowOff>72708</xdr:rowOff>
    </xdr:to>
    <xdr:sp macro="" textlink="">
      <xdr:nvSpPr>
        <xdr:cNvPr id="81" name="楕円 80"/>
        <xdr:cNvSpPr/>
      </xdr:nvSpPr>
      <xdr:spPr>
        <a:xfrm>
          <a:off x="2857500" y="597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21908</xdr:rowOff>
    </xdr:from>
    <xdr:to>
      <xdr:col>19</xdr:col>
      <xdr:colOff>177800</xdr:colOff>
      <xdr:row>35</xdr:row>
      <xdr:rowOff>81915</xdr:rowOff>
    </xdr:to>
    <xdr:cxnSp macro="">
      <xdr:nvCxnSpPr>
        <xdr:cNvPr id="82" name="直線コネクタ 81"/>
        <xdr:cNvCxnSpPr/>
      </xdr:nvCxnSpPr>
      <xdr:spPr>
        <a:xfrm>
          <a:off x="2908300" y="6022658"/>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93980</xdr:rowOff>
    </xdr:from>
    <xdr:to>
      <xdr:col>10</xdr:col>
      <xdr:colOff>165100</xdr:colOff>
      <xdr:row>35</xdr:row>
      <xdr:rowOff>24130</xdr:rowOff>
    </xdr:to>
    <xdr:sp macro="" textlink="">
      <xdr:nvSpPr>
        <xdr:cNvPr id="83" name="楕円 82"/>
        <xdr:cNvSpPr/>
      </xdr:nvSpPr>
      <xdr:spPr>
        <a:xfrm>
          <a:off x="1968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144780</xdr:rowOff>
    </xdr:from>
    <xdr:to>
      <xdr:col>15</xdr:col>
      <xdr:colOff>50800</xdr:colOff>
      <xdr:row>35</xdr:row>
      <xdr:rowOff>21908</xdr:rowOff>
    </xdr:to>
    <xdr:cxnSp macro="">
      <xdr:nvCxnSpPr>
        <xdr:cNvPr id="84" name="直線コネクタ 83"/>
        <xdr:cNvCxnSpPr/>
      </xdr:nvCxnSpPr>
      <xdr:spPr>
        <a:xfrm>
          <a:off x="2019300" y="5974080"/>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39688</xdr:rowOff>
    </xdr:from>
    <xdr:to>
      <xdr:col>6</xdr:col>
      <xdr:colOff>38100</xdr:colOff>
      <xdr:row>34</xdr:row>
      <xdr:rowOff>141288</xdr:rowOff>
    </xdr:to>
    <xdr:sp macro="" textlink="">
      <xdr:nvSpPr>
        <xdr:cNvPr id="85" name="楕円 84"/>
        <xdr:cNvSpPr/>
      </xdr:nvSpPr>
      <xdr:spPr>
        <a:xfrm>
          <a:off x="1079500" y="58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90488</xdr:rowOff>
    </xdr:from>
    <xdr:to>
      <xdr:col>10</xdr:col>
      <xdr:colOff>114300</xdr:colOff>
      <xdr:row>34</xdr:row>
      <xdr:rowOff>144780</xdr:rowOff>
    </xdr:to>
    <xdr:cxnSp macro="">
      <xdr:nvCxnSpPr>
        <xdr:cNvPr id="86" name="直線コネクタ 85"/>
        <xdr:cNvCxnSpPr/>
      </xdr:nvCxnSpPr>
      <xdr:spPr>
        <a:xfrm>
          <a:off x="1130300" y="59197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87" name="n_1aveValue【道路】&#10;有形固定資産減価償却率"/>
        <xdr:cNvSpPr txBox="1"/>
      </xdr:nvSpPr>
      <xdr:spPr>
        <a:xfrm>
          <a:off x="35820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132415</xdr:rowOff>
    </xdr:from>
    <xdr:ext cx="405111" cy="259045"/>
    <xdr:sp macro="" textlink="">
      <xdr:nvSpPr>
        <xdr:cNvPr id="88" name="n_2aveValue【道路】&#10;有形固定資産減価償却率"/>
        <xdr:cNvSpPr txBox="1"/>
      </xdr:nvSpPr>
      <xdr:spPr>
        <a:xfrm>
          <a:off x="2705744" y="630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86694</xdr:rowOff>
    </xdr:from>
    <xdr:ext cx="405111" cy="259045"/>
    <xdr:sp macro="" textlink="">
      <xdr:nvSpPr>
        <xdr:cNvPr id="89" name="n_3aveValue【道路】&#10;有形固定資産減価償却率"/>
        <xdr:cNvSpPr txBox="1"/>
      </xdr:nvSpPr>
      <xdr:spPr>
        <a:xfrm>
          <a:off x="1816744" y="625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90" name="n_4aveValue【道路】&#10;有形固定資産減価償却率"/>
        <xdr:cNvSpPr txBox="1"/>
      </xdr:nvSpPr>
      <xdr:spPr>
        <a:xfrm>
          <a:off x="927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149242</xdr:rowOff>
    </xdr:from>
    <xdr:ext cx="405111" cy="259045"/>
    <xdr:sp macro="" textlink="">
      <xdr:nvSpPr>
        <xdr:cNvPr id="91" name="n_1mainValue【道路】&#10;有形固定資産減価償却率"/>
        <xdr:cNvSpPr txBox="1"/>
      </xdr:nvSpPr>
      <xdr:spPr>
        <a:xfrm>
          <a:off x="35820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89235</xdr:rowOff>
    </xdr:from>
    <xdr:ext cx="405111" cy="259045"/>
    <xdr:sp macro="" textlink="">
      <xdr:nvSpPr>
        <xdr:cNvPr id="92" name="n_2mainValue【道路】&#10;有形固定資産減価償却率"/>
        <xdr:cNvSpPr txBox="1"/>
      </xdr:nvSpPr>
      <xdr:spPr>
        <a:xfrm>
          <a:off x="2705744" y="5747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40657</xdr:rowOff>
    </xdr:from>
    <xdr:ext cx="405111" cy="259045"/>
    <xdr:sp macro="" textlink="">
      <xdr:nvSpPr>
        <xdr:cNvPr id="93" name="n_3mainValue【道路】&#10;有形固定資産減価償却率"/>
        <xdr:cNvSpPr txBox="1"/>
      </xdr:nvSpPr>
      <xdr:spPr>
        <a:xfrm>
          <a:off x="1816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157815</xdr:rowOff>
    </xdr:from>
    <xdr:ext cx="405111" cy="259045"/>
    <xdr:sp macro="" textlink="">
      <xdr:nvSpPr>
        <xdr:cNvPr id="94" name="n_4mainValue【道路】&#10;有形固定資産減価償却率"/>
        <xdr:cNvSpPr txBox="1"/>
      </xdr:nvSpPr>
      <xdr:spPr>
        <a:xfrm>
          <a:off x="927744" y="564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128686</xdr:rowOff>
    </xdr:from>
    <xdr:ext cx="469744" cy="259045"/>
    <xdr:sp macro="" textlink="">
      <xdr:nvSpPr>
        <xdr:cNvPr id="126" name="【道路】&#10;一人当たり延長平均値テキスト"/>
        <xdr:cNvSpPr txBox="1"/>
      </xdr:nvSpPr>
      <xdr:spPr>
        <a:xfrm>
          <a:off x="10515600" y="6472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24094</xdr:rowOff>
    </xdr:from>
    <xdr:to>
      <xdr:col>55</xdr:col>
      <xdr:colOff>50800</xdr:colOff>
      <xdr:row>36</xdr:row>
      <xdr:rowOff>125694</xdr:rowOff>
    </xdr:to>
    <xdr:sp macro="" textlink="">
      <xdr:nvSpPr>
        <xdr:cNvPr id="137" name="楕円 136"/>
        <xdr:cNvSpPr/>
      </xdr:nvSpPr>
      <xdr:spPr>
        <a:xfrm>
          <a:off x="10426700" y="61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46971</xdr:rowOff>
    </xdr:from>
    <xdr:ext cx="534377" cy="259045"/>
    <xdr:sp macro="" textlink="">
      <xdr:nvSpPr>
        <xdr:cNvPr id="138" name="【道路】&#10;一人当たり延長該当値テキスト"/>
        <xdr:cNvSpPr txBox="1"/>
      </xdr:nvSpPr>
      <xdr:spPr>
        <a:xfrm>
          <a:off x="10515600" y="60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34544</xdr:rowOff>
    </xdr:from>
    <xdr:to>
      <xdr:col>50</xdr:col>
      <xdr:colOff>165100</xdr:colOff>
      <xdr:row>36</xdr:row>
      <xdr:rowOff>136144</xdr:rowOff>
    </xdr:to>
    <xdr:sp macro="" textlink="">
      <xdr:nvSpPr>
        <xdr:cNvPr id="139" name="楕円 138"/>
        <xdr:cNvSpPr/>
      </xdr:nvSpPr>
      <xdr:spPr>
        <a:xfrm>
          <a:off x="9588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74894</xdr:rowOff>
    </xdr:from>
    <xdr:to>
      <xdr:col>55</xdr:col>
      <xdr:colOff>0</xdr:colOff>
      <xdr:row>36</xdr:row>
      <xdr:rowOff>85344</xdr:rowOff>
    </xdr:to>
    <xdr:cxnSp macro="">
      <xdr:nvCxnSpPr>
        <xdr:cNvPr id="140" name="直線コネクタ 139"/>
        <xdr:cNvCxnSpPr/>
      </xdr:nvCxnSpPr>
      <xdr:spPr>
        <a:xfrm flipV="1">
          <a:off x="9639300" y="6247094"/>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42055</xdr:rowOff>
    </xdr:from>
    <xdr:to>
      <xdr:col>46</xdr:col>
      <xdr:colOff>38100</xdr:colOff>
      <xdr:row>36</xdr:row>
      <xdr:rowOff>143655</xdr:rowOff>
    </xdr:to>
    <xdr:sp macro="" textlink="">
      <xdr:nvSpPr>
        <xdr:cNvPr id="141" name="楕円 140"/>
        <xdr:cNvSpPr/>
      </xdr:nvSpPr>
      <xdr:spPr>
        <a:xfrm>
          <a:off x="8699500" y="62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85344</xdr:rowOff>
    </xdr:from>
    <xdr:to>
      <xdr:col>50</xdr:col>
      <xdr:colOff>114300</xdr:colOff>
      <xdr:row>36</xdr:row>
      <xdr:rowOff>92855</xdr:rowOff>
    </xdr:to>
    <xdr:cxnSp macro="">
      <xdr:nvCxnSpPr>
        <xdr:cNvPr id="142" name="直線コネクタ 141"/>
        <xdr:cNvCxnSpPr/>
      </xdr:nvCxnSpPr>
      <xdr:spPr>
        <a:xfrm flipV="1">
          <a:off x="8750300" y="6257544"/>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48260</xdr:rowOff>
    </xdr:from>
    <xdr:to>
      <xdr:col>41</xdr:col>
      <xdr:colOff>101600</xdr:colOff>
      <xdr:row>36</xdr:row>
      <xdr:rowOff>149860</xdr:rowOff>
    </xdr:to>
    <xdr:sp macro="" textlink="">
      <xdr:nvSpPr>
        <xdr:cNvPr id="143" name="楕円 142"/>
        <xdr:cNvSpPr/>
      </xdr:nvSpPr>
      <xdr:spPr>
        <a:xfrm>
          <a:off x="781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92855</xdr:rowOff>
    </xdr:from>
    <xdr:to>
      <xdr:col>45</xdr:col>
      <xdr:colOff>177800</xdr:colOff>
      <xdr:row>36</xdr:row>
      <xdr:rowOff>99060</xdr:rowOff>
    </xdr:to>
    <xdr:cxnSp macro="">
      <xdr:nvCxnSpPr>
        <xdr:cNvPr id="144" name="直線コネクタ 143"/>
        <xdr:cNvCxnSpPr/>
      </xdr:nvCxnSpPr>
      <xdr:spPr>
        <a:xfrm flipV="1">
          <a:off x="7861300" y="626505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59581</xdr:rowOff>
    </xdr:from>
    <xdr:to>
      <xdr:col>36</xdr:col>
      <xdr:colOff>165100</xdr:colOff>
      <xdr:row>36</xdr:row>
      <xdr:rowOff>161181</xdr:rowOff>
    </xdr:to>
    <xdr:sp macro="" textlink="">
      <xdr:nvSpPr>
        <xdr:cNvPr id="145" name="楕円 144"/>
        <xdr:cNvSpPr/>
      </xdr:nvSpPr>
      <xdr:spPr>
        <a:xfrm>
          <a:off x="6921500" y="62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99060</xdr:rowOff>
    </xdr:from>
    <xdr:to>
      <xdr:col>41</xdr:col>
      <xdr:colOff>50800</xdr:colOff>
      <xdr:row>36</xdr:row>
      <xdr:rowOff>110381</xdr:rowOff>
    </xdr:to>
    <xdr:cxnSp macro="">
      <xdr:nvCxnSpPr>
        <xdr:cNvPr id="146" name="直線コネクタ 145"/>
        <xdr:cNvCxnSpPr/>
      </xdr:nvCxnSpPr>
      <xdr:spPr>
        <a:xfrm flipV="1">
          <a:off x="6972300" y="6271260"/>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4915</xdr:rowOff>
    </xdr:from>
    <xdr:ext cx="469744" cy="259045"/>
    <xdr:sp macro="" textlink="">
      <xdr:nvSpPr>
        <xdr:cNvPr id="147" name="n_1aveValue【道路】&#10;一人当たり延長"/>
        <xdr:cNvSpPr txBox="1"/>
      </xdr:nvSpPr>
      <xdr:spPr>
        <a:xfrm>
          <a:off x="9391727" y="669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5133</xdr:rowOff>
    </xdr:from>
    <xdr:ext cx="469744" cy="259045"/>
    <xdr:sp macro="" textlink="">
      <xdr:nvSpPr>
        <xdr:cNvPr id="148" name="n_2aveValue【道路】&#10;一人当たり延長"/>
        <xdr:cNvSpPr txBox="1"/>
      </xdr:nvSpPr>
      <xdr:spPr>
        <a:xfrm>
          <a:off x="8515427" y="669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3065</xdr:rowOff>
    </xdr:from>
    <xdr:ext cx="469744" cy="259045"/>
    <xdr:sp macro="" textlink="">
      <xdr:nvSpPr>
        <xdr:cNvPr id="149" name="n_3aveValue【道路】&#10;一人当たり延長"/>
        <xdr:cNvSpPr txBox="1"/>
      </xdr:nvSpPr>
      <xdr:spPr>
        <a:xfrm>
          <a:off x="7626427" y="668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30606</xdr:rowOff>
    </xdr:from>
    <xdr:ext cx="469744" cy="259045"/>
    <xdr:sp macro="" textlink="">
      <xdr:nvSpPr>
        <xdr:cNvPr id="150" name="n_4aveValue【道路】&#10;一人当たり延長"/>
        <xdr:cNvSpPr txBox="1"/>
      </xdr:nvSpPr>
      <xdr:spPr>
        <a:xfrm>
          <a:off x="6737427" y="671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152671</xdr:rowOff>
    </xdr:from>
    <xdr:ext cx="534377" cy="259045"/>
    <xdr:sp macro="" textlink="">
      <xdr:nvSpPr>
        <xdr:cNvPr id="151" name="n_1mainValue【道路】&#10;一人当たり延長"/>
        <xdr:cNvSpPr txBox="1"/>
      </xdr:nvSpPr>
      <xdr:spPr>
        <a:xfrm>
          <a:off x="9359411" y="598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160182</xdr:rowOff>
    </xdr:from>
    <xdr:ext cx="534377" cy="259045"/>
    <xdr:sp macro="" textlink="">
      <xdr:nvSpPr>
        <xdr:cNvPr id="152" name="n_2mainValue【道路】&#10;一人当たり延長"/>
        <xdr:cNvSpPr txBox="1"/>
      </xdr:nvSpPr>
      <xdr:spPr>
        <a:xfrm>
          <a:off x="8483111" y="598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166387</xdr:rowOff>
    </xdr:from>
    <xdr:ext cx="534377" cy="259045"/>
    <xdr:sp macro="" textlink="">
      <xdr:nvSpPr>
        <xdr:cNvPr id="153" name="n_3mainValue【道路】&#10;一人当たり延長"/>
        <xdr:cNvSpPr txBox="1"/>
      </xdr:nvSpPr>
      <xdr:spPr>
        <a:xfrm>
          <a:off x="7594111" y="59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6258</xdr:rowOff>
    </xdr:from>
    <xdr:ext cx="534377" cy="259045"/>
    <xdr:sp macro="" textlink="">
      <xdr:nvSpPr>
        <xdr:cNvPr id="154" name="n_4mainValue【道路】&#10;一人当たり延長"/>
        <xdr:cNvSpPr txBox="1"/>
      </xdr:nvSpPr>
      <xdr:spPr>
        <a:xfrm>
          <a:off x="6705111" y="600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86" name="【橋りょう・トンネル】&#10;有形固定資産減価償却率平均値テキスト"/>
        <xdr:cNvSpPr txBox="1"/>
      </xdr:nvSpPr>
      <xdr:spPr>
        <a:xfrm>
          <a:off x="46736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133713</xdr:rowOff>
    </xdr:from>
    <xdr:to>
      <xdr:col>24</xdr:col>
      <xdr:colOff>114300</xdr:colOff>
      <xdr:row>56</xdr:row>
      <xdr:rowOff>63863</xdr:rowOff>
    </xdr:to>
    <xdr:sp macro="" textlink="">
      <xdr:nvSpPr>
        <xdr:cNvPr id="197" name="楕円 196"/>
        <xdr:cNvSpPr/>
      </xdr:nvSpPr>
      <xdr:spPr>
        <a:xfrm>
          <a:off x="45847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86740</xdr:rowOff>
    </xdr:from>
    <xdr:ext cx="405111" cy="259045"/>
    <xdr:sp macro="" textlink="">
      <xdr:nvSpPr>
        <xdr:cNvPr id="198" name="【橋りょう・トンネル】&#10;有形固定資産減価償却率該当値テキスト"/>
        <xdr:cNvSpPr txBox="1"/>
      </xdr:nvSpPr>
      <xdr:spPr>
        <a:xfrm>
          <a:off x="4673600" y="951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78196</xdr:rowOff>
    </xdr:from>
    <xdr:to>
      <xdr:col>20</xdr:col>
      <xdr:colOff>38100</xdr:colOff>
      <xdr:row>56</xdr:row>
      <xdr:rowOff>8346</xdr:rowOff>
    </xdr:to>
    <xdr:sp macro="" textlink="">
      <xdr:nvSpPr>
        <xdr:cNvPr id="199" name="楕円 198"/>
        <xdr:cNvSpPr/>
      </xdr:nvSpPr>
      <xdr:spPr>
        <a:xfrm>
          <a:off x="3746500" y="95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128996</xdr:rowOff>
    </xdr:from>
    <xdr:to>
      <xdr:col>24</xdr:col>
      <xdr:colOff>63500</xdr:colOff>
      <xdr:row>56</xdr:row>
      <xdr:rowOff>13063</xdr:rowOff>
    </xdr:to>
    <xdr:cxnSp macro="">
      <xdr:nvCxnSpPr>
        <xdr:cNvPr id="200" name="直線コネクタ 199"/>
        <xdr:cNvCxnSpPr/>
      </xdr:nvCxnSpPr>
      <xdr:spPr>
        <a:xfrm>
          <a:off x="3797300" y="955874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19413</xdr:rowOff>
    </xdr:from>
    <xdr:to>
      <xdr:col>15</xdr:col>
      <xdr:colOff>101600</xdr:colOff>
      <xdr:row>55</xdr:row>
      <xdr:rowOff>121013</xdr:rowOff>
    </xdr:to>
    <xdr:sp macro="" textlink="">
      <xdr:nvSpPr>
        <xdr:cNvPr id="201" name="楕円 200"/>
        <xdr:cNvSpPr/>
      </xdr:nvSpPr>
      <xdr:spPr>
        <a:xfrm>
          <a:off x="2857500" y="94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70213</xdr:rowOff>
    </xdr:from>
    <xdr:to>
      <xdr:col>19</xdr:col>
      <xdr:colOff>177800</xdr:colOff>
      <xdr:row>55</xdr:row>
      <xdr:rowOff>128996</xdr:rowOff>
    </xdr:to>
    <xdr:cxnSp macro="">
      <xdr:nvCxnSpPr>
        <xdr:cNvPr id="202" name="直線コネクタ 201"/>
        <xdr:cNvCxnSpPr/>
      </xdr:nvCxnSpPr>
      <xdr:spPr>
        <a:xfrm>
          <a:off x="2908300" y="94999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132080</xdr:rowOff>
    </xdr:from>
    <xdr:to>
      <xdr:col>10</xdr:col>
      <xdr:colOff>165100</xdr:colOff>
      <xdr:row>55</xdr:row>
      <xdr:rowOff>62230</xdr:rowOff>
    </xdr:to>
    <xdr:sp macro="" textlink="">
      <xdr:nvSpPr>
        <xdr:cNvPr id="203" name="楕円 202"/>
        <xdr:cNvSpPr/>
      </xdr:nvSpPr>
      <xdr:spPr>
        <a:xfrm>
          <a:off x="196850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11430</xdr:rowOff>
    </xdr:from>
    <xdr:to>
      <xdr:col>15</xdr:col>
      <xdr:colOff>50800</xdr:colOff>
      <xdr:row>55</xdr:row>
      <xdr:rowOff>70213</xdr:rowOff>
    </xdr:to>
    <xdr:cxnSp macro="">
      <xdr:nvCxnSpPr>
        <xdr:cNvPr id="204" name="直線コネクタ 203"/>
        <xdr:cNvCxnSpPr/>
      </xdr:nvCxnSpPr>
      <xdr:spPr>
        <a:xfrm>
          <a:off x="2019300" y="94411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76563</xdr:rowOff>
    </xdr:from>
    <xdr:to>
      <xdr:col>6</xdr:col>
      <xdr:colOff>38100</xdr:colOff>
      <xdr:row>55</xdr:row>
      <xdr:rowOff>6713</xdr:rowOff>
    </xdr:to>
    <xdr:sp macro="" textlink="">
      <xdr:nvSpPr>
        <xdr:cNvPr id="205" name="楕円 204"/>
        <xdr:cNvSpPr/>
      </xdr:nvSpPr>
      <xdr:spPr>
        <a:xfrm>
          <a:off x="1079500" y="93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54</xdr:row>
      <xdr:rowOff>127363</xdr:rowOff>
    </xdr:from>
    <xdr:to>
      <xdr:col>10</xdr:col>
      <xdr:colOff>114300</xdr:colOff>
      <xdr:row>55</xdr:row>
      <xdr:rowOff>11430</xdr:rowOff>
    </xdr:to>
    <xdr:cxnSp macro="">
      <xdr:nvCxnSpPr>
        <xdr:cNvPr id="206" name="直線コネクタ 205"/>
        <xdr:cNvCxnSpPr/>
      </xdr:nvCxnSpPr>
      <xdr:spPr>
        <a:xfrm>
          <a:off x="1130300" y="93856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207"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208" name="n_2aveValue【橋りょう・トンネル】&#10;有形固定資産減価償却率"/>
        <xdr:cNvSpPr txBox="1"/>
      </xdr:nvSpPr>
      <xdr:spPr>
        <a:xfrm>
          <a:off x="2705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9" name="n_3aveValue【橋りょう・トンネル】&#10;有形固定資産減価償却率"/>
        <xdr:cNvSpPr txBox="1"/>
      </xdr:nvSpPr>
      <xdr:spPr>
        <a:xfrm>
          <a:off x="1816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169290</xdr:rowOff>
    </xdr:from>
    <xdr:ext cx="405111" cy="259045"/>
    <xdr:sp macro="" textlink="">
      <xdr:nvSpPr>
        <xdr:cNvPr id="210" name="n_4aveValue【橋りょう・トンネル】&#10;有形固定資産減価償却率"/>
        <xdr:cNvSpPr txBox="1"/>
      </xdr:nvSpPr>
      <xdr:spPr>
        <a:xfrm>
          <a:off x="927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24873</xdr:rowOff>
    </xdr:from>
    <xdr:ext cx="405111" cy="259045"/>
    <xdr:sp macro="" textlink="">
      <xdr:nvSpPr>
        <xdr:cNvPr id="211" name="n_1mainValue【橋りょう・トンネル】&#10;有形固定資産減価償却率"/>
        <xdr:cNvSpPr txBox="1"/>
      </xdr:nvSpPr>
      <xdr:spPr>
        <a:xfrm>
          <a:off x="3582044" y="928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137540</xdr:rowOff>
    </xdr:from>
    <xdr:ext cx="405111" cy="259045"/>
    <xdr:sp macro="" textlink="">
      <xdr:nvSpPr>
        <xdr:cNvPr id="212" name="n_2mainValue【橋りょう・トンネル】&#10;有形固定資産減価償却率"/>
        <xdr:cNvSpPr txBox="1"/>
      </xdr:nvSpPr>
      <xdr:spPr>
        <a:xfrm>
          <a:off x="2705744" y="922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78757</xdr:rowOff>
    </xdr:from>
    <xdr:ext cx="405111" cy="259045"/>
    <xdr:sp macro="" textlink="">
      <xdr:nvSpPr>
        <xdr:cNvPr id="213" name="n_3mainValue【橋りょう・トンネル】&#10;有形固定資産減価償却率"/>
        <xdr:cNvSpPr txBox="1"/>
      </xdr:nvSpPr>
      <xdr:spPr>
        <a:xfrm>
          <a:off x="18167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23240</xdr:rowOff>
    </xdr:from>
    <xdr:ext cx="405111" cy="259045"/>
    <xdr:sp macro="" textlink="">
      <xdr:nvSpPr>
        <xdr:cNvPr id="214" name="n_4mainValue【橋りょう・トンネル】&#10;有形固定資産減価償却率"/>
        <xdr:cNvSpPr txBox="1"/>
      </xdr:nvSpPr>
      <xdr:spPr>
        <a:xfrm>
          <a:off x="927744" y="9110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141770</xdr:rowOff>
    </xdr:from>
    <xdr:ext cx="599010" cy="259045"/>
    <xdr:sp macro="" textlink="">
      <xdr:nvSpPr>
        <xdr:cNvPr id="245" name="【橋りょう・トンネル】&#10;一人当たり有形固定資産（償却資産）額平均値テキスト"/>
        <xdr:cNvSpPr txBox="1"/>
      </xdr:nvSpPr>
      <xdr:spPr>
        <a:xfrm>
          <a:off x="10515600" y="10428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132318</xdr:rowOff>
    </xdr:from>
    <xdr:to>
      <xdr:col>55</xdr:col>
      <xdr:colOff>50800</xdr:colOff>
      <xdr:row>64</xdr:row>
      <xdr:rowOff>62468</xdr:rowOff>
    </xdr:to>
    <xdr:sp macro="" textlink="">
      <xdr:nvSpPr>
        <xdr:cNvPr id="256" name="楕円 255"/>
        <xdr:cNvSpPr/>
      </xdr:nvSpPr>
      <xdr:spPr>
        <a:xfrm>
          <a:off x="10426700" y="109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47245</xdr:rowOff>
    </xdr:from>
    <xdr:ext cx="534377" cy="259045"/>
    <xdr:sp macro="" textlink="">
      <xdr:nvSpPr>
        <xdr:cNvPr id="257" name="【橋りょう・トンネル】&#10;一人当たり有形固定資産（償却資産）額該当値テキスト"/>
        <xdr:cNvSpPr txBox="1"/>
      </xdr:nvSpPr>
      <xdr:spPr>
        <a:xfrm>
          <a:off x="10515600" y="1084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133549</xdr:rowOff>
    </xdr:from>
    <xdr:to>
      <xdr:col>50</xdr:col>
      <xdr:colOff>165100</xdr:colOff>
      <xdr:row>64</xdr:row>
      <xdr:rowOff>63699</xdr:rowOff>
    </xdr:to>
    <xdr:sp macro="" textlink="">
      <xdr:nvSpPr>
        <xdr:cNvPr id="258" name="楕円 257"/>
        <xdr:cNvSpPr/>
      </xdr:nvSpPr>
      <xdr:spPr>
        <a:xfrm>
          <a:off x="9588500" y="109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11668</xdr:rowOff>
    </xdr:from>
    <xdr:to>
      <xdr:col>55</xdr:col>
      <xdr:colOff>0</xdr:colOff>
      <xdr:row>64</xdr:row>
      <xdr:rowOff>12899</xdr:rowOff>
    </xdr:to>
    <xdr:cxnSp macro="">
      <xdr:nvCxnSpPr>
        <xdr:cNvPr id="259" name="直線コネクタ 258"/>
        <xdr:cNvCxnSpPr/>
      </xdr:nvCxnSpPr>
      <xdr:spPr>
        <a:xfrm flipV="1">
          <a:off x="9639300" y="10984468"/>
          <a:ext cx="8382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134151</xdr:rowOff>
    </xdr:from>
    <xdr:to>
      <xdr:col>46</xdr:col>
      <xdr:colOff>38100</xdr:colOff>
      <xdr:row>64</xdr:row>
      <xdr:rowOff>64301</xdr:rowOff>
    </xdr:to>
    <xdr:sp macro="" textlink="">
      <xdr:nvSpPr>
        <xdr:cNvPr id="260" name="楕円 259"/>
        <xdr:cNvSpPr/>
      </xdr:nvSpPr>
      <xdr:spPr>
        <a:xfrm>
          <a:off x="8699500" y="109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12899</xdr:rowOff>
    </xdr:from>
    <xdr:to>
      <xdr:col>50</xdr:col>
      <xdr:colOff>114300</xdr:colOff>
      <xdr:row>64</xdr:row>
      <xdr:rowOff>13501</xdr:rowOff>
    </xdr:to>
    <xdr:cxnSp macro="">
      <xdr:nvCxnSpPr>
        <xdr:cNvPr id="261" name="直線コネクタ 260"/>
        <xdr:cNvCxnSpPr/>
      </xdr:nvCxnSpPr>
      <xdr:spPr>
        <a:xfrm flipV="1">
          <a:off x="8750300" y="10985699"/>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134722</xdr:rowOff>
    </xdr:from>
    <xdr:to>
      <xdr:col>41</xdr:col>
      <xdr:colOff>101600</xdr:colOff>
      <xdr:row>64</xdr:row>
      <xdr:rowOff>64872</xdr:rowOff>
    </xdr:to>
    <xdr:sp macro="" textlink="">
      <xdr:nvSpPr>
        <xdr:cNvPr id="262" name="楕円 261"/>
        <xdr:cNvSpPr/>
      </xdr:nvSpPr>
      <xdr:spPr>
        <a:xfrm>
          <a:off x="7810500" y="109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13501</xdr:rowOff>
    </xdr:from>
    <xdr:to>
      <xdr:col>45</xdr:col>
      <xdr:colOff>177800</xdr:colOff>
      <xdr:row>64</xdr:row>
      <xdr:rowOff>14072</xdr:rowOff>
    </xdr:to>
    <xdr:cxnSp macro="">
      <xdr:nvCxnSpPr>
        <xdr:cNvPr id="263" name="直線コネクタ 262"/>
        <xdr:cNvCxnSpPr/>
      </xdr:nvCxnSpPr>
      <xdr:spPr>
        <a:xfrm flipV="1">
          <a:off x="7861300" y="1098630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135358</xdr:rowOff>
    </xdr:from>
    <xdr:to>
      <xdr:col>36</xdr:col>
      <xdr:colOff>165100</xdr:colOff>
      <xdr:row>64</xdr:row>
      <xdr:rowOff>65508</xdr:rowOff>
    </xdr:to>
    <xdr:sp macro="" textlink="">
      <xdr:nvSpPr>
        <xdr:cNvPr id="264" name="楕円 263"/>
        <xdr:cNvSpPr/>
      </xdr:nvSpPr>
      <xdr:spPr>
        <a:xfrm>
          <a:off x="6921500" y="109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14072</xdr:rowOff>
    </xdr:from>
    <xdr:to>
      <xdr:col>41</xdr:col>
      <xdr:colOff>50800</xdr:colOff>
      <xdr:row>64</xdr:row>
      <xdr:rowOff>14708</xdr:rowOff>
    </xdr:to>
    <xdr:cxnSp macro="">
      <xdr:nvCxnSpPr>
        <xdr:cNvPr id="265" name="直線コネクタ 264"/>
        <xdr:cNvCxnSpPr/>
      </xdr:nvCxnSpPr>
      <xdr:spPr>
        <a:xfrm flipV="1">
          <a:off x="6972300" y="10986872"/>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66" name="n_1aveValue【橋りょう・トンネル】&#10;一人当たり有形固定資産（償却資産）額"/>
        <xdr:cNvSpPr txBox="1"/>
      </xdr:nvSpPr>
      <xdr:spPr>
        <a:xfrm>
          <a:off x="9327095" y="103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67" name="n_2aveValue【橋りょう・トンネル】&#10;一人当たり有形固定資産（償却資産）額"/>
        <xdr:cNvSpPr txBox="1"/>
      </xdr:nvSpPr>
      <xdr:spPr>
        <a:xfrm>
          <a:off x="84507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68" name="n_3aveValue【橋りょう・トンネル】&#10;一人当たり有形固定資産（償却資産）額"/>
        <xdr:cNvSpPr txBox="1"/>
      </xdr:nvSpPr>
      <xdr:spPr>
        <a:xfrm>
          <a:off x="7561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9" name="n_4aveValue【橋りょう・トンネル】&#10;一人当たり有形固定資産（償却資産）額"/>
        <xdr:cNvSpPr txBox="1"/>
      </xdr:nvSpPr>
      <xdr:spPr>
        <a:xfrm>
          <a:off x="6672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54826</xdr:rowOff>
    </xdr:from>
    <xdr:ext cx="534377" cy="259045"/>
    <xdr:sp macro="" textlink="">
      <xdr:nvSpPr>
        <xdr:cNvPr id="270" name="n_1mainValue【橋りょう・トンネル】&#10;一人当たり有形固定資産（償却資産）額"/>
        <xdr:cNvSpPr txBox="1"/>
      </xdr:nvSpPr>
      <xdr:spPr>
        <a:xfrm>
          <a:off x="9359411" y="110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55428</xdr:rowOff>
    </xdr:from>
    <xdr:ext cx="534377" cy="259045"/>
    <xdr:sp macro="" textlink="">
      <xdr:nvSpPr>
        <xdr:cNvPr id="271" name="n_2mainValue【橋りょう・トンネル】&#10;一人当たり有形固定資産（償却資産）額"/>
        <xdr:cNvSpPr txBox="1"/>
      </xdr:nvSpPr>
      <xdr:spPr>
        <a:xfrm>
          <a:off x="8483111" y="1102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55999</xdr:rowOff>
    </xdr:from>
    <xdr:ext cx="534377" cy="259045"/>
    <xdr:sp macro="" textlink="">
      <xdr:nvSpPr>
        <xdr:cNvPr id="272" name="n_3mainValue【橋りょう・トンネル】&#10;一人当たり有形固定資産（償却資産）額"/>
        <xdr:cNvSpPr txBox="1"/>
      </xdr:nvSpPr>
      <xdr:spPr>
        <a:xfrm>
          <a:off x="7594111" y="1102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56635</xdr:rowOff>
    </xdr:from>
    <xdr:ext cx="534377" cy="259045"/>
    <xdr:sp macro="" textlink="">
      <xdr:nvSpPr>
        <xdr:cNvPr id="273" name="n_4mainValue【橋りょう・トンネル】&#10;一人当たり有形固定資産（償却資産）額"/>
        <xdr:cNvSpPr txBox="1"/>
      </xdr:nvSpPr>
      <xdr:spPr>
        <a:xfrm>
          <a:off x="6705111" y="110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37609</xdr:rowOff>
    </xdr:from>
    <xdr:ext cx="405111" cy="259045"/>
    <xdr:sp macro="" textlink="">
      <xdr:nvSpPr>
        <xdr:cNvPr id="301" name="【公営住宅】&#10;有形固定資産減価償却率平均値テキスト"/>
        <xdr:cNvSpPr txBox="1"/>
      </xdr:nvSpPr>
      <xdr:spPr>
        <a:xfrm>
          <a:off x="4673600" y="14439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xdr:cNvSpPr/>
      </xdr:nvSpPr>
      <xdr:spPr>
        <a:xfrm>
          <a:off x="3746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xdr:cNvSpPr/>
      </xdr:nvSpPr>
      <xdr:spPr>
        <a:xfrm>
          <a:off x="2857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xdr:cNvSpPr/>
      </xdr:nvSpPr>
      <xdr:spPr>
        <a:xfrm>
          <a:off x="1968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xdr:cNvSpPr/>
      </xdr:nvSpPr>
      <xdr:spPr>
        <a:xfrm>
          <a:off x="1079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81026</xdr:rowOff>
    </xdr:from>
    <xdr:to>
      <xdr:col>24</xdr:col>
      <xdr:colOff>114300</xdr:colOff>
      <xdr:row>87</xdr:row>
      <xdr:rowOff>11176</xdr:rowOff>
    </xdr:to>
    <xdr:sp macro="" textlink="">
      <xdr:nvSpPr>
        <xdr:cNvPr id="312" name="楕円 311"/>
        <xdr:cNvSpPr/>
      </xdr:nvSpPr>
      <xdr:spPr>
        <a:xfrm>
          <a:off x="4584700" y="148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167403</xdr:rowOff>
    </xdr:from>
    <xdr:ext cx="405111" cy="259045"/>
    <xdr:sp macro="" textlink="">
      <xdr:nvSpPr>
        <xdr:cNvPr id="313" name="【公営住宅】&#10;有形固定資産減価償却率該当値テキスト"/>
        <xdr:cNvSpPr txBox="1"/>
      </xdr:nvSpPr>
      <xdr:spPr>
        <a:xfrm>
          <a:off x="4673600" y="14740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44450</xdr:rowOff>
    </xdr:from>
    <xdr:to>
      <xdr:col>20</xdr:col>
      <xdr:colOff>38100</xdr:colOff>
      <xdr:row>86</xdr:row>
      <xdr:rowOff>146050</xdr:rowOff>
    </xdr:to>
    <xdr:sp macro="" textlink="">
      <xdr:nvSpPr>
        <xdr:cNvPr id="314" name="楕円 313"/>
        <xdr:cNvSpPr/>
      </xdr:nvSpPr>
      <xdr:spPr>
        <a:xfrm>
          <a:off x="3746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95250</xdr:rowOff>
    </xdr:from>
    <xdr:to>
      <xdr:col>24</xdr:col>
      <xdr:colOff>63500</xdr:colOff>
      <xdr:row>86</xdr:row>
      <xdr:rowOff>131826</xdr:rowOff>
    </xdr:to>
    <xdr:cxnSp macro="">
      <xdr:nvCxnSpPr>
        <xdr:cNvPr id="315" name="直線コネクタ 314"/>
        <xdr:cNvCxnSpPr/>
      </xdr:nvCxnSpPr>
      <xdr:spPr>
        <a:xfrm>
          <a:off x="3797300" y="1483995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19304</xdr:rowOff>
    </xdr:from>
    <xdr:to>
      <xdr:col>15</xdr:col>
      <xdr:colOff>101600</xdr:colOff>
      <xdr:row>86</xdr:row>
      <xdr:rowOff>120904</xdr:rowOff>
    </xdr:to>
    <xdr:sp macro="" textlink="">
      <xdr:nvSpPr>
        <xdr:cNvPr id="316" name="楕円 315"/>
        <xdr:cNvSpPr/>
      </xdr:nvSpPr>
      <xdr:spPr>
        <a:xfrm>
          <a:off x="2857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70104</xdr:rowOff>
    </xdr:from>
    <xdr:to>
      <xdr:col>19</xdr:col>
      <xdr:colOff>177800</xdr:colOff>
      <xdr:row>86</xdr:row>
      <xdr:rowOff>95250</xdr:rowOff>
    </xdr:to>
    <xdr:cxnSp macro="">
      <xdr:nvCxnSpPr>
        <xdr:cNvPr id="317" name="直線コネクタ 316"/>
        <xdr:cNvCxnSpPr/>
      </xdr:nvCxnSpPr>
      <xdr:spPr>
        <a:xfrm>
          <a:off x="2908300" y="1481480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165608</xdr:rowOff>
    </xdr:from>
    <xdr:to>
      <xdr:col>10</xdr:col>
      <xdr:colOff>165100</xdr:colOff>
      <xdr:row>86</xdr:row>
      <xdr:rowOff>95758</xdr:rowOff>
    </xdr:to>
    <xdr:sp macro="" textlink="">
      <xdr:nvSpPr>
        <xdr:cNvPr id="318" name="楕円 317"/>
        <xdr:cNvSpPr/>
      </xdr:nvSpPr>
      <xdr:spPr>
        <a:xfrm>
          <a:off x="19685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44958</xdr:rowOff>
    </xdr:from>
    <xdr:to>
      <xdr:col>15</xdr:col>
      <xdr:colOff>50800</xdr:colOff>
      <xdr:row>86</xdr:row>
      <xdr:rowOff>70104</xdr:rowOff>
    </xdr:to>
    <xdr:cxnSp macro="">
      <xdr:nvCxnSpPr>
        <xdr:cNvPr id="319" name="直線コネクタ 318"/>
        <xdr:cNvCxnSpPr/>
      </xdr:nvCxnSpPr>
      <xdr:spPr>
        <a:xfrm>
          <a:off x="2019300" y="147896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133604</xdr:rowOff>
    </xdr:from>
    <xdr:to>
      <xdr:col>6</xdr:col>
      <xdr:colOff>38100</xdr:colOff>
      <xdr:row>86</xdr:row>
      <xdr:rowOff>63754</xdr:rowOff>
    </xdr:to>
    <xdr:sp macro="" textlink="">
      <xdr:nvSpPr>
        <xdr:cNvPr id="320" name="楕円 319"/>
        <xdr:cNvSpPr/>
      </xdr:nvSpPr>
      <xdr:spPr>
        <a:xfrm>
          <a:off x="1079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12954</xdr:rowOff>
    </xdr:from>
    <xdr:to>
      <xdr:col>10</xdr:col>
      <xdr:colOff>114300</xdr:colOff>
      <xdr:row>86</xdr:row>
      <xdr:rowOff>44958</xdr:rowOff>
    </xdr:to>
    <xdr:cxnSp macro="">
      <xdr:nvCxnSpPr>
        <xdr:cNvPr id="321" name="直線コネクタ 320"/>
        <xdr:cNvCxnSpPr/>
      </xdr:nvCxnSpPr>
      <xdr:spPr>
        <a:xfrm>
          <a:off x="1130300" y="1475765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128288</xdr:rowOff>
    </xdr:from>
    <xdr:ext cx="405111" cy="259045"/>
    <xdr:sp macro="" textlink="">
      <xdr:nvSpPr>
        <xdr:cNvPr id="322" name="n_1aveValue【公営住宅】&#10;有形固定資産減価償却率"/>
        <xdr:cNvSpPr txBox="1"/>
      </xdr:nvSpPr>
      <xdr:spPr>
        <a:xfrm>
          <a:off x="3582044" y="1435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23" name="n_2aveValue【公営住宅】&#10;有形固定資産減価償却率"/>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52849</xdr:rowOff>
    </xdr:from>
    <xdr:ext cx="405111" cy="259045"/>
    <xdr:sp macro="" textlink="">
      <xdr:nvSpPr>
        <xdr:cNvPr id="324" name="n_3aveValue【公営住宅】&#10;有形固定資産減価償却率"/>
        <xdr:cNvSpPr txBox="1"/>
      </xdr:nvSpPr>
      <xdr:spPr>
        <a:xfrm>
          <a:off x="1816744" y="1428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87140</xdr:rowOff>
    </xdr:from>
    <xdr:ext cx="405111" cy="259045"/>
    <xdr:sp macro="" textlink="">
      <xdr:nvSpPr>
        <xdr:cNvPr id="325" name="n_4aveValue【公営住宅】&#10;有形固定資産減価償却率"/>
        <xdr:cNvSpPr txBox="1"/>
      </xdr:nvSpPr>
      <xdr:spPr>
        <a:xfrm>
          <a:off x="927744" y="1431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137177</xdr:rowOff>
    </xdr:from>
    <xdr:ext cx="405111" cy="259045"/>
    <xdr:sp macro="" textlink="">
      <xdr:nvSpPr>
        <xdr:cNvPr id="326" name="n_1mainValue【公営住宅】&#10;有形固定資産減価償却率"/>
        <xdr:cNvSpPr txBox="1"/>
      </xdr:nvSpPr>
      <xdr:spPr>
        <a:xfrm>
          <a:off x="35820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112031</xdr:rowOff>
    </xdr:from>
    <xdr:ext cx="405111" cy="259045"/>
    <xdr:sp macro="" textlink="">
      <xdr:nvSpPr>
        <xdr:cNvPr id="327" name="n_2mainValue【公営住宅】&#10;有形固定資産減価償却率"/>
        <xdr:cNvSpPr txBox="1"/>
      </xdr:nvSpPr>
      <xdr:spPr>
        <a:xfrm>
          <a:off x="2705744" y="1485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86885</xdr:rowOff>
    </xdr:from>
    <xdr:ext cx="405111" cy="259045"/>
    <xdr:sp macro="" textlink="">
      <xdr:nvSpPr>
        <xdr:cNvPr id="328" name="n_3mainValue【公営住宅】&#10;有形固定資産減価償却率"/>
        <xdr:cNvSpPr txBox="1"/>
      </xdr:nvSpPr>
      <xdr:spPr>
        <a:xfrm>
          <a:off x="1816744" y="1483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54881</xdr:rowOff>
    </xdr:from>
    <xdr:ext cx="405111" cy="259045"/>
    <xdr:sp macro="" textlink="">
      <xdr:nvSpPr>
        <xdr:cNvPr id="329" name="n_4mainValue【公営住宅】&#10;有形固定資産減価償却率"/>
        <xdr:cNvSpPr txBox="1"/>
      </xdr:nvSpPr>
      <xdr:spPr>
        <a:xfrm>
          <a:off x="927744" y="1479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102988</xdr:rowOff>
    </xdr:from>
    <xdr:ext cx="469744" cy="259045"/>
    <xdr:sp macro="" textlink="">
      <xdr:nvSpPr>
        <xdr:cNvPr id="356" name="【公営住宅】&#10;一人当たり面積平均値テキスト"/>
        <xdr:cNvSpPr txBox="1"/>
      </xdr:nvSpPr>
      <xdr:spPr>
        <a:xfrm>
          <a:off x="10515600" y="1433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93827</xdr:rowOff>
    </xdr:from>
    <xdr:to>
      <xdr:col>55</xdr:col>
      <xdr:colOff>50800</xdr:colOff>
      <xdr:row>86</xdr:row>
      <xdr:rowOff>23977</xdr:rowOff>
    </xdr:to>
    <xdr:sp macro="" textlink="">
      <xdr:nvSpPr>
        <xdr:cNvPr id="367" name="楕円 366"/>
        <xdr:cNvSpPr/>
      </xdr:nvSpPr>
      <xdr:spPr>
        <a:xfrm>
          <a:off x="104267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8754</xdr:rowOff>
    </xdr:from>
    <xdr:ext cx="469744" cy="259045"/>
    <xdr:sp macro="" textlink="">
      <xdr:nvSpPr>
        <xdr:cNvPr id="368" name="【公営住宅】&#10;一人当たり面積該当値テキスト"/>
        <xdr:cNvSpPr txBox="1"/>
      </xdr:nvSpPr>
      <xdr:spPr>
        <a:xfrm>
          <a:off x="10515600" y="1458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94284</xdr:rowOff>
    </xdr:from>
    <xdr:to>
      <xdr:col>50</xdr:col>
      <xdr:colOff>165100</xdr:colOff>
      <xdr:row>86</xdr:row>
      <xdr:rowOff>24434</xdr:rowOff>
    </xdr:to>
    <xdr:sp macro="" textlink="">
      <xdr:nvSpPr>
        <xdr:cNvPr id="369" name="楕円 368"/>
        <xdr:cNvSpPr/>
      </xdr:nvSpPr>
      <xdr:spPr>
        <a:xfrm>
          <a:off x="9588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144627</xdr:rowOff>
    </xdr:from>
    <xdr:to>
      <xdr:col>55</xdr:col>
      <xdr:colOff>0</xdr:colOff>
      <xdr:row>85</xdr:row>
      <xdr:rowOff>145084</xdr:rowOff>
    </xdr:to>
    <xdr:cxnSp macro="">
      <xdr:nvCxnSpPr>
        <xdr:cNvPr id="370" name="直線コネクタ 369"/>
        <xdr:cNvCxnSpPr/>
      </xdr:nvCxnSpPr>
      <xdr:spPr>
        <a:xfrm flipV="1">
          <a:off x="9639300" y="1471787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71" name="楕円 370"/>
        <xdr:cNvSpPr/>
      </xdr:nvSpPr>
      <xdr:spPr>
        <a:xfrm>
          <a:off x="8699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145084</xdr:rowOff>
    </xdr:from>
    <xdr:to>
      <xdr:col>50</xdr:col>
      <xdr:colOff>114300</xdr:colOff>
      <xdr:row>85</xdr:row>
      <xdr:rowOff>145542</xdr:rowOff>
    </xdr:to>
    <xdr:cxnSp macro="">
      <xdr:nvCxnSpPr>
        <xdr:cNvPr id="372" name="直線コネクタ 371"/>
        <xdr:cNvCxnSpPr/>
      </xdr:nvCxnSpPr>
      <xdr:spPr>
        <a:xfrm flipV="1">
          <a:off x="8750300" y="1471833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95199</xdr:rowOff>
    </xdr:from>
    <xdr:to>
      <xdr:col>41</xdr:col>
      <xdr:colOff>101600</xdr:colOff>
      <xdr:row>86</xdr:row>
      <xdr:rowOff>25349</xdr:rowOff>
    </xdr:to>
    <xdr:sp macro="" textlink="">
      <xdr:nvSpPr>
        <xdr:cNvPr id="373" name="楕円 372"/>
        <xdr:cNvSpPr/>
      </xdr:nvSpPr>
      <xdr:spPr>
        <a:xfrm>
          <a:off x="7810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145542</xdr:rowOff>
    </xdr:from>
    <xdr:to>
      <xdr:col>45</xdr:col>
      <xdr:colOff>177800</xdr:colOff>
      <xdr:row>85</xdr:row>
      <xdr:rowOff>145999</xdr:rowOff>
    </xdr:to>
    <xdr:cxnSp macro="">
      <xdr:nvCxnSpPr>
        <xdr:cNvPr id="374" name="直線コネクタ 373"/>
        <xdr:cNvCxnSpPr/>
      </xdr:nvCxnSpPr>
      <xdr:spPr>
        <a:xfrm flipV="1">
          <a:off x="7861300" y="1471879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95199</xdr:rowOff>
    </xdr:from>
    <xdr:to>
      <xdr:col>36</xdr:col>
      <xdr:colOff>165100</xdr:colOff>
      <xdr:row>86</xdr:row>
      <xdr:rowOff>25349</xdr:rowOff>
    </xdr:to>
    <xdr:sp macro="" textlink="">
      <xdr:nvSpPr>
        <xdr:cNvPr id="375" name="楕円 374"/>
        <xdr:cNvSpPr/>
      </xdr:nvSpPr>
      <xdr:spPr>
        <a:xfrm>
          <a:off x="6921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145999</xdr:rowOff>
    </xdr:from>
    <xdr:to>
      <xdr:col>41</xdr:col>
      <xdr:colOff>50800</xdr:colOff>
      <xdr:row>85</xdr:row>
      <xdr:rowOff>145999</xdr:rowOff>
    </xdr:to>
    <xdr:cxnSp macro="">
      <xdr:nvCxnSpPr>
        <xdr:cNvPr id="376" name="直線コネクタ 375"/>
        <xdr:cNvCxnSpPr/>
      </xdr:nvCxnSpPr>
      <xdr:spPr>
        <a:xfrm>
          <a:off x="6972300" y="14719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46905</xdr:rowOff>
    </xdr:from>
    <xdr:ext cx="469744" cy="259045"/>
    <xdr:sp macro="" textlink="">
      <xdr:nvSpPr>
        <xdr:cNvPr id="377" name="n_1aveValue【公営住宅】&#10;一人当たり面積"/>
        <xdr:cNvSpPr txBox="1"/>
      </xdr:nvSpPr>
      <xdr:spPr>
        <a:xfrm>
          <a:off x="9391727" y="142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378" name="n_2aveValue【公営住宅】&#10;一人当たり面積"/>
        <xdr:cNvSpPr txBox="1"/>
      </xdr:nvSpPr>
      <xdr:spPr>
        <a:xfrm>
          <a:off x="8515427" y="142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379" name="n_3aveValue【公営住宅】&#10;一人当たり面積"/>
        <xdr:cNvSpPr txBox="1"/>
      </xdr:nvSpPr>
      <xdr:spPr>
        <a:xfrm>
          <a:off x="7626427" y="143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64279</xdr:rowOff>
    </xdr:from>
    <xdr:ext cx="469744" cy="259045"/>
    <xdr:sp macro="" textlink="">
      <xdr:nvSpPr>
        <xdr:cNvPr id="380" name="n_4aveValue【公営住宅】&#10;一人当たり面積"/>
        <xdr:cNvSpPr txBox="1"/>
      </xdr:nvSpPr>
      <xdr:spPr>
        <a:xfrm>
          <a:off x="673742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15561</xdr:rowOff>
    </xdr:from>
    <xdr:ext cx="469744" cy="259045"/>
    <xdr:sp macro="" textlink="">
      <xdr:nvSpPr>
        <xdr:cNvPr id="381" name="n_1mainValue【公営住宅】&#10;一人当たり面積"/>
        <xdr:cNvSpPr txBox="1"/>
      </xdr:nvSpPr>
      <xdr:spPr>
        <a:xfrm>
          <a:off x="9391727"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82" name="n_2mainValue【公営住宅】&#10;一人当たり面積"/>
        <xdr:cNvSpPr txBox="1"/>
      </xdr:nvSpPr>
      <xdr:spPr>
        <a:xfrm>
          <a:off x="8515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16476</xdr:rowOff>
    </xdr:from>
    <xdr:ext cx="469744" cy="259045"/>
    <xdr:sp macro="" textlink="">
      <xdr:nvSpPr>
        <xdr:cNvPr id="383" name="n_3mainValue【公営住宅】&#10;一人当たり面積"/>
        <xdr:cNvSpPr txBox="1"/>
      </xdr:nvSpPr>
      <xdr:spPr>
        <a:xfrm>
          <a:off x="76264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16476</xdr:rowOff>
    </xdr:from>
    <xdr:ext cx="469744" cy="259045"/>
    <xdr:sp macro="" textlink="">
      <xdr:nvSpPr>
        <xdr:cNvPr id="384" name="n_4mainValue【公営住宅】&#10;一人当たり面積"/>
        <xdr:cNvSpPr txBox="1"/>
      </xdr:nvSpPr>
      <xdr:spPr>
        <a:xfrm>
          <a:off x="67374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2" name="直線コネクタ 41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13" name="テキスト ボックス 412"/>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4" name="直線コネクタ 41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5" name="テキスト ボックス 41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6" name="直線コネクタ 41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7" name="テキスト ボックス 41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8" name="直線コネクタ 41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9" name="テキスト ボックス 41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1" name="テキスト ボックス 42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423" name="直線コネクタ 422"/>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424" name="【認定こども園・幼稚園・保育所】&#10;有形固定資産減価償却率最小値テキスト"/>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425" name="直線コネクタ 424"/>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426"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427" name="直線コネクタ 426"/>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24401</xdr:rowOff>
    </xdr:from>
    <xdr:ext cx="405111" cy="259045"/>
    <xdr:sp macro="" textlink="">
      <xdr:nvSpPr>
        <xdr:cNvPr id="428" name="【認定こども園・幼稚園・保育所】&#10;有形固定資産減価償却率平均値テキスト"/>
        <xdr:cNvSpPr txBox="1"/>
      </xdr:nvSpPr>
      <xdr:spPr>
        <a:xfrm>
          <a:off x="16357600" y="6196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429" name="フローチャート: 判断 428"/>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430" name="フローチャート: 判断 429"/>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431" name="フローチャート: 判断 430"/>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432" name="フローチャート: 判断 431"/>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433" name="フローチャート: 判断 432"/>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151130</xdr:rowOff>
    </xdr:from>
    <xdr:to>
      <xdr:col>85</xdr:col>
      <xdr:colOff>177800</xdr:colOff>
      <xdr:row>34</xdr:row>
      <xdr:rowOff>81280</xdr:rowOff>
    </xdr:to>
    <xdr:sp macro="" textlink="">
      <xdr:nvSpPr>
        <xdr:cNvPr id="439" name="楕円 438"/>
        <xdr:cNvSpPr/>
      </xdr:nvSpPr>
      <xdr:spPr>
        <a:xfrm>
          <a:off x="16268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66057</xdr:rowOff>
    </xdr:from>
    <xdr:ext cx="405111" cy="259045"/>
    <xdr:sp macro="" textlink="">
      <xdr:nvSpPr>
        <xdr:cNvPr id="440" name="【認定こども園・幼稚園・保育所】&#10;有形固定資産減価償却率該当値テキスト"/>
        <xdr:cNvSpPr txBox="1"/>
      </xdr:nvSpPr>
      <xdr:spPr>
        <a:xfrm>
          <a:off x="16357600" y="572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84836</xdr:rowOff>
    </xdr:from>
    <xdr:to>
      <xdr:col>81</xdr:col>
      <xdr:colOff>101600</xdr:colOff>
      <xdr:row>34</xdr:row>
      <xdr:rowOff>14986</xdr:rowOff>
    </xdr:to>
    <xdr:sp macro="" textlink="">
      <xdr:nvSpPr>
        <xdr:cNvPr id="441" name="楕円 440"/>
        <xdr:cNvSpPr/>
      </xdr:nvSpPr>
      <xdr:spPr>
        <a:xfrm>
          <a:off x="15430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135636</xdr:rowOff>
    </xdr:from>
    <xdr:to>
      <xdr:col>85</xdr:col>
      <xdr:colOff>127000</xdr:colOff>
      <xdr:row>34</xdr:row>
      <xdr:rowOff>30480</xdr:rowOff>
    </xdr:to>
    <xdr:cxnSp macro="">
      <xdr:nvCxnSpPr>
        <xdr:cNvPr id="442" name="直線コネクタ 441"/>
        <xdr:cNvCxnSpPr/>
      </xdr:nvCxnSpPr>
      <xdr:spPr>
        <a:xfrm>
          <a:off x="15481300" y="579348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27686</xdr:rowOff>
    </xdr:from>
    <xdr:to>
      <xdr:col>76</xdr:col>
      <xdr:colOff>165100</xdr:colOff>
      <xdr:row>33</xdr:row>
      <xdr:rowOff>129286</xdr:rowOff>
    </xdr:to>
    <xdr:sp macro="" textlink="">
      <xdr:nvSpPr>
        <xdr:cNvPr id="443" name="楕円 442"/>
        <xdr:cNvSpPr/>
      </xdr:nvSpPr>
      <xdr:spPr>
        <a:xfrm>
          <a:off x="145415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78486</xdr:rowOff>
    </xdr:from>
    <xdr:to>
      <xdr:col>81</xdr:col>
      <xdr:colOff>50800</xdr:colOff>
      <xdr:row>33</xdr:row>
      <xdr:rowOff>135636</xdr:rowOff>
    </xdr:to>
    <xdr:cxnSp macro="">
      <xdr:nvCxnSpPr>
        <xdr:cNvPr id="444" name="直線コネクタ 443"/>
        <xdr:cNvCxnSpPr/>
      </xdr:nvCxnSpPr>
      <xdr:spPr>
        <a:xfrm>
          <a:off x="14592300" y="57363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146558</xdr:rowOff>
    </xdr:from>
    <xdr:to>
      <xdr:col>72</xdr:col>
      <xdr:colOff>38100</xdr:colOff>
      <xdr:row>33</xdr:row>
      <xdr:rowOff>76708</xdr:rowOff>
    </xdr:to>
    <xdr:sp macro="" textlink="">
      <xdr:nvSpPr>
        <xdr:cNvPr id="445" name="楕円 444"/>
        <xdr:cNvSpPr/>
      </xdr:nvSpPr>
      <xdr:spPr>
        <a:xfrm>
          <a:off x="13652500" y="563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25908</xdr:rowOff>
    </xdr:from>
    <xdr:to>
      <xdr:col>76</xdr:col>
      <xdr:colOff>114300</xdr:colOff>
      <xdr:row>33</xdr:row>
      <xdr:rowOff>78486</xdr:rowOff>
    </xdr:to>
    <xdr:cxnSp macro="">
      <xdr:nvCxnSpPr>
        <xdr:cNvPr id="446" name="直線コネクタ 445"/>
        <xdr:cNvCxnSpPr/>
      </xdr:nvCxnSpPr>
      <xdr:spPr>
        <a:xfrm>
          <a:off x="13703300" y="568375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23114</xdr:rowOff>
    </xdr:from>
    <xdr:to>
      <xdr:col>67</xdr:col>
      <xdr:colOff>101600</xdr:colOff>
      <xdr:row>36</xdr:row>
      <xdr:rowOff>124714</xdr:rowOff>
    </xdr:to>
    <xdr:sp macro="" textlink="">
      <xdr:nvSpPr>
        <xdr:cNvPr id="447" name="楕円 446"/>
        <xdr:cNvSpPr/>
      </xdr:nvSpPr>
      <xdr:spPr>
        <a:xfrm>
          <a:off x="12763500" y="61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25908</xdr:rowOff>
    </xdr:from>
    <xdr:to>
      <xdr:col>71</xdr:col>
      <xdr:colOff>177800</xdr:colOff>
      <xdr:row>36</xdr:row>
      <xdr:rowOff>73914</xdr:rowOff>
    </xdr:to>
    <xdr:cxnSp macro="">
      <xdr:nvCxnSpPr>
        <xdr:cNvPr id="448" name="直線コネクタ 447"/>
        <xdr:cNvCxnSpPr/>
      </xdr:nvCxnSpPr>
      <xdr:spPr>
        <a:xfrm flipV="1">
          <a:off x="12814300" y="5683758"/>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26687</xdr:rowOff>
    </xdr:from>
    <xdr:ext cx="405111" cy="259045"/>
    <xdr:sp macro="" textlink="">
      <xdr:nvSpPr>
        <xdr:cNvPr id="449" name="n_1aveValue【認定こども園・幼稚園・保育所】&#10;有形固定資産減価償却率"/>
        <xdr:cNvSpPr txBox="1"/>
      </xdr:nvSpPr>
      <xdr:spPr>
        <a:xfrm>
          <a:off x="152660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108983</xdr:rowOff>
    </xdr:from>
    <xdr:ext cx="405111" cy="259045"/>
    <xdr:sp macro="" textlink="">
      <xdr:nvSpPr>
        <xdr:cNvPr id="450" name="n_2aveValue【認定こども園・幼稚園・保育所】&#10;有形固定資産減価償却率"/>
        <xdr:cNvSpPr txBox="1"/>
      </xdr:nvSpPr>
      <xdr:spPr>
        <a:xfrm>
          <a:off x="143897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124985</xdr:rowOff>
    </xdr:from>
    <xdr:ext cx="405111" cy="259045"/>
    <xdr:sp macro="" textlink="">
      <xdr:nvSpPr>
        <xdr:cNvPr id="451" name="n_3aveValue【認定こども園・幼稚園・保育所】&#10;有形固定資産減価償却率"/>
        <xdr:cNvSpPr txBox="1"/>
      </xdr:nvSpPr>
      <xdr:spPr>
        <a:xfrm>
          <a:off x="135007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452" name="n_4aveValue【認定こども園・幼稚園・保育所】&#10;有形固定資産減価償却率"/>
        <xdr:cNvSpPr txBox="1"/>
      </xdr:nvSpPr>
      <xdr:spPr>
        <a:xfrm>
          <a:off x="12611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31513</xdr:rowOff>
    </xdr:from>
    <xdr:ext cx="405111" cy="259045"/>
    <xdr:sp macro="" textlink="">
      <xdr:nvSpPr>
        <xdr:cNvPr id="453" name="n_1mainValue【認定こども園・幼稚園・保育所】&#10;有形固定資産減価償却率"/>
        <xdr:cNvSpPr txBox="1"/>
      </xdr:nvSpPr>
      <xdr:spPr>
        <a:xfrm>
          <a:off x="15266044" y="551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145813</xdr:rowOff>
    </xdr:from>
    <xdr:ext cx="405111" cy="259045"/>
    <xdr:sp macro="" textlink="">
      <xdr:nvSpPr>
        <xdr:cNvPr id="454" name="n_2mainValue【認定こども園・幼稚園・保育所】&#10;有形固定資産減価償却率"/>
        <xdr:cNvSpPr txBox="1"/>
      </xdr:nvSpPr>
      <xdr:spPr>
        <a:xfrm>
          <a:off x="14389744" y="546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93235</xdr:rowOff>
    </xdr:from>
    <xdr:ext cx="405111" cy="259045"/>
    <xdr:sp macro="" textlink="">
      <xdr:nvSpPr>
        <xdr:cNvPr id="455" name="n_3mainValue【認定こども園・幼稚園・保育所】&#10;有形固定資産減価償却率"/>
        <xdr:cNvSpPr txBox="1"/>
      </xdr:nvSpPr>
      <xdr:spPr>
        <a:xfrm>
          <a:off x="13500744" y="540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115841</xdr:rowOff>
    </xdr:from>
    <xdr:ext cx="405111" cy="259045"/>
    <xdr:sp macro="" textlink="">
      <xdr:nvSpPr>
        <xdr:cNvPr id="456" name="n_4mainValue【認定こども園・幼稚園・保育所】&#10;有形固定資産減価償却率"/>
        <xdr:cNvSpPr txBox="1"/>
      </xdr:nvSpPr>
      <xdr:spPr>
        <a:xfrm>
          <a:off x="12611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480" name="直線コネクタ 479"/>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81"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82" name="直線コネクタ 481"/>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483" name="【認定こども園・幼稚園・保育所】&#10;一人当たり面積最大値テキスト"/>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484" name="直線コネクタ 483"/>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485" name="【認定こども園・幼稚園・保育所】&#10;一人当たり面積平均値テキスト"/>
        <xdr:cNvSpPr txBox="1"/>
      </xdr:nvSpPr>
      <xdr:spPr>
        <a:xfrm>
          <a:off x="22199600" y="658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86" name="フローチャート: 判断 485"/>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487" name="フローチャート: 判断 486"/>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88" name="フローチャート: 判断 487"/>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9" name="フローチャート: 判断 488"/>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490" name="フローチャート: 判断 489"/>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33020</xdr:rowOff>
    </xdr:from>
    <xdr:to>
      <xdr:col>116</xdr:col>
      <xdr:colOff>114300</xdr:colOff>
      <xdr:row>41</xdr:row>
      <xdr:rowOff>134620</xdr:rowOff>
    </xdr:to>
    <xdr:sp macro="" textlink="">
      <xdr:nvSpPr>
        <xdr:cNvPr id="496" name="楕円 495"/>
        <xdr:cNvSpPr/>
      </xdr:nvSpPr>
      <xdr:spPr>
        <a:xfrm>
          <a:off x="22110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119397</xdr:rowOff>
    </xdr:from>
    <xdr:ext cx="469744" cy="259045"/>
    <xdr:sp macro="" textlink="">
      <xdr:nvSpPr>
        <xdr:cNvPr id="497" name="【認定こども園・幼稚園・保育所】&#10;一人当たり面積該当値テキスト"/>
        <xdr:cNvSpPr txBox="1"/>
      </xdr:nvSpPr>
      <xdr:spPr>
        <a:xfrm>
          <a:off x="22199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33020</xdr:rowOff>
    </xdr:from>
    <xdr:to>
      <xdr:col>112</xdr:col>
      <xdr:colOff>38100</xdr:colOff>
      <xdr:row>41</xdr:row>
      <xdr:rowOff>134620</xdr:rowOff>
    </xdr:to>
    <xdr:sp macro="" textlink="">
      <xdr:nvSpPr>
        <xdr:cNvPr id="498" name="楕円 497"/>
        <xdr:cNvSpPr/>
      </xdr:nvSpPr>
      <xdr:spPr>
        <a:xfrm>
          <a:off x="21272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83820</xdr:rowOff>
    </xdr:from>
    <xdr:to>
      <xdr:col>116</xdr:col>
      <xdr:colOff>63500</xdr:colOff>
      <xdr:row>41</xdr:row>
      <xdr:rowOff>83820</xdr:rowOff>
    </xdr:to>
    <xdr:cxnSp macro="">
      <xdr:nvCxnSpPr>
        <xdr:cNvPr id="499" name="直線コネクタ 498"/>
        <xdr:cNvCxnSpPr/>
      </xdr:nvCxnSpPr>
      <xdr:spPr>
        <a:xfrm>
          <a:off x="21323300" y="711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33020</xdr:rowOff>
    </xdr:from>
    <xdr:to>
      <xdr:col>107</xdr:col>
      <xdr:colOff>101600</xdr:colOff>
      <xdr:row>41</xdr:row>
      <xdr:rowOff>134620</xdr:rowOff>
    </xdr:to>
    <xdr:sp macro="" textlink="">
      <xdr:nvSpPr>
        <xdr:cNvPr id="500" name="楕円 499"/>
        <xdr:cNvSpPr/>
      </xdr:nvSpPr>
      <xdr:spPr>
        <a:xfrm>
          <a:off x="20383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83820</xdr:rowOff>
    </xdr:from>
    <xdr:to>
      <xdr:col>111</xdr:col>
      <xdr:colOff>177800</xdr:colOff>
      <xdr:row>41</xdr:row>
      <xdr:rowOff>83820</xdr:rowOff>
    </xdr:to>
    <xdr:cxnSp macro="">
      <xdr:nvCxnSpPr>
        <xdr:cNvPr id="501" name="直線コネクタ 500"/>
        <xdr:cNvCxnSpPr/>
      </xdr:nvCxnSpPr>
      <xdr:spPr>
        <a:xfrm>
          <a:off x="20434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33020</xdr:rowOff>
    </xdr:from>
    <xdr:to>
      <xdr:col>102</xdr:col>
      <xdr:colOff>165100</xdr:colOff>
      <xdr:row>41</xdr:row>
      <xdr:rowOff>134620</xdr:rowOff>
    </xdr:to>
    <xdr:sp macro="" textlink="">
      <xdr:nvSpPr>
        <xdr:cNvPr id="502" name="楕円 501"/>
        <xdr:cNvSpPr/>
      </xdr:nvSpPr>
      <xdr:spPr>
        <a:xfrm>
          <a:off x="19494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83820</xdr:rowOff>
    </xdr:from>
    <xdr:to>
      <xdr:col>107</xdr:col>
      <xdr:colOff>50800</xdr:colOff>
      <xdr:row>41</xdr:row>
      <xdr:rowOff>83820</xdr:rowOff>
    </xdr:to>
    <xdr:cxnSp macro="">
      <xdr:nvCxnSpPr>
        <xdr:cNvPr id="503" name="直線コネクタ 502"/>
        <xdr:cNvCxnSpPr/>
      </xdr:nvCxnSpPr>
      <xdr:spPr>
        <a:xfrm>
          <a:off x="19545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36830</xdr:rowOff>
    </xdr:from>
    <xdr:to>
      <xdr:col>98</xdr:col>
      <xdr:colOff>38100</xdr:colOff>
      <xdr:row>41</xdr:row>
      <xdr:rowOff>138430</xdr:rowOff>
    </xdr:to>
    <xdr:sp macro="" textlink="">
      <xdr:nvSpPr>
        <xdr:cNvPr id="504" name="楕円 503"/>
        <xdr:cNvSpPr/>
      </xdr:nvSpPr>
      <xdr:spPr>
        <a:xfrm>
          <a:off x="18605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83820</xdr:rowOff>
    </xdr:from>
    <xdr:to>
      <xdr:col>102</xdr:col>
      <xdr:colOff>114300</xdr:colOff>
      <xdr:row>41</xdr:row>
      <xdr:rowOff>87630</xdr:rowOff>
    </xdr:to>
    <xdr:cxnSp macro="">
      <xdr:nvCxnSpPr>
        <xdr:cNvPr id="505" name="直線コネクタ 504"/>
        <xdr:cNvCxnSpPr/>
      </xdr:nvCxnSpPr>
      <xdr:spPr>
        <a:xfrm flipV="1">
          <a:off x="18656300" y="711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21607</xdr:rowOff>
    </xdr:from>
    <xdr:ext cx="469744" cy="259045"/>
    <xdr:sp macro="" textlink="">
      <xdr:nvSpPr>
        <xdr:cNvPr id="506" name="n_1aveValue【認定こども園・幼稚園・保育所】&#10;一人当たり面積"/>
        <xdr:cNvSpPr txBox="1"/>
      </xdr:nvSpPr>
      <xdr:spPr>
        <a:xfrm>
          <a:off x="210757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07"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08" name="n_3aveValue【認定こども園・幼稚園・保育所】&#10;一人当たり面積"/>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509" name="n_4aveValue【認定こども園・幼稚園・保育所】&#10;一人当たり面積"/>
        <xdr:cNvSpPr txBox="1"/>
      </xdr:nvSpPr>
      <xdr:spPr>
        <a:xfrm>
          <a:off x="18421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125747</xdr:rowOff>
    </xdr:from>
    <xdr:ext cx="469744" cy="259045"/>
    <xdr:sp macro="" textlink="">
      <xdr:nvSpPr>
        <xdr:cNvPr id="510" name="n_1mainValue【認定こども園・幼稚園・保育所】&#10;一人当たり面積"/>
        <xdr:cNvSpPr txBox="1"/>
      </xdr:nvSpPr>
      <xdr:spPr>
        <a:xfrm>
          <a:off x="210757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125747</xdr:rowOff>
    </xdr:from>
    <xdr:ext cx="469744" cy="259045"/>
    <xdr:sp macro="" textlink="">
      <xdr:nvSpPr>
        <xdr:cNvPr id="511" name="n_2mainValue【認定こども園・幼稚園・保育所】&#10;一人当たり面積"/>
        <xdr:cNvSpPr txBox="1"/>
      </xdr:nvSpPr>
      <xdr:spPr>
        <a:xfrm>
          <a:off x="20199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125747</xdr:rowOff>
    </xdr:from>
    <xdr:ext cx="469744" cy="259045"/>
    <xdr:sp macro="" textlink="">
      <xdr:nvSpPr>
        <xdr:cNvPr id="512" name="n_3mainValue【認定こども園・幼稚園・保育所】&#10;一人当たり面積"/>
        <xdr:cNvSpPr txBox="1"/>
      </xdr:nvSpPr>
      <xdr:spPr>
        <a:xfrm>
          <a:off x="19310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129557</xdr:rowOff>
    </xdr:from>
    <xdr:ext cx="469744" cy="259045"/>
    <xdr:sp macro="" textlink="">
      <xdr:nvSpPr>
        <xdr:cNvPr id="513" name="n_4mainValue【認定こども園・幼稚園・保育所】&#10;一人当たり面積"/>
        <xdr:cNvSpPr txBox="1"/>
      </xdr:nvSpPr>
      <xdr:spPr>
        <a:xfrm>
          <a:off x="18421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540" name="直線コネクタ 539"/>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41"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42" name="直線コネクタ 541"/>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543" name="【学校施設】&#10;有形固定資産減価償却率最大値テキスト"/>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44" name="直線コネクタ 543"/>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545" name="【学校施設】&#10;有形固定資産減価償却率平均値テキスト"/>
        <xdr:cNvSpPr txBox="1"/>
      </xdr:nvSpPr>
      <xdr:spPr>
        <a:xfrm>
          <a:off x="16357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6" name="フローチャート: 判断 54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7" name="フローチャート: 判断 546"/>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48" name="フローチャート: 判断 547"/>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550" name="フローチャート: 判断 549"/>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56" name="楕円 555"/>
        <xdr:cNvSpPr/>
      </xdr:nvSpPr>
      <xdr:spPr>
        <a:xfrm>
          <a:off x="16268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88010</xdr:rowOff>
    </xdr:from>
    <xdr:ext cx="405111" cy="259045"/>
    <xdr:sp macro="" textlink="">
      <xdr:nvSpPr>
        <xdr:cNvPr id="557" name="【学校施設】&#10;有形固定資産減価償却率該当値テキスト"/>
        <xdr:cNvSpPr txBox="1"/>
      </xdr:nvSpPr>
      <xdr:spPr>
        <a:xfrm>
          <a:off x="16357600" y="1003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164737</xdr:rowOff>
    </xdr:from>
    <xdr:to>
      <xdr:col>81</xdr:col>
      <xdr:colOff>101600</xdr:colOff>
      <xdr:row>59</xdr:row>
      <xdr:rowOff>94887</xdr:rowOff>
    </xdr:to>
    <xdr:sp macro="" textlink="">
      <xdr:nvSpPr>
        <xdr:cNvPr id="558" name="楕円 557"/>
        <xdr:cNvSpPr/>
      </xdr:nvSpPr>
      <xdr:spPr>
        <a:xfrm>
          <a:off x="15430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59</xdr:row>
      <xdr:rowOff>115933</xdr:rowOff>
    </xdr:to>
    <xdr:cxnSp macro="">
      <xdr:nvCxnSpPr>
        <xdr:cNvPr id="559" name="直線コネクタ 558"/>
        <xdr:cNvCxnSpPr/>
      </xdr:nvCxnSpPr>
      <xdr:spPr>
        <a:xfrm>
          <a:off x="15481300" y="1015963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99423</xdr:rowOff>
    </xdr:from>
    <xdr:to>
      <xdr:col>76</xdr:col>
      <xdr:colOff>165100</xdr:colOff>
      <xdr:row>59</xdr:row>
      <xdr:rowOff>29573</xdr:rowOff>
    </xdr:to>
    <xdr:sp macro="" textlink="">
      <xdr:nvSpPr>
        <xdr:cNvPr id="560" name="楕円 559"/>
        <xdr:cNvSpPr/>
      </xdr:nvSpPr>
      <xdr:spPr>
        <a:xfrm>
          <a:off x="14541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150223</xdr:rowOff>
    </xdr:from>
    <xdr:to>
      <xdr:col>81</xdr:col>
      <xdr:colOff>50800</xdr:colOff>
      <xdr:row>59</xdr:row>
      <xdr:rowOff>44087</xdr:rowOff>
    </xdr:to>
    <xdr:cxnSp macro="">
      <xdr:nvCxnSpPr>
        <xdr:cNvPr id="561" name="直線コネクタ 560"/>
        <xdr:cNvCxnSpPr/>
      </xdr:nvCxnSpPr>
      <xdr:spPr>
        <a:xfrm>
          <a:off x="14592300" y="100943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562" name="楕円 561"/>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150223</xdr:rowOff>
    </xdr:to>
    <xdr:cxnSp macro="">
      <xdr:nvCxnSpPr>
        <xdr:cNvPr id="563" name="直線コネクタ 562"/>
        <xdr:cNvCxnSpPr/>
      </xdr:nvCxnSpPr>
      <xdr:spPr>
        <a:xfrm>
          <a:off x="13703300" y="1002574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127181</xdr:rowOff>
    </xdr:from>
    <xdr:to>
      <xdr:col>67</xdr:col>
      <xdr:colOff>101600</xdr:colOff>
      <xdr:row>58</xdr:row>
      <xdr:rowOff>57331</xdr:rowOff>
    </xdr:to>
    <xdr:sp macro="" textlink="">
      <xdr:nvSpPr>
        <xdr:cNvPr id="564" name="楕円 563"/>
        <xdr:cNvSpPr/>
      </xdr:nvSpPr>
      <xdr:spPr>
        <a:xfrm>
          <a:off x="12763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6531</xdr:rowOff>
    </xdr:from>
    <xdr:to>
      <xdr:col>71</xdr:col>
      <xdr:colOff>177800</xdr:colOff>
      <xdr:row>58</xdr:row>
      <xdr:rowOff>81643</xdr:rowOff>
    </xdr:to>
    <xdr:cxnSp macro="">
      <xdr:nvCxnSpPr>
        <xdr:cNvPr id="565" name="直線コネクタ 564"/>
        <xdr:cNvCxnSpPr/>
      </xdr:nvCxnSpPr>
      <xdr:spPr>
        <a:xfrm>
          <a:off x="12814300" y="995063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66" name="n_1aveValue【学校施設】&#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567"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68" name="n_3aveValue【学校施設】&#10;有形固定資産減価償却率"/>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6004</xdr:rowOff>
    </xdr:from>
    <xdr:ext cx="405111" cy="259045"/>
    <xdr:sp macro="" textlink="">
      <xdr:nvSpPr>
        <xdr:cNvPr id="569" name="n_4aveValue【学校施設】&#10;有形固定資産減価償却率"/>
        <xdr:cNvSpPr txBox="1"/>
      </xdr:nvSpPr>
      <xdr:spPr>
        <a:xfrm>
          <a:off x="12611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111414</xdr:rowOff>
    </xdr:from>
    <xdr:ext cx="405111" cy="259045"/>
    <xdr:sp macro="" textlink="">
      <xdr:nvSpPr>
        <xdr:cNvPr id="570" name="n_1mainValue【学校施設】&#10;有形固定資産減価償却率"/>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571" name="n_2mainValue【学校施設】&#10;有形固定資産減価償却率"/>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572" name="n_3mainValue【学校施設】&#10;有形固定資産減価償却率"/>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73858</xdr:rowOff>
    </xdr:from>
    <xdr:ext cx="405111" cy="259045"/>
    <xdr:sp macro="" textlink="">
      <xdr:nvSpPr>
        <xdr:cNvPr id="573" name="n_4mainValue【学校施設】&#10;有形固定資産減価償却率"/>
        <xdr:cNvSpPr txBox="1"/>
      </xdr:nvSpPr>
      <xdr:spPr>
        <a:xfrm>
          <a:off x="12611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593" name="直線コネクタ 592"/>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594" name="【学校施設】&#10;一人当たり面積最小値テキスト"/>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595" name="直線コネクタ 594"/>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596" name="【学校施設】&#10;一人当たり面積最大値テキスト"/>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597" name="直線コネクタ 596"/>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598" name="【学校施設】&#10;一人当たり面積平均値テキスト"/>
        <xdr:cNvSpPr txBox="1"/>
      </xdr:nvSpPr>
      <xdr:spPr>
        <a:xfrm>
          <a:off x="22199600" y="995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599" name="フローチャート: 判断 598"/>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00" name="フローチャート: 判断 599"/>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01" name="フローチャート: 判断 600"/>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02" name="フローチャート: 判断 601"/>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603" name="フローチャート: 判断 602"/>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156083</xdr:rowOff>
    </xdr:from>
    <xdr:to>
      <xdr:col>116</xdr:col>
      <xdr:colOff>114300</xdr:colOff>
      <xdr:row>58</xdr:row>
      <xdr:rowOff>86233</xdr:rowOff>
    </xdr:to>
    <xdr:sp macro="" textlink="">
      <xdr:nvSpPr>
        <xdr:cNvPr id="609" name="楕円 608"/>
        <xdr:cNvSpPr/>
      </xdr:nvSpPr>
      <xdr:spPr>
        <a:xfrm>
          <a:off x="22110700" y="99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7510</xdr:rowOff>
    </xdr:from>
    <xdr:ext cx="469744" cy="259045"/>
    <xdr:sp macro="" textlink="">
      <xdr:nvSpPr>
        <xdr:cNvPr id="610" name="【学校施設】&#10;一人当たり面積該当値テキスト"/>
        <xdr:cNvSpPr txBox="1"/>
      </xdr:nvSpPr>
      <xdr:spPr>
        <a:xfrm>
          <a:off x="22199600" y="978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96076</xdr:rowOff>
    </xdr:from>
    <xdr:to>
      <xdr:col>112</xdr:col>
      <xdr:colOff>38100</xdr:colOff>
      <xdr:row>58</xdr:row>
      <xdr:rowOff>26226</xdr:rowOff>
    </xdr:to>
    <xdr:sp macro="" textlink="">
      <xdr:nvSpPr>
        <xdr:cNvPr id="611" name="楕円 610"/>
        <xdr:cNvSpPr/>
      </xdr:nvSpPr>
      <xdr:spPr>
        <a:xfrm>
          <a:off x="21272500" y="986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146876</xdr:rowOff>
    </xdr:from>
    <xdr:to>
      <xdr:col>116</xdr:col>
      <xdr:colOff>63500</xdr:colOff>
      <xdr:row>58</xdr:row>
      <xdr:rowOff>35433</xdr:rowOff>
    </xdr:to>
    <xdr:cxnSp macro="">
      <xdr:nvCxnSpPr>
        <xdr:cNvPr id="612" name="直線コネクタ 611"/>
        <xdr:cNvCxnSpPr/>
      </xdr:nvCxnSpPr>
      <xdr:spPr>
        <a:xfrm>
          <a:off x="21323300" y="9919526"/>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100647</xdr:rowOff>
    </xdr:from>
    <xdr:to>
      <xdr:col>107</xdr:col>
      <xdr:colOff>101600</xdr:colOff>
      <xdr:row>58</xdr:row>
      <xdr:rowOff>30797</xdr:rowOff>
    </xdr:to>
    <xdr:sp macro="" textlink="">
      <xdr:nvSpPr>
        <xdr:cNvPr id="613" name="楕円 612"/>
        <xdr:cNvSpPr/>
      </xdr:nvSpPr>
      <xdr:spPr>
        <a:xfrm>
          <a:off x="20383500" y="98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146876</xdr:rowOff>
    </xdr:from>
    <xdr:to>
      <xdr:col>111</xdr:col>
      <xdr:colOff>177800</xdr:colOff>
      <xdr:row>57</xdr:row>
      <xdr:rowOff>151447</xdr:rowOff>
    </xdr:to>
    <xdr:cxnSp macro="">
      <xdr:nvCxnSpPr>
        <xdr:cNvPr id="614" name="直線コネクタ 613"/>
        <xdr:cNvCxnSpPr/>
      </xdr:nvCxnSpPr>
      <xdr:spPr>
        <a:xfrm flipV="1">
          <a:off x="20434300" y="991952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105219</xdr:rowOff>
    </xdr:from>
    <xdr:to>
      <xdr:col>102</xdr:col>
      <xdr:colOff>165100</xdr:colOff>
      <xdr:row>58</xdr:row>
      <xdr:rowOff>35369</xdr:rowOff>
    </xdr:to>
    <xdr:sp macro="" textlink="">
      <xdr:nvSpPr>
        <xdr:cNvPr id="615" name="楕円 614"/>
        <xdr:cNvSpPr/>
      </xdr:nvSpPr>
      <xdr:spPr>
        <a:xfrm>
          <a:off x="19494500" y="98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151447</xdr:rowOff>
    </xdr:from>
    <xdr:to>
      <xdr:col>107</xdr:col>
      <xdr:colOff>50800</xdr:colOff>
      <xdr:row>57</xdr:row>
      <xdr:rowOff>156019</xdr:rowOff>
    </xdr:to>
    <xdr:cxnSp macro="">
      <xdr:nvCxnSpPr>
        <xdr:cNvPr id="616" name="直線コネクタ 615"/>
        <xdr:cNvCxnSpPr/>
      </xdr:nvCxnSpPr>
      <xdr:spPr>
        <a:xfrm flipV="1">
          <a:off x="19545300" y="992409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3493</xdr:rowOff>
    </xdr:from>
    <xdr:to>
      <xdr:col>98</xdr:col>
      <xdr:colOff>38100</xdr:colOff>
      <xdr:row>58</xdr:row>
      <xdr:rowOff>105093</xdr:rowOff>
    </xdr:to>
    <xdr:sp macro="" textlink="">
      <xdr:nvSpPr>
        <xdr:cNvPr id="617" name="楕円 616"/>
        <xdr:cNvSpPr/>
      </xdr:nvSpPr>
      <xdr:spPr>
        <a:xfrm>
          <a:off x="18605500" y="99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156019</xdr:rowOff>
    </xdr:from>
    <xdr:to>
      <xdr:col>102</xdr:col>
      <xdr:colOff>114300</xdr:colOff>
      <xdr:row>58</xdr:row>
      <xdr:rowOff>54293</xdr:rowOff>
    </xdr:to>
    <xdr:cxnSp macro="">
      <xdr:nvCxnSpPr>
        <xdr:cNvPr id="618" name="直線コネクタ 617"/>
        <xdr:cNvCxnSpPr/>
      </xdr:nvCxnSpPr>
      <xdr:spPr>
        <a:xfrm flipV="1">
          <a:off x="18656300" y="9928669"/>
          <a:ext cx="889000" cy="6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125366</xdr:rowOff>
    </xdr:from>
    <xdr:ext cx="469744" cy="259045"/>
    <xdr:sp macro="" textlink="">
      <xdr:nvSpPr>
        <xdr:cNvPr id="619" name="n_1aveValue【学校施設】&#10;一人当たり面積"/>
        <xdr:cNvSpPr txBox="1"/>
      </xdr:nvSpPr>
      <xdr:spPr>
        <a:xfrm>
          <a:off x="21075727" y="1006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130509</xdr:rowOff>
    </xdr:from>
    <xdr:ext cx="469744" cy="259045"/>
    <xdr:sp macro="" textlink="">
      <xdr:nvSpPr>
        <xdr:cNvPr id="620" name="n_2aveValue【学校施設】&#10;一人当たり面積"/>
        <xdr:cNvSpPr txBox="1"/>
      </xdr:nvSpPr>
      <xdr:spPr>
        <a:xfrm>
          <a:off x="20199427" y="1007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141368</xdr:rowOff>
    </xdr:from>
    <xdr:ext cx="469744" cy="259045"/>
    <xdr:sp macro="" textlink="">
      <xdr:nvSpPr>
        <xdr:cNvPr id="621" name="n_3aveValue【学校施設】&#10;一人当たり面積"/>
        <xdr:cNvSpPr txBox="1"/>
      </xdr:nvSpPr>
      <xdr:spPr>
        <a:xfrm>
          <a:off x="19310427" y="1008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145369</xdr:rowOff>
    </xdr:from>
    <xdr:ext cx="469744" cy="259045"/>
    <xdr:sp macro="" textlink="">
      <xdr:nvSpPr>
        <xdr:cNvPr id="622" name="n_4aveValue【学校施設】&#10;一人当たり面積"/>
        <xdr:cNvSpPr txBox="1"/>
      </xdr:nvSpPr>
      <xdr:spPr>
        <a:xfrm>
          <a:off x="18421427" y="1008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42753</xdr:rowOff>
    </xdr:from>
    <xdr:ext cx="469744" cy="259045"/>
    <xdr:sp macro="" textlink="">
      <xdr:nvSpPr>
        <xdr:cNvPr id="623" name="n_1mainValue【学校施設】&#10;一人当たり面積"/>
        <xdr:cNvSpPr txBox="1"/>
      </xdr:nvSpPr>
      <xdr:spPr>
        <a:xfrm>
          <a:off x="21075727" y="964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47324</xdr:rowOff>
    </xdr:from>
    <xdr:ext cx="469744" cy="259045"/>
    <xdr:sp macro="" textlink="">
      <xdr:nvSpPr>
        <xdr:cNvPr id="624" name="n_2mainValue【学校施設】&#10;一人当たり面積"/>
        <xdr:cNvSpPr txBox="1"/>
      </xdr:nvSpPr>
      <xdr:spPr>
        <a:xfrm>
          <a:off x="20199427" y="964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51896</xdr:rowOff>
    </xdr:from>
    <xdr:ext cx="469744" cy="259045"/>
    <xdr:sp macro="" textlink="">
      <xdr:nvSpPr>
        <xdr:cNvPr id="625" name="n_3mainValue【学校施設】&#10;一人当たり面積"/>
        <xdr:cNvSpPr txBox="1"/>
      </xdr:nvSpPr>
      <xdr:spPr>
        <a:xfrm>
          <a:off x="19310427" y="96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121620</xdr:rowOff>
    </xdr:from>
    <xdr:ext cx="469744" cy="259045"/>
    <xdr:sp macro="" textlink="">
      <xdr:nvSpPr>
        <xdr:cNvPr id="626" name="n_4mainValue【学校施設】&#10;一人当たり面積"/>
        <xdr:cNvSpPr txBox="1"/>
      </xdr:nvSpPr>
      <xdr:spPr>
        <a:xfrm>
          <a:off x="18421427" y="972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3" name="テキスト ボックス 65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55" name="テキスト ボックス 65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65" name="テキスト ボックス 66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7" name="テキスト ボックス 66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669" name="直線コネクタ 668"/>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670" name="【公民館】&#10;有形固定資産減価償却率最小値テキスト"/>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671" name="直線コネクタ 670"/>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672" name="【公民館】&#10;有形固定資産減価償却率最大値テキスト"/>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673" name="直線コネクタ 672"/>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72770</xdr:rowOff>
    </xdr:from>
    <xdr:ext cx="405111" cy="259045"/>
    <xdr:sp macro="" textlink="">
      <xdr:nvSpPr>
        <xdr:cNvPr id="674" name="【公民館】&#10;有形固定資産減価償却率平均値テキスト"/>
        <xdr:cNvSpPr txBox="1"/>
      </xdr:nvSpPr>
      <xdr:spPr>
        <a:xfrm>
          <a:off x="16357600" y="17903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675" name="フローチャート: 判断 674"/>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676" name="フローチャート: 判断 675"/>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677" name="フローチャート: 判断 676"/>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78" name="フローチャート: 判断 677"/>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679" name="フローチャート: 判断 678"/>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685" name="楕円 684"/>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686" name="【公民館】&#10;有形固定資産減価償却率該当値テキスト"/>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4173</xdr:rowOff>
    </xdr:from>
    <xdr:to>
      <xdr:col>81</xdr:col>
      <xdr:colOff>101600</xdr:colOff>
      <xdr:row>105</xdr:row>
      <xdr:rowOff>105773</xdr:rowOff>
    </xdr:to>
    <xdr:sp macro="" textlink="">
      <xdr:nvSpPr>
        <xdr:cNvPr id="687" name="楕円 686"/>
        <xdr:cNvSpPr/>
      </xdr:nvSpPr>
      <xdr:spPr>
        <a:xfrm>
          <a:off x="15430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54973</xdr:rowOff>
    </xdr:from>
    <xdr:to>
      <xdr:col>85</xdr:col>
      <xdr:colOff>127000</xdr:colOff>
      <xdr:row>105</xdr:row>
      <xdr:rowOff>100693</xdr:rowOff>
    </xdr:to>
    <xdr:cxnSp macro="">
      <xdr:nvCxnSpPr>
        <xdr:cNvPr id="688" name="直線コネクタ 687"/>
        <xdr:cNvCxnSpPr/>
      </xdr:nvCxnSpPr>
      <xdr:spPr>
        <a:xfrm>
          <a:off x="15481300" y="180572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123371</xdr:rowOff>
    </xdr:from>
    <xdr:to>
      <xdr:col>76</xdr:col>
      <xdr:colOff>165100</xdr:colOff>
      <xdr:row>105</xdr:row>
      <xdr:rowOff>53521</xdr:rowOff>
    </xdr:to>
    <xdr:sp macro="" textlink="">
      <xdr:nvSpPr>
        <xdr:cNvPr id="689" name="楕円 688"/>
        <xdr:cNvSpPr/>
      </xdr:nvSpPr>
      <xdr:spPr>
        <a:xfrm>
          <a:off x="14541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xdr:rowOff>
    </xdr:from>
    <xdr:to>
      <xdr:col>81</xdr:col>
      <xdr:colOff>50800</xdr:colOff>
      <xdr:row>105</xdr:row>
      <xdr:rowOff>54973</xdr:rowOff>
    </xdr:to>
    <xdr:cxnSp macro="">
      <xdr:nvCxnSpPr>
        <xdr:cNvPr id="690" name="直線コネクタ 689"/>
        <xdr:cNvCxnSpPr/>
      </xdr:nvCxnSpPr>
      <xdr:spPr>
        <a:xfrm>
          <a:off x="14592300" y="180049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691" name="楕円 690"/>
        <xdr:cNvSpPr/>
      </xdr:nvSpPr>
      <xdr:spPr>
        <a:xfrm>
          <a:off x="1365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141514</xdr:rowOff>
    </xdr:from>
    <xdr:to>
      <xdr:col>76</xdr:col>
      <xdr:colOff>114300</xdr:colOff>
      <xdr:row>105</xdr:row>
      <xdr:rowOff>2721</xdr:rowOff>
    </xdr:to>
    <xdr:cxnSp macro="">
      <xdr:nvCxnSpPr>
        <xdr:cNvPr id="692" name="直線コネクタ 691"/>
        <xdr:cNvCxnSpPr/>
      </xdr:nvCxnSpPr>
      <xdr:spPr>
        <a:xfrm>
          <a:off x="13703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169092</xdr:rowOff>
    </xdr:from>
    <xdr:to>
      <xdr:col>67</xdr:col>
      <xdr:colOff>101600</xdr:colOff>
      <xdr:row>107</xdr:row>
      <xdr:rowOff>99242</xdr:rowOff>
    </xdr:to>
    <xdr:sp macro="" textlink="">
      <xdr:nvSpPr>
        <xdr:cNvPr id="693" name="楕円 692"/>
        <xdr:cNvSpPr/>
      </xdr:nvSpPr>
      <xdr:spPr>
        <a:xfrm>
          <a:off x="1276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141514</xdr:rowOff>
    </xdr:from>
    <xdr:to>
      <xdr:col>71</xdr:col>
      <xdr:colOff>177800</xdr:colOff>
      <xdr:row>107</xdr:row>
      <xdr:rowOff>48442</xdr:rowOff>
    </xdr:to>
    <xdr:cxnSp macro="">
      <xdr:nvCxnSpPr>
        <xdr:cNvPr id="694" name="直線コネクタ 693"/>
        <xdr:cNvCxnSpPr/>
      </xdr:nvCxnSpPr>
      <xdr:spPr>
        <a:xfrm flipV="1">
          <a:off x="12814300" y="17972314"/>
          <a:ext cx="889000" cy="4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695" name="n_1aveValue【公民館】&#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696" name="n_2aveValue【公民館】&#10;有形固定資産減価償却率"/>
        <xdr:cNvSpPr txBox="1"/>
      </xdr:nvSpPr>
      <xdr:spPr>
        <a:xfrm>
          <a:off x="14389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697" name="n_3aveValue【公民館】&#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698" name="n_4aveValue【公民館】&#10;有形固定資産減価償却率"/>
        <xdr:cNvSpPr txBox="1"/>
      </xdr:nvSpPr>
      <xdr:spPr>
        <a:xfrm>
          <a:off x="12611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122300</xdr:rowOff>
    </xdr:from>
    <xdr:ext cx="405111" cy="259045"/>
    <xdr:sp macro="" textlink="">
      <xdr:nvSpPr>
        <xdr:cNvPr id="699" name="n_1main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44648</xdr:rowOff>
    </xdr:from>
    <xdr:ext cx="405111" cy="259045"/>
    <xdr:sp macro="" textlink="">
      <xdr:nvSpPr>
        <xdr:cNvPr id="700" name="n_2mainValue【公民館】&#10;有形固定資産減価償却率"/>
        <xdr:cNvSpPr txBox="1"/>
      </xdr:nvSpPr>
      <xdr:spPr>
        <a:xfrm>
          <a:off x="14389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01" name="n_3mainValue【公民館】&#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90369</xdr:rowOff>
    </xdr:from>
    <xdr:ext cx="405111" cy="259045"/>
    <xdr:sp macro="" textlink="">
      <xdr:nvSpPr>
        <xdr:cNvPr id="702" name="n_4mainValue【公民館】&#10;有形固定資産減価償却率"/>
        <xdr:cNvSpPr txBox="1"/>
      </xdr:nvSpPr>
      <xdr:spPr>
        <a:xfrm>
          <a:off x="12611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3" name="直線コネクタ 71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4" name="テキスト ボックス 71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5" name="直線コネクタ 71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6" name="テキスト ボックス 71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7" name="直線コネクタ 71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8" name="テキスト ボックス 71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9" name="直線コネクタ 71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0" name="テキスト ボックス 71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724" name="直線コネクタ 723"/>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25"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26" name="直線コネクタ 725"/>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727" name="【公民館】&#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728" name="直線コネクタ 727"/>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151147</xdr:rowOff>
    </xdr:from>
    <xdr:ext cx="469744" cy="259045"/>
    <xdr:sp macro="" textlink="">
      <xdr:nvSpPr>
        <xdr:cNvPr id="729" name="【公民館】&#10;一人当たり面積平均値テキスト"/>
        <xdr:cNvSpPr txBox="1"/>
      </xdr:nvSpPr>
      <xdr:spPr>
        <a:xfrm>
          <a:off x="22199600" y="1798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730" name="フローチャート: 判断 729"/>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731" name="フローチャート: 判断 730"/>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732" name="フローチャート: 判断 731"/>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733" name="フローチャート: 判断 732"/>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734" name="フローチャート: 判断 733"/>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40" name="楕円 739"/>
        <xdr:cNvSpPr/>
      </xdr:nvSpPr>
      <xdr:spPr>
        <a:xfrm>
          <a:off x="22110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22114</xdr:rowOff>
    </xdr:from>
    <xdr:ext cx="469744" cy="259045"/>
    <xdr:sp macro="" textlink="">
      <xdr:nvSpPr>
        <xdr:cNvPr id="741" name="【公民館】&#10;一人当たり面積該当値テキスト"/>
        <xdr:cNvSpPr txBox="1"/>
      </xdr:nvSpPr>
      <xdr:spPr>
        <a:xfrm>
          <a:off x="22199600"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80263</xdr:rowOff>
    </xdr:from>
    <xdr:to>
      <xdr:col>112</xdr:col>
      <xdr:colOff>38100</xdr:colOff>
      <xdr:row>107</xdr:row>
      <xdr:rowOff>10413</xdr:rowOff>
    </xdr:to>
    <xdr:sp macro="" textlink="">
      <xdr:nvSpPr>
        <xdr:cNvPr id="742" name="楕円 741"/>
        <xdr:cNvSpPr/>
      </xdr:nvSpPr>
      <xdr:spPr>
        <a:xfrm>
          <a:off x="21272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94487</xdr:rowOff>
    </xdr:from>
    <xdr:to>
      <xdr:col>116</xdr:col>
      <xdr:colOff>63500</xdr:colOff>
      <xdr:row>106</xdr:row>
      <xdr:rowOff>131063</xdr:rowOff>
    </xdr:to>
    <xdr:cxnSp macro="">
      <xdr:nvCxnSpPr>
        <xdr:cNvPr id="743" name="直線コネクタ 742"/>
        <xdr:cNvCxnSpPr/>
      </xdr:nvCxnSpPr>
      <xdr:spPr>
        <a:xfrm flipV="1">
          <a:off x="21323300" y="182681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80263</xdr:rowOff>
    </xdr:from>
    <xdr:to>
      <xdr:col>107</xdr:col>
      <xdr:colOff>101600</xdr:colOff>
      <xdr:row>107</xdr:row>
      <xdr:rowOff>10413</xdr:rowOff>
    </xdr:to>
    <xdr:sp macro="" textlink="">
      <xdr:nvSpPr>
        <xdr:cNvPr id="744" name="楕円 743"/>
        <xdr:cNvSpPr/>
      </xdr:nvSpPr>
      <xdr:spPr>
        <a:xfrm>
          <a:off x="20383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131063</xdr:rowOff>
    </xdr:from>
    <xdr:to>
      <xdr:col>111</xdr:col>
      <xdr:colOff>177800</xdr:colOff>
      <xdr:row>106</xdr:row>
      <xdr:rowOff>131063</xdr:rowOff>
    </xdr:to>
    <xdr:cxnSp macro="">
      <xdr:nvCxnSpPr>
        <xdr:cNvPr id="745" name="直線コネクタ 744"/>
        <xdr:cNvCxnSpPr/>
      </xdr:nvCxnSpPr>
      <xdr:spPr>
        <a:xfrm>
          <a:off x="20434300" y="1830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84837</xdr:rowOff>
    </xdr:from>
    <xdr:to>
      <xdr:col>102</xdr:col>
      <xdr:colOff>165100</xdr:colOff>
      <xdr:row>107</xdr:row>
      <xdr:rowOff>14987</xdr:rowOff>
    </xdr:to>
    <xdr:sp macro="" textlink="">
      <xdr:nvSpPr>
        <xdr:cNvPr id="746" name="楕円 745"/>
        <xdr:cNvSpPr/>
      </xdr:nvSpPr>
      <xdr:spPr>
        <a:xfrm>
          <a:off x="19494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131063</xdr:rowOff>
    </xdr:from>
    <xdr:to>
      <xdr:col>107</xdr:col>
      <xdr:colOff>50800</xdr:colOff>
      <xdr:row>106</xdr:row>
      <xdr:rowOff>135637</xdr:rowOff>
    </xdr:to>
    <xdr:cxnSp macro="">
      <xdr:nvCxnSpPr>
        <xdr:cNvPr id="747" name="直線コネクタ 746"/>
        <xdr:cNvCxnSpPr/>
      </xdr:nvCxnSpPr>
      <xdr:spPr>
        <a:xfrm flipV="1">
          <a:off x="19545300" y="1830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84837</xdr:rowOff>
    </xdr:from>
    <xdr:to>
      <xdr:col>98</xdr:col>
      <xdr:colOff>38100</xdr:colOff>
      <xdr:row>107</xdr:row>
      <xdr:rowOff>14987</xdr:rowOff>
    </xdr:to>
    <xdr:sp macro="" textlink="">
      <xdr:nvSpPr>
        <xdr:cNvPr id="748" name="楕円 747"/>
        <xdr:cNvSpPr/>
      </xdr:nvSpPr>
      <xdr:spPr>
        <a:xfrm>
          <a:off x="18605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135637</xdr:rowOff>
    </xdr:from>
    <xdr:to>
      <xdr:col>102</xdr:col>
      <xdr:colOff>114300</xdr:colOff>
      <xdr:row>106</xdr:row>
      <xdr:rowOff>135637</xdr:rowOff>
    </xdr:to>
    <xdr:cxnSp macro="">
      <xdr:nvCxnSpPr>
        <xdr:cNvPr id="749" name="直線コネクタ 748"/>
        <xdr:cNvCxnSpPr/>
      </xdr:nvCxnSpPr>
      <xdr:spPr>
        <a:xfrm>
          <a:off x="18656300" y="1830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138955</xdr:rowOff>
    </xdr:from>
    <xdr:ext cx="469744" cy="259045"/>
    <xdr:sp macro="" textlink="">
      <xdr:nvSpPr>
        <xdr:cNvPr id="750" name="n_1aveValue【公民館】&#10;一人当たり面積"/>
        <xdr:cNvSpPr txBox="1"/>
      </xdr:nvSpPr>
      <xdr:spPr>
        <a:xfrm>
          <a:off x="21075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157242</xdr:rowOff>
    </xdr:from>
    <xdr:ext cx="469744" cy="259045"/>
    <xdr:sp macro="" textlink="">
      <xdr:nvSpPr>
        <xdr:cNvPr id="751" name="n_2aveValue【公民館】&#10;一人当たり面積"/>
        <xdr:cNvSpPr txBox="1"/>
      </xdr:nvSpPr>
      <xdr:spPr>
        <a:xfrm>
          <a:off x="20199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752" name="n_3aveValue【公民館】&#10;一人当たり面積"/>
        <xdr:cNvSpPr txBox="1"/>
      </xdr:nvSpPr>
      <xdr:spPr>
        <a:xfrm>
          <a:off x="19310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753" name="n_4aveValue【公民館】&#10;一人当たり面積"/>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xdr:rowOff>
    </xdr:from>
    <xdr:ext cx="469744" cy="259045"/>
    <xdr:sp macro="" textlink="">
      <xdr:nvSpPr>
        <xdr:cNvPr id="754" name="n_1mainValue【公民館】&#10;一人当たり面積"/>
        <xdr:cNvSpPr txBox="1"/>
      </xdr:nvSpPr>
      <xdr:spPr>
        <a:xfrm>
          <a:off x="21075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1540</xdr:rowOff>
    </xdr:from>
    <xdr:ext cx="469744" cy="259045"/>
    <xdr:sp macro="" textlink="">
      <xdr:nvSpPr>
        <xdr:cNvPr id="755" name="n_2mainValue【公民館】&#10;一人当たり面積"/>
        <xdr:cNvSpPr txBox="1"/>
      </xdr:nvSpPr>
      <xdr:spPr>
        <a:xfrm>
          <a:off x="20199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6114</xdr:rowOff>
    </xdr:from>
    <xdr:ext cx="469744" cy="259045"/>
    <xdr:sp macro="" textlink="">
      <xdr:nvSpPr>
        <xdr:cNvPr id="756" name="n_3mainValue【公民館】&#10;一人当たり面積"/>
        <xdr:cNvSpPr txBox="1"/>
      </xdr:nvSpPr>
      <xdr:spPr>
        <a:xfrm>
          <a:off x="19310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6114</xdr:rowOff>
    </xdr:from>
    <xdr:ext cx="469744" cy="259045"/>
    <xdr:sp macro="" textlink="">
      <xdr:nvSpPr>
        <xdr:cNvPr id="757" name="n_4mainValue【公民館】&#10;一人当たり面積"/>
        <xdr:cNvSpPr txBox="1"/>
      </xdr:nvSpPr>
      <xdr:spPr>
        <a:xfrm>
          <a:off x="18421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類似団体と比較して、有形固定資産減価償却率が高くなっている施設は、公営住宅であり、低くなっている施設は、道路、橋りょう・トンネル、認定こども園・幼稚園・保育所、学校施設である。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公営住宅については、赤松市営住宅（平成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年取得）、鹿養市営住宅（平成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年取得）の耐用年数の経過が長くなっていることから例年どおり高い数値となっている。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道路については、合併（平成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年度）以降に合併特例債等によりインフラを整備してきていること、また橋りょう・トンネルについても、合併以降に整備した資産が全体の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％であり、それぞれ耐用年数の経過が短いものが多いことにより償却率は低くなっている。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認定こども園・幼稚園・保育所については、古河市公立保育所運営ビジョンに基づき、古河市立第一保育所（昭和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年）及び古河市立第五保育所（昭和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年）をすでに廃止し、関戸保育所（昭和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年）についても令和４年度末に廃止となる。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引き続き、公共施設等総合管理基本方針及び、古河市公共施設適正配置計画に基づき、市民サービスの低下を招くことなく、施設の長寿命化、集約化を進めるなど、質及び量の適切な維持管理に努める。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141,371
137,594
123.58
61,315,396
57,450,948
3,721,622
32,165,687
52,233,559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18869</xdr:rowOff>
    </xdr:from>
    <xdr:to>
      <xdr:col>24</xdr:col>
      <xdr:colOff>114300</xdr:colOff>
      <xdr:row>37</xdr:row>
      <xdr:rowOff>120469</xdr:rowOff>
    </xdr:to>
    <xdr:sp macro="" textlink="">
      <xdr:nvSpPr>
        <xdr:cNvPr id="74" name="楕円 73"/>
        <xdr:cNvSpPr/>
      </xdr:nvSpPr>
      <xdr:spPr>
        <a:xfrm>
          <a:off x="4584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41746</xdr:rowOff>
    </xdr:from>
    <xdr:ext cx="405111" cy="259045"/>
    <xdr:sp macro="" textlink="">
      <xdr:nvSpPr>
        <xdr:cNvPr id="75" name="【図書館】&#10;有形固定資産減価償却率該当値テキスト"/>
        <xdr:cNvSpPr txBox="1"/>
      </xdr:nvSpPr>
      <xdr:spPr>
        <a:xfrm>
          <a:off x="4673600" y="621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6" name="楕円 75"/>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69669</xdr:rowOff>
    </xdr:to>
    <xdr:cxnSp macro="">
      <xdr:nvCxnSpPr>
        <xdr:cNvPr id="77" name="直線コネクタ 76"/>
        <xdr:cNvCxnSpPr/>
      </xdr:nvCxnSpPr>
      <xdr:spPr>
        <a:xfrm>
          <a:off x="3797300" y="640842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xdr:rowOff>
    </xdr:from>
    <xdr:to>
      <xdr:col>15</xdr:col>
      <xdr:colOff>101600</xdr:colOff>
      <xdr:row>37</xdr:row>
      <xdr:rowOff>102507</xdr:rowOff>
    </xdr:to>
    <xdr:sp macro="" textlink="">
      <xdr:nvSpPr>
        <xdr:cNvPr id="78" name="楕円 77"/>
        <xdr:cNvSpPr/>
      </xdr:nvSpPr>
      <xdr:spPr>
        <a:xfrm>
          <a:off x="2857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51707</xdr:rowOff>
    </xdr:from>
    <xdr:to>
      <xdr:col>19</xdr:col>
      <xdr:colOff>177800</xdr:colOff>
      <xdr:row>37</xdr:row>
      <xdr:rowOff>64770</xdr:rowOff>
    </xdr:to>
    <xdr:cxnSp macro="">
      <xdr:nvCxnSpPr>
        <xdr:cNvPr id="79" name="直線コネクタ 78"/>
        <xdr:cNvCxnSpPr/>
      </xdr:nvCxnSpPr>
      <xdr:spPr>
        <a:xfrm>
          <a:off x="2908300" y="63953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159294</xdr:rowOff>
    </xdr:from>
    <xdr:to>
      <xdr:col>10</xdr:col>
      <xdr:colOff>165100</xdr:colOff>
      <xdr:row>37</xdr:row>
      <xdr:rowOff>89444</xdr:rowOff>
    </xdr:to>
    <xdr:sp macro="" textlink="">
      <xdr:nvSpPr>
        <xdr:cNvPr id="80" name="楕円 79"/>
        <xdr:cNvSpPr/>
      </xdr:nvSpPr>
      <xdr:spPr>
        <a:xfrm>
          <a:off x="1968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38644</xdr:rowOff>
    </xdr:from>
    <xdr:to>
      <xdr:col>15</xdr:col>
      <xdr:colOff>50800</xdr:colOff>
      <xdr:row>37</xdr:row>
      <xdr:rowOff>51707</xdr:rowOff>
    </xdr:to>
    <xdr:cxnSp macro="">
      <xdr:nvCxnSpPr>
        <xdr:cNvPr id="81" name="直線コネクタ 80"/>
        <xdr:cNvCxnSpPr/>
      </xdr:nvCxnSpPr>
      <xdr:spPr>
        <a:xfrm>
          <a:off x="2019300" y="63822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2" name="楕円 81"/>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38644</xdr:rowOff>
    </xdr:to>
    <xdr:cxnSp macro="">
      <xdr:nvCxnSpPr>
        <xdr:cNvPr id="83" name="直線コネクタ 82"/>
        <xdr:cNvCxnSpPr/>
      </xdr:nvCxnSpPr>
      <xdr:spPr>
        <a:xfrm>
          <a:off x="1130300" y="63512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154050</xdr:rowOff>
    </xdr:from>
    <xdr:ext cx="405111" cy="259045"/>
    <xdr:sp macro="" textlink="">
      <xdr:nvSpPr>
        <xdr:cNvPr id="84" name="n_1aveValue【図書館】&#10;有形固定資産減価償却率"/>
        <xdr:cNvSpPr txBox="1"/>
      </xdr:nvSpPr>
      <xdr:spPr>
        <a:xfrm>
          <a:off x="35820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5" name="n_2aveValue【図書館】&#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86" name="n_3aveValue【図書館】&#10;有形固定資産減価償却率"/>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21789</xdr:rowOff>
    </xdr:from>
    <xdr:ext cx="405111" cy="259045"/>
    <xdr:sp macro="" textlink="">
      <xdr:nvSpPr>
        <xdr:cNvPr id="87" name="n_4aveValue【図書館】&#10;有形固定資産減価償却率"/>
        <xdr:cNvSpPr txBox="1"/>
      </xdr:nvSpPr>
      <xdr:spPr>
        <a:xfrm>
          <a:off x="927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8" name="n_1mainValue【図書館】&#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119034</xdr:rowOff>
    </xdr:from>
    <xdr:ext cx="405111" cy="259045"/>
    <xdr:sp macro="" textlink="">
      <xdr:nvSpPr>
        <xdr:cNvPr id="89" name="n_2main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105971</xdr:rowOff>
    </xdr:from>
    <xdr:ext cx="405111" cy="259045"/>
    <xdr:sp macro="" textlink="">
      <xdr:nvSpPr>
        <xdr:cNvPr id="90" name="n_3mainValue【図書館】&#10;有形固定資産減価償却率"/>
        <xdr:cNvSpPr txBox="1"/>
      </xdr:nvSpPr>
      <xdr:spPr>
        <a:xfrm>
          <a:off x="1816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91" name="n_4mainValue【図書館】&#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149877</xdr:rowOff>
    </xdr:from>
    <xdr:ext cx="469744" cy="259045"/>
    <xdr:sp macro="" textlink="">
      <xdr:nvSpPr>
        <xdr:cNvPr id="120" name="【図書館】&#10;一人当たり面積平均値テキスト"/>
        <xdr:cNvSpPr txBox="1"/>
      </xdr:nvSpPr>
      <xdr:spPr>
        <a:xfrm>
          <a:off x="10515600" y="649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31" name="楕円 130"/>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32" name="【図書館】&#10;一人当たり面積該当値テキスト"/>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3" name="楕円 132"/>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34" name="直線コネクタ 133"/>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35" name="楕円 134"/>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36" name="直線コネクタ 135"/>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7" name="楕円 136"/>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76200</xdr:rowOff>
    </xdr:to>
    <xdr:cxnSp macro="">
      <xdr:nvCxnSpPr>
        <xdr:cNvPr id="138" name="直線コネクタ 137"/>
        <xdr:cNvCxnSpPr/>
      </xdr:nvCxnSpPr>
      <xdr:spPr>
        <a:xfrm flipV="1">
          <a:off x="7861300" y="692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9" name="楕円 138"/>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40" name="直線コネクタ 139"/>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111777</xdr:rowOff>
    </xdr:from>
    <xdr:ext cx="469744" cy="259045"/>
    <xdr:sp macro="" textlink="">
      <xdr:nvSpPr>
        <xdr:cNvPr id="141" name="n_1aveValue【図書館】&#10;一人当たり面積"/>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5"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6" name="n_2main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7"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8"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8" name="【体育館・プー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31115</xdr:rowOff>
    </xdr:from>
    <xdr:to>
      <xdr:col>24</xdr:col>
      <xdr:colOff>114300</xdr:colOff>
      <xdr:row>59</xdr:row>
      <xdr:rowOff>132715</xdr:rowOff>
    </xdr:to>
    <xdr:sp macro="" textlink="">
      <xdr:nvSpPr>
        <xdr:cNvPr id="189" name="楕円 188"/>
        <xdr:cNvSpPr/>
      </xdr:nvSpPr>
      <xdr:spPr>
        <a:xfrm>
          <a:off x="4584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53992</xdr:rowOff>
    </xdr:from>
    <xdr:ext cx="405111" cy="259045"/>
    <xdr:sp macro="" textlink="">
      <xdr:nvSpPr>
        <xdr:cNvPr id="190" name="【体育館・プール】&#10;有形固定資産減価償却率該当値テキスト"/>
        <xdr:cNvSpPr txBox="1"/>
      </xdr:nvSpPr>
      <xdr:spPr>
        <a:xfrm>
          <a:off x="4673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191" name="楕円 190"/>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81915</xdr:rowOff>
    </xdr:from>
    <xdr:to>
      <xdr:col>24</xdr:col>
      <xdr:colOff>63500</xdr:colOff>
      <xdr:row>59</xdr:row>
      <xdr:rowOff>83820</xdr:rowOff>
    </xdr:to>
    <xdr:cxnSp macro="">
      <xdr:nvCxnSpPr>
        <xdr:cNvPr id="192" name="直線コネクタ 191"/>
        <xdr:cNvCxnSpPr/>
      </xdr:nvCxnSpPr>
      <xdr:spPr>
        <a:xfrm flipV="1">
          <a:off x="3797300" y="101974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160655</xdr:rowOff>
    </xdr:from>
    <xdr:to>
      <xdr:col>15</xdr:col>
      <xdr:colOff>101600</xdr:colOff>
      <xdr:row>59</xdr:row>
      <xdr:rowOff>90805</xdr:rowOff>
    </xdr:to>
    <xdr:sp macro="" textlink="">
      <xdr:nvSpPr>
        <xdr:cNvPr id="193" name="楕円 192"/>
        <xdr:cNvSpPr/>
      </xdr:nvSpPr>
      <xdr:spPr>
        <a:xfrm>
          <a:off x="2857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40005</xdr:rowOff>
    </xdr:from>
    <xdr:to>
      <xdr:col>19</xdr:col>
      <xdr:colOff>177800</xdr:colOff>
      <xdr:row>59</xdr:row>
      <xdr:rowOff>83820</xdr:rowOff>
    </xdr:to>
    <xdr:cxnSp macro="">
      <xdr:nvCxnSpPr>
        <xdr:cNvPr id="194" name="直線コネクタ 193"/>
        <xdr:cNvCxnSpPr/>
      </xdr:nvCxnSpPr>
      <xdr:spPr>
        <a:xfrm>
          <a:off x="2908300" y="101555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95" name="楕円 194"/>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40005</xdr:rowOff>
    </xdr:to>
    <xdr:cxnSp macro="">
      <xdr:nvCxnSpPr>
        <xdr:cNvPr id="196" name="直線コネクタ 195"/>
        <xdr:cNvCxnSpPr/>
      </xdr:nvCxnSpPr>
      <xdr:spPr>
        <a:xfrm>
          <a:off x="2019300" y="101269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99695</xdr:rowOff>
    </xdr:from>
    <xdr:to>
      <xdr:col>6</xdr:col>
      <xdr:colOff>38100</xdr:colOff>
      <xdr:row>59</xdr:row>
      <xdr:rowOff>29845</xdr:rowOff>
    </xdr:to>
    <xdr:sp macro="" textlink="">
      <xdr:nvSpPr>
        <xdr:cNvPr id="197" name="楕円 196"/>
        <xdr:cNvSpPr/>
      </xdr:nvSpPr>
      <xdr:spPr>
        <a:xfrm>
          <a:off x="1079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150495</xdr:rowOff>
    </xdr:from>
    <xdr:to>
      <xdr:col>10</xdr:col>
      <xdr:colOff>114300</xdr:colOff>
      <xdr:row>59</xdr:row>
      <xdr:rowOff>11430</xdr:rowOff>
    </xdr:to>
    <xdr:cxnSp macro="">
      <xdr:nvCxnSpPr>
        <xdr:cNvPr id="198" name="直線コネクタ 197"/>
        <xdr:cNvCxnSpPr/>
      </xdr:nvCxnSpPr>
      <xdr:spPr>
        <a:xfrm>
          <a:off x="1130300" y="10094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99"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0" name="n_2aveValue【体育館・プー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32402</xdr:rowOff>
    </xdr:from>
    <xdr:ext cx="405111" cy="259045"/>
    <xdr:sp macro="" textlink="">
      <xdr:nvSpPr>
        <xdr:cNvPr id="201" name="n_3aveValue【体育館・プール】&#10;有形固定資産減価償却率"/>
        <xdr:cNvSpPr txBox="1"/>
      </xdr:nvSpPr>
      <xdr:spPr>
        <a:xfrm>
          <a:off x="1816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202" name="n_4aveValue【体育館・プール】&#10;有形固定資産減価償却率"/>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151147</xdr:rowOff>
    </xdr:from>
    <xdr:ext cx="405111" cy="259045"/>
    <xdr:sp macro="" textlink="">
      <xdr:nvSpPr>
        <xdr:cNvPr id="203" name="n_1mainValue【体育館・プール】&#10;有形固定資産減価償却率"/>
        <xdr:cNvSpPr txBox="1"/>
      </xdr:nvSpPr>
      <xdr:spPr>
        <a:xfrm>
          <a:off x="3582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107332</xdr:rowOff>
    </xdr:from>
    <xdr:ext cx="405111" cy="259045"/>
    <xdr:sp macro="" textlink="">
      <xdr:nvSpPr>
        <xdr:cNvPr id="204" name="n_2mainValue【体育館・プール】&#10;有形固定資産減価償却率"/>
        <xdr:cNvSpPr txBox="1"/>
      </xdr:nvSpPr>
      <xdr:spPr>
        <a:xfrm>
          <a:off x="2705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205" name="n_3mainValue【体育館・プール】&#10;有形固定資産減価償却率"/>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46372</xdr:rowOff>
    </xdr:from>
    <xdr:ext cx="405111" cy="259045"/>
    <xdr:sp macro="" textlink="">
      <xdr:nvSpPr>
        <xdr:cNvPr id="206" name="n_4mainValue【体育館・プール】&#10;有形固定資産減価償却率"/>
        <xdr:cNvSpPr txBox="1"/>
      </xdr:nvSpPr>
      <xdr:spPr>
        <a:xfrm>
          <a:off x="927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24782</xdr:rowOff>
    </xdr:from>
    <xdr:ext cx="469744" cy="259045"/>
    <xdr:sp macro="" textlink="">
      <xdr:nvSpPr>
        <xdr:cNvPr id="235" name="【体育館・プール】&#10;一人当たり面積平均値テキスト"/>
        <xdr:cNvSpPr txBox="1"/>
      </xdr:nvSpPr>
      <xdr:spPr>
        <a:xfrm>
          <a:off x="10515600" y="1065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73025</xdr:rowOff>
    </xdr:from>
    <xdr:to>
      <xdr:col>55</xdr:col>
      <xdr:colOff>50800</xdr:colOff>
      <xdr:row>62</xdr:row>
      <xdr:rowOff>3175</xdr:rowOff>
    </xdr:to>
    <xdr:sp macro="" textlink="">
      <xdr:nvSpPr>
        <xdr:cNvPr id="246" name="楕円 245"/>
        <xdr:cNvSpPr/>
      </xdr:nvSpPr>
      <xdr:spPr>
        <a:xfrm>
          <a:off x="10426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95902</xdr:rowOff>
    </xdr:from>
    <xdr:ext cx="469744" cy="259045"/>
    <xdr:sp macro="" textlink="">
      <xdr:nvSpPr>
        <xdr:cNvPr id="247" name="【体育館・プール】&#10;一人当たり面積該当値テキスト"/>
        <xdr:cNvSpPr txBox="1"/>
      </xdr:nvSpPr>
      <xdr:spPr>
        <a:xfrm>
          <a:off x="10515600"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76835</xdr:rowOff>
    </xdr:from>
    <xdr:to>
      <xdr:col>50</xdr:col>
      <xdr:colOff>165100</xdr:colOff>
      <xdr:row>62</xdr:row>
      <xdr:rowOff>6985</xdr:rowOff>
    </xdr:to>
    <xdr:sp macro="" textlink="">
      <xdr:nvSpPr>
        <xdr:cNvPr id="248" name="楕円 247"/>
        <xdr:cNvSpPr/>
      </xdr:nvSpPr>
      <xdr:spPr>
        <a:xfrm>
          <a:off x="9588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123825</xdr:rowOff>
    </xdr:from>
    <xdr:to>
      <xdr:col>55</xdr:col>
      <xdr:colOff>0</xdr:colOff>
      <xdr:row>61</xdr:row>
      <xdr:rowOff>127635</xdr:rowOff>
    </xdr:to>
    <xdr:cxnSp macro="">
      <xdr:nvCxnSpPr>
        <xdr:cNvPr id="249" name="直線コネクタ 248"/>
        <xdr:cNvCxnSpPr/>
      </xdr:nvCxnSpPr>
      <xdr:spPr>
        <a:xfrm flipV="1">
          <a:off x="9639300" y="105822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78740</xdr:rowOff>
    </xdr:from>
    <xdr:to>
      <xdr:col>46</xdr:col>
      <xdr:colOff>38100</xdr:colOff>
      <xdr:row>62</xdr:row>
      <xdr:rowOff>8890</xdr:rowOff>
    </xdr:to>
    <xdr:sp macro="" textlink="">
      <xdr:nvSpPr>
        <xdr:cNvPr id="250" name="楕円 249"/>
        <xdr:cNvSpPr/>
      </xdr:nvSpPr>
      <xdr:spPr>
        <a:xfrm>
          <a:off x="8699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127635</xdr:rowOff>
    </xdr:from>
    <xdr:to>
      <xdr:col>50</xdr:col>
      <xdr:colOff>114300</xdr:colOff>
      <xdr:row>61</xdr:row>
      <xdr:rowOff>129540</xdr:rowOff>
    </xdr:to>
    <xdr:cxnSp macro="">
      <xdr:nvCxnSpPr>
        <xdr:cNvPr id="251" name="直線コネクタ 250"/>
        <xdr:cNvCxnSpPr/>
      </xdr:nvCxnSpPr>
      <xdr:spPr>
        <a:xfrm flipV="1">
          <a:off x="8750300" y="105860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80645</xdr:rowOff>
    </xdr:from>
    <xdr:to>
      <xdr:col>41</xdr:col>
      <xdr:colOff>101600</xdr:colOff>
      <xdr:row>62</xdr:row>
      <xdr:rowOff>10795</xdr:rowOff>
    </xdr:to>
    <xdr:sp macro="" textlink="">
      <xdr:nvSpPr>
        <xdr:cNvPr id="252" name="楕円 251"/>
        <xdr:cNvSpPr/>
      </xdr:nvSpPr>
      <xdr:spPr>
        <a:xfrm>
          <a:off x="7810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129540</xdr:rowOff>
    </xdr:from>
    <xdr:to>
      <xdr:col>45</xdr:col>
      <xdr:colOff>177800</xdr:colOff>
      <xdr:row>61</xdr:row>
      <xdr:rowOff>131445</xdr:rowOff>
    </xdr:to>
    <xdr:cxnSp macro="">
      <xdr:nvCxnSpPr>
        <xdr:cNvPr id="253" name="直線コネクタ 252"/>
        <xdr:cNvCxnSpPr/>
      </xdr:nvCxnSpPr>
      <xdr:spPr>
        <a:xfrm flipV="1">
          <a:off x="7861300" y="105879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84455</xdr:rowOff>
    </xdr:from>
    <xdr:to>
      <xdr:col>36</xdr:col>
      <xdr:colOff>165100</xdr:colOff>
      <xdr:row>62</xdr:row>
      <xdr:rowOff>14605</xdr:rowOff>
    </xdr:to>
    <xdr:sp macro="" textlink="">
      <xdr:nvSpPr>
        <xdr:cNvPr id="254" name="楕円 253"/>
        <xdr:cNvSpPr/>
      </xdr:nvSpPr>
      <xdr:spPr>
        <a:xfrm>
          <a:off x="6921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131445</xdr:rowOff>
    </xdr:from>
    <xdr:to>
      <xdr:col>41</xdr:col>
      <xdr:colOff>50800</xdr:colOff>
      <xdr:row>61</xdr:row>
      <xdr:rowOff>135255</xdr:rowOff>
    </xdr:to>
    <xdr:cxnSp macro="">
      <xdr:nvCxnSpPr>
        <xdr:cNvPr id="255" name="直線コネクタ 254"/>
        <xdr:cNvCxnSpPr/>
      </xdr:nvCxnSpPr>
      <xdr:spPr>
        <a:xfrm flipV="1">
          <a:off x="6972300" y="105898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19067</xdr:rowOff>
    </xdr:from>
    <xdr:ext cx="469744" cy="259045"/>
    <xdr:sp macro="" textlink="">
      <xdr:nvSpPr>
        <xdr:cNvPr id="256" name="n_1aveValue【体育館・プール】&#10;一人当たり面積"/>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24782</xdr:rowOff>
    </xdr:from>
    <xdr:ext cx="469744" cy="259045"/>
    <xdr:sp macro="" textlink="">
      <xdr:nvSpPr>
        <xdr:cNvPr id="257" name="n_2aveValue【体育館・プール】&#10;一人当たり面積"/>
        <xdr:cNvSpPr txBox="1"/>
      </xdr:nvSpPr>
      <xdr:spPr>
        <a:xfrm>
          <a:off x="8515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20972</xdr:rowOff>
    </xdr:from>
    <xdr:ext cx="469744" cy="259045"/>
    <xdr:sp macro="" textlink="">
      <xdr:nvSpPr>
        <xdr:cNvPr id="258" name="n_3aveValue【体育館・プール】&#10;一人当たり面積"/>
        <xdr:cNvSpPr txBox="1"/>
      </xdr:nvSpPr>
      <xdr:spPr>
        <a:xfrm>
          <a:off x="76264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26687</xdr:rowOff>
    </xdr:from>
    <xdr:ext cx="469744" cy="259045"/>
    <xdr:sp macro="" textlink="">
      <xdr:nvSpPr>
        <xdr:cNvPr id="259" name="n_4aveValue【体育館・プール】&#10;一人当たり面積"/>
        <xdr:cNvSpPr txBox="1"/>
      </xdr:nvSpPr>
      <xdr:spPr>
        <a:xfrm>
          <a:off x="6737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23512</xdr:rowOff>
    </xdr:from>
    <xdr:ext cx="469744" cy="259045"/>
    <xdr:sp macro="" textlink="">
      <xdr:nvSpPr>
        <xdr:cNvPr id="260" name="n_1mainValue【体育館・プール】&#10;一人当たり面積"/>
        <xdr:cNvSpPr txBox="1"/>
      </xdr:nvSpPr>
      <xdr:spPr>
        <a:xfrm>
          <a:off x="9391727" y="1031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61" name="n_2main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27322</xdr:rowOff>
    </xdr:from>
    <xdr:ext cx="469744" cy="259045"/>
    <xdr:sp macro="" textlink="">
      <xdr:nvSpPr>
        <xdr:cNvPr id="262" name="n_3mainValue【体育館・プール】&#10;一人当たり面積"/>
        <xdr:cNvSpPr txBox="1"/>
      </xdr:nvSpPr>
      <xdr:spPr>
        <a:xfrm>
          <a:off x="7626427" y="103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31132</xdr:rowOff>
    </xdr:from>
    <xdr:ext cx="469744" cy="259045"/>
    <xdr:sp macro="" textlink="">
      <xdr:nvSpPr>
        <xdr:cNvPr id="263" name="n_4mainValue【体育館・プール】&#10;一人当たり面積"/>
        <xdr:cNvSpPr txBox="1"/>
      </xdr:nvSpPr>
      <xdr:spPr>
        <a:xfrm>
          <a:off x="6737427" y="103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94759</xdr:rowOff>
    </xdr:from>
    <xdr:ext cx="405111" cy="259045"/>
    <xdr:sp macro="" textlink="">
      <xdr:nvSpPr>
        <xdr:cNvPr id="291" name="【福祉施設】&#10;有形固定資産減価償却率平均値テキスト"/>
        <xdr:cNvSpPr txBox="1"/>
      </xdr:nvSpPr>
      <xdr:spPr>
        <a:xfrm>
          <a:off x="4673600" y="13639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302" name="楕円 301"/>
        <xdr:cNvSpPr/>
      </xdr:nvSpPr>
      <xdr:spPr>
        <a:xfrm>
          <a:off x="45847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64025</xdr:rowOff>
    </xdr:from>
    <xdr:ext cx="405111" cy="259045"/>
    <xdr:sp macro="" textlink="">
      <xdr:nvSpPr>
        <xdr:cNvPr id="303" name="【福祉施設】&#10;有形固定資産減価償却率該当値テキスト"/>
        <xdr:cNvSpPr txBox="1"/>
      </xdr:nvSpPr>
      <xdr:spPr>
        <a:xfrm>
          <a:off x="4673600" y="1395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97028</xdr:rowOff>
    </xdr:from>
    <xdr:to>
      <xdr:col>20</xdr:col>
      <xdr:colOff>38100</xdr:colOff>
      <xdr:row>82</xdr:row>
      <xdr:rowOff>27178</xdr:rowOff>
    </xdr:to>
    <xdr:sp macro="" textlink="">
      <xdr:nvSpPr>
        <xdr:cNvPr id="304" name="楕円 303"/>
        <xdr:cNvSpPr/>
      </xdr:nvSpPr>
      <xdr:spPr>
        <a:xfrm>
          <a:off x="3746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136398</xdr:rowOff>
    </xdr:from>
    <xdr:to>
      <xdr:col>24</xdr:col>
      <xdr:colOff>63500</xdr:colOff>
      <xdr:row>81</xdr:row>
      <xdr:rowOff>147828</xdr:rowOff>
    </xdr:to>
    <xdr:cxnSp macro="">
      <xdr:nvCxnSpPr>
        <xdr:cNvPr id="305" name="直線コネクタ 304"/>
        <xdr:cNvCxnSpPr/>
      </xdr:nvCxnSpPr>
      <xdr:spPr>
        <a:xfrm flipV="1">
          <a:off x="3797300" y="140238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37592</xdr:rowOff>
    </xdr:from>
    <xdr:to>
      <xdr:col>15</xdr:col>
      <xdr:colOff>101600</xdr:colOff>
      <xdr:row>81</xdr:row>
      <xdr:rowOff>139192</xdr:rowOff>
    </xdr:to>
    <xdr:sp macro="" textlink="">
      <xdr:nvSpPr>
        <xdr:cNvPr id="306" name="楕円 305"/>
        <xdr:cNvSpPr/>
      </xdr:nvSpPr>
      <xdr:spPr>
        <a:xfrm>
          <a:off x="2857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88392</xdr:rowOff>
    </xdr:from>
    <xdr:to>
      <xdr:col>19</xdr:col>
      <xdr:colOff>177800</xdr:colOff>
      <xdr:row>81</xdr:row>
      <xdr:rowOff>147828</xdr:rowOff>
    </xdr:to>
    <xdr:cxnSp macro="">
      <xdr:nvCxnSpPr>
        <xdr:cNvPr id="307" name="直線コネクタ 306"/>
        <xdr:cNvCxnSpPr/>
      </xdr:nvCxnSpPr>
      <xdr:spPr>
        <a:xfrm>
          <a:off x="2908300" y="1397584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xdr:rowOff>
    </xdr:from>
    <xdr:to>
      <xdr:col>10</xdr:col>
      <xdr:colOff>165100</xdr:colOff>
      <xdr:row>82</xdr:row>
      <xdr:rowOff>114046</xdr:rowOff>
    </xdr:to>
    <xdr:sp macro="" textlink="">
      <xdr:nvSpPr>
        <xdr:cNvPr id="308" name="楕円 307"/>
        <xdr:cNvSpPr/>
      </xdr:nvSpPr>
      <xdr:spPr>
        <a:xfrm>
          <a:off x="1968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88392</xdr:rowOff>
    </xdr:from>
    <xdr:to>
      <xdr:col>15</xdr:col>
      <xdr:colOff>50800</xdr:colOff>
      <xdr:row>82</xdr:row>
      <xdr:rowOff>63246</xdr:rowOff>
    </xdr:to>
    <xdr:cxnSp macro="">
      <xdr:nvCxnSpPr>
        <xdr:cNvPr id="309" name="直線コネクタ 308"/>
        <xdr:cNvCxnSpPr/>
      </xdr:nvCxnSpPr>
      <xdr:spPr>
        <a:xfrm flipV="1">
          <a:off x="2019300" y="1397584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138176</xdr:rowOff>
    </xdr:from>
    <xdr:to>
      <xdr:col>6</xdr:col>
      <xdr:colOff>38100</xdr:colOff>
      <xdr:row>82</xdr:row>
      <xdr:rowOff>68326</xdr:rowOff>
    </xdr:to>
    <xdr:sp macro="" textlink="">
      <xdr:nvSpPr>
        <xdr:cNvPr id="310" name="楕円 309"/>
        <xdr:cNvSpPr/>
      </xdr:nvSpPr>
      <xdr:spPr>
        <a:xfrm>
          <a:off x="1079500" y="140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17526</xdr:rowOff>
    </xdr:from>
    <xdr:to>
      <xdr:col>10</xdr:col>
      <xdr:colOff>114300</xdr:colOff>
      <xdr:row>82</xdr:row>
      <xdr:rowOff>63246</xdr:rowOff>
    </xdr:to>
    <xdr:cxnSp macro="">
      <xdr:nvCxnSpPr>
        <xdr:cNvPr id="311" name="直線コネクタ 310"/>
        <xdr:cNvCxnSpPr/>
      </xdr:nvCxnSpPr>
      <xdr:spPr>
        <a:xfrm>
          <a:off x="1130300" y="140764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169435</xdr:rowOff>
    </xdr:from>
    <xdr:ext cx="405111" cy="259045"/>
    <xdr:sp macro="" textlink="">
      <xdr:nvSpPr>
        <xdr:cNvPr id="312" name="n_1aveValue【福祉施設】&#10;有形固定資産減価償却率"/>
        <xdr:cNvSpPr txBox="1"/>
      </xdr:nvSpPr>
      <xdr:spPr>
        <a:xfrm>
          <a:off x="35820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3" name="n_2aveValue【福祉施設】&#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80281</xdr:rowOff>
    </xdr:from>
    <xdr:ext cx="405111" cy="259045"/>
    <xdr:sp macro="" textlink="">
      <xdr:nvSpPr>
        <xdr:cNvPr id="314" name="n_3aveValue【福祉施設】&#10;有形固定資産減価償却率"/>
        <xdr:cNvSpPr txBox="1"/>
      </xdr:nvSpPr>
      <xdr:spPr>
        <a:xfrm>
          <a:off x="1816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5" name="n_4aveValue【福祉施設】&#10;有形固定資産減価償却率"/>
        <xdr:cNvSpPr txBox="1"/>
      </xdr:nvSpPr>
      <xdr:spPr>
        <a:xfrm>
          <a:off x="927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18305</xdr:rowOff>
    </xdr:from>
    <xdr:ext cx="405111" cy="259045"/>
    <xdr:sp macro="" textlink="">
      <xdr:nvSpPr>
        <xdr:cNvPr id="316" name="n_1mainValue【福祉施設】&#10;有形固定資産減価償却率"/>
        <xdr:cNvSpPr txBox="1"/>
      </xdr:nvSpPr>
      <xdr:spPr>
        <a:xfrm>
          <a:off x="35820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130319</xdr:rowOff>
    </xdr:from>
    <xdr:ext cx="405111" cy="259045"/>
    <xdr:sp macro="" textlink="">
      <xdr:nvSpPr>
        <xdr:cNvPr id="317" name="n_2mainValue【福祉施設】&#10;有形固定資産減価償却率"/>
        <xdr:cNvSpPr txBox="1"/>
      </xdr:nvSpPr>
      <xdr:spPr>
        <a:xfrm>
          <a:off x="2705744"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105173</xdr:rowOff>
    </xdr:from>
    <xdr:ext cx="405111" cy="259045"/>
    <xdr:sp macro="" textlink="">
      <xdr:nvSpPr>
        <xdr:cNvPr id="318" name="n_3mainValue【福祉施設】&#10;有形固定資産減価償却率"/>
        <xdr:cNvSpPr txBox="1"/>
      </xdr:nvSpPr>
      <xdr:spPr>
        <a:xfrm>
          <a:off x="1816744"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59453</xdr:rowOff>
    </xdr:from>
    <xdr:ext cx="405111" cy="259045"/>
    <xdr:sp macro="" textlink="">
      <xdr:nvSpPr>
        <xdr:cNvPr id="319" name="n_4mainValue【福祉施設】&#10;有形固定資産減価償却率"/>
        <xdr:cNvSpPr txBox="1"/>
      </xdr:nvSpPr>
      <xdr:spPr>
        <a:xfrm>
          <a:off x="927744"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346" name="【福祉施設】&#10;一人当たり面積平均値テキスト"/>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57" name="楕円 356"/>
        <xdr:cNvSpPr/>
      </xdr:nvSpPr>
      <xdr:spPr>
        <a:xfrm>
          <a:off x="10426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114316</xdr:rowOff>
    </xdr:from>
    <xdr:ext cx="469744" cy="259045"/>
    <xdr:sp macro="" textlink="">
      <xdr:nvSpPr>
        <xdr:cNvPr id="358" name="【福祉施設】&#10;一人当たり面積該当値テキスト"/>
        <xdr:cNvSpPr txBox="1"/>
      </xdr:nvSpPr>
      <xdr:spPr>
        <a:xfrm>
          <a:off x="10515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62737</xdr:rowOff>
    </xdr:from>
    <xdr:to>
      <xdr:col>50</xdr:col>
      <xdr:colOff>165100</xdr:colOff>
      <xdr:row>83</xdr:row>
      <xdr:rowOff>164337</xdr:rowOff>
    </xdr:to>
    <xdr:sp macro="" textlink="">
      <xdr:nvSpPr>
        <xdr:cNvPr id="359" name="楕円 358"/>
        <xdr:cNvSpPr/>
      </xdr:nvSpPr>
      <xdr:spPr>
        <a:xfrm>
          <a:off x="9588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113537</xdr:rowOff>
    </xdr:from>
    <xdr:to>
      <xdr:col>55</xdr:col>
      <xdr:colOff>0</xdr:colOff>
      <xdr:row>84</xdr:row>
      <xdr:rowOff>15239</xdr:rowOff>
    </xdr:to>
    <xdr:cxnSp macro="">
      <xdr:nvCxnSpPr>
        <xdr:cNvPr id="360" name="直線コネクタ 359"/>
        <xdr:cNvCxnSpPr/>
      </xdr:nvCxnSpPr>
      <xdr:spPr>
        <a:xfrm>
          <a:off x="9639300" y="14343887"/>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71882</xdr:rowOff>
    </xdr:from>
    <xdr:to>
      <xdr:col>46</xdr:col>
      <xdr:colOff>38100</xdr:colOff>
      <xdr:row>84</xdr:row>
      <xdr:rowOff>2032</xdr:rowOff>
    </xdr:to>
    <xdr:sp macro="" textlink="">
      <xdr:nvSpPr>
        <xdr:cNvPr id="361" name="楕円 360"/>
        <xdr:cNvSpPr/>
      </xdr:nvSpPr>
      <xdr:spPr>
        <a:xfrm>
          <a:off x="8699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113537</xdr:rowOff>
    </xdr:from>
    <xdr:to>
      <xdr:col>50</xdr:col>
      <xdr:colOff>114300</xdr:colOff>
      <xdr:row>83</xdr:row>
      <xdr:rowOff>122682</xdr:rowOff>
    </xdr:to>
    <xdr:cxnSp macro="">
      <xdr:nvCxnSpPr>
        <xdr:cNvPr id="362" name="直線コネクタ 361"/>
        <xdr:cNvCxnSpPr/>
      </xdr:nvCxnSpPr>
      <xdr:spPr>
        <a:xfrm flipV="1">
          <a:off x="8750300" y="143438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71882</xdr:rowOff>
    </xdr:from>
    <xdr:to>
      <xdr:col>41</xdr:col>
      <xdr:colOff>101600</xdr:colOff>
      <xdr:row>84</xdr:row>
      <xdr:rowOff>2032</xdr:rowOff>
    </xdr:to>
    <xdr:sp macro="" textlink="">
      <xdr:nvSpPr>
        <xdr:cNvPr id="363" name="楕円 362"/>
        <xdr:cNvSpPr/>
      </xdr:nvSpPr>
      <xdr:spPr>
        <a:xfrm>
          <a:off x="7810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122682</xdr:rowOff>
    </xdr:from>
    <xdr:to>
      <xdr:col>45</xdr:col>
      <xdr:colOff>177800</xdr:colOff>
      <xdr:row>83</xdr:row>
      <xdr:rowOff>122682</xdr:rowOff>
    </xdr:to>
    <xdr:cxnSp macro="">
      <xdr:nvCxnSpPr>
        <xdr:cNvPr id="364" name="直線コネクタ 363"/>
        <xdr:cNvCxnSpPr/>
      </xdr:nvCxnSpPr>
      <xdr:spPr>
        <a:xfrm>
          <a:off x="7861300" y="1435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65" name="楕円 364"/>
        <xdr:cNvSpPr/>
      </xdr:nvSpPr>
      <xdr:spPr>
        <a:xfrm>
          <a:off x="692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122682</xdr:rowOff>
    </xdr:from>
    <xdr:to>
      <xdr:col>41</xdr:col>
      <xdr:colOff>50800</xdr:colOff>
      <xdr:row>84</xdr:row>
      <xdr:rowOff>15239</xdr:rowOff>
    </xdr:to>
    <xdr:cxnSp macro="">
      <xdr:nvCxnSpPr>
        <xdr:cNvPr id="366" name="直線コネクタ 365"/>
        <xdr:cNvCxnSpPr/>
      </xdr:nvCxnSpPr>
      <xdr:spPr>
        <a:xfrm flipV="1">
          <a:off x="6972300" y="143530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50564</xdr:rowOff>
    </xdr:from>
    <xdr:ext cx="469744" cy="259045"/>
    <xdr:sp macro="" textlink="">
      <xdr:nvSpPr>
        <xdr:cNvPr id="367" name="n_1aveValue【福祉施設】&#10;一人当たり面積"/>
        <xdr:cNvSpPr txBox="1"/>
      </xdr:nvSpPr>
      <xdr:spPr>
        <a:xfrm>
          <a:off x="9391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123714</xdr:rowOff>
    </xdr:from>
    <xdr:ext cx="469744" cy="259045"/>
    <xdr:sp macro="" textlink="">
      <xdr:nvSpPr>
        <xdr:cNvPr id="368" name="n_2aveValue【福祉施設】&#10;一人当たり面積"/>
        <xdr:cNvSpPr txBox="1"/>
      </xdr:nvSpPr>
      <xdr:spPr>
        <a:xfrm>
          <a:off x="8515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77995</xdr:rowOff>
    </xdr:from>
    <xdr:ext cx="469744" cy="259045"/>
    <xdr:sp macro="" textlink="">
      <xdr:nvSpPr>
        <xdr:cNvPr id="369" name="n_3aveValue【福祉施設】&#10;一人当たり面積"/>
        <xdr:cNvSpPr txBox="1"/>
      </xdr:nvSpPr>
      <xdr:spPr>
        <a:xfrm>
          <a:off x="7626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155464</xdr:rowOff>
    </xdr:from>
    <xdr:ext cx="469744" cy="259045"/>
    <xdr:sp macro="" textlink="">
      <xdr:nvSpPr>
        <xdr:cNvPr id="371" name="n_1mainValue【福祉施設】&#10;一人当たり面積"/>
        <xdr:cNvSpPr txBox="1"/>
      </xdr:nvSpPr>
      <xdr:spPr>
        <a:xfrm>
          <a:off x="93917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164609</xdr:rowOff>
    </xdr:from>
    <xdr:ext cx="469744" cy="259045"/>
    <xdr:sp macro="" textlink="">
      <xdr:nvSpPr>
        <xdr:cNvPr id="372" name="n_2mainValue【福祉施設】&#10;一人当たり面積"/>
        <xdr:cNvSpPr txBox="1"/>
      </xdr:nvSpPr>
      <xdr:spPr>
        <a:xfrm>
          <a:off x="8515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164609</xdr:rowOff>
    </xdr:from>
    <xdr:ext cx="469744" cy="259045"/>
    <xdr:sp macro="" textlink="">
      <xdr:nvSpPr>
        <xdr:cNvPr id="373" name="n_3mainValue【福祉施設】&#10;一人当たり面積"/>
        <xdr:cNvSpPr txBox="1"/>
      </xdr:nvSpPr>
      <xdr:spPr>
        <a:xfrm>
          <a:off x="7626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74" name="n_4mainValue【福祉施設】&#10;一人当たり面積"/>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126654</xdr:rowOff>
    </xdr:from>
    <xdr:ext cx="405111" cy="259045"/>
    <xdr:sp macro="" textlink="">
      <xdr:nvSpPr>
        <xdr:cNvPr id="405" name="【市民会館】&#10;有形固定資産減価償却率平均値テキスト"/>
        <xdr:cNvSpPr txBox="1"/>
      </xdr:nvSpPr>
      <xdr:spPr>
        <a:xfrm>
          <a:off x="4673600" y="1778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146231</xdr:rowOff>
    </xdr:from>
    <xdr:to>
      <xdr:col>24</xdr:col>
      <xdr:colOff>114300</xdr:colOff>
      <xdr:row>106</xdr:row>
      <xdr:rowOff>76381</xdr:rowOff>
    </xdr:to>
    <xdr:sp macro="" textlink="">
      <xdr:nvSpPr>
        <xdr:cNvPr id="416" name="楕円 415"/>
        <xdr:cNvSpPr/>
      </xdr:nvSpPr>
      <xdr:spPr>
        <a:xfrm>
          <a:off x="45847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124658</xdr:rowOff>
    </xdr:from>
    <xdr:ext cx="405111" cy="259045"/>
    <xdr:sp macro="" textlink="">
      <xdr:nvSpPr>
        <xdr:cNvPr id="417" name="【市民会館】&#10;有形固定資産減価償却率該当値テキスト"/>
        <xdr:cNvSpPr txBox="1"/>
      </xdr:nvSpPr>
      <xdr:spPr>
        <a:xfrm>
          <a:off x="4673600"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113574</xdr:rowOff>
    </xdr:from>
    <xdr:to>
      <xdr:col>20</xdr:col>
      <xdr:colOff>38100</xdr:colOff>
      <xdr:row>106</xdr:row>
      <xdr:rowOff>43724</xdr:rowOff>
    </xdr:to>
    <xdr:sp macro="" textlink="">
      <xdr:nvSpPr>
        <xdr:cNvPr id="418" name="楕円 417"/>
        <xdr:cNvSpPr/>
      </xdr:nvSpPr>
      <xdr:spPr>
        <a:xfrm>
          <a:off x="3746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164374</xdr:rowOff>
    </xdr:from>
    <xdr:to>
      <xdr:col>24</xdr:col>
      <xdr:colOff>63500</xdr:colOff>
      <xdr:row>106</xdr:row>
      <xdr:rowOff>25581</xdr:rowOff>
    </xdr:to>
    <xdr:cxnSp macro="">
      <xdr:nvCxnSpPr>
        <xdr:cNvPr id="419" name="直線コネクタ 418"/>
        <xdr:cNvCxnSpPr/>
      </xdr:nvCxnSpPr>
      <xdr:spPr>
        <a:xfrm>
          <a:off x="3797300" y="181666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80918</xdr:rowOff>
    </xdr:from>
    <xdr:to>
      <xdr:col>15</xdr:col>
      <xdr:colOff>101600</xdr:colOff>
      <xdr:row>106</xdr:row>
      <xdr:rowOff>11068</xdr:rowOff>
    </xdr:to>
    <xdr:sp macro="" textlink="">
      <xdr:nvSpPr>
        <xdr:cNvPr id="420" name="楕円 419"/>
        <xdr:cNvSpPr/>
      </xdr:nvSpPr>
      <xdr:spPr>
        <a:xfrm>
          <a:off x="2857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131718</xdr:rowOff>
    </xdr:from>
    <xdr:to>
      <xdr:col>19</xdr:col>
      <xdr:colOff>177800</xdr:colOff>
      <xdr:row>105</xdr:row>
      <xdr:rowOff>164374</xdr:rowOff>
    </xdr:to>
    <xdr:cxnSp macro="">
      <xdr:nvCxnSpPr>
        <xdr:cNvPr id="421" name="直線コネクタ 420"/>
        <xdr:cNvCxnSpPr/>
      </xdr:nvCxnSpPr>
      <xdr:spPr>
        <a:xfrm>
          <a:off x="2908300" y="181339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422" name="楕円 421"/>
        <xdr:cNvSpPr/>
      </xdr:nvSpPr>
      <xdr:spPr>
        <a:xfrm>
          <a:off x="1968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99061</xdr:rowOff>
    </xdr:from>
    <xdr:to>
      <xdr:col>15</xdr:col>
      <xdr:colOff>50800</xdr:colOff>
      <xdr:row>105</xdr:row>
      <xdr:rowOff>131718</xdr:rowOff>
    </xdr:to>
    <xdr:cxnSp macro="">
      <xdr:nvCxnSpPr>
        <xdr:cNvPr id="423" name="直線コネクタ 422"/>
        <xdr:cNvCxnSpPr/>
      </xdr:nvCxnSpPr>
      <xdr:spPr>
        <a:xfrm>
          <a:off x="2019300" y="181013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15602</xdr:rowOff>
    </xdr:from>
    <xdr:to>
      <xdr:col>6</xdr:col>
      <xdr:colOff>38100</xdr:colOff>
      <xdr:row>105</xdr:row>
      <xdr:rowOff>117202</xdr:rowOff>
    </xdr:to>
    <xdr:sp macro="" textlink="">
      <xdr:nvSpPr>
        <xdr:cNvPr id="424" name="楕円 423"/>
        <xdr:cNvSpPr/>
      </xdr:nvSpPr>
      <xdr:spPr>
        <a:xfrm>
          <a:off x="1079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66402</xdr:rowOff>
    </xdr:from>
    <xdr:to>
      <xdr:col>10</xdr:col>
      <xdr:colOff>114300</xdr:colOff>
      <xdr:row>105</xdr:row>
      <xdr:rowOff>99061</xdr:rowOff>
    </xdr:to>
    <xdr:cxnSp macro="">
      <xdr:nvCxnSpPr>
        <xdr:cNvPr id="425" name="直線コネクタ 424"/>
        <xdr:cNvCxnSpPr/>
      </xdr:nvCxnSpPr>
      <xdr:spPr>
        <a:xfrm>
          <a:off x="1130300" y="180686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2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7" name="n_2ave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28" name="n_3aveValue【市民会館】&#10;有形固定資産減価償却率"/>
        <xdr:cNvSpPr txBox="1"/>
      </xdr:nvSpPr>
      <xdr:spPr>
        <a:xfrm>
          <a:off x="1816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29" name="n_4aveValue【市民会館】&#10;有形固定資産減価償却率"/>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34851</xdr:rowOff>
    </xdr:from>
    <xdr:ext cx="405111" cy="259045"/>
    <xdr:sp macro="" textlink="">
      <xdr:nvSpPr>
        <xdr:cNvPr id="430" name="n_1mainValue【市民会館】&#10;有形固定資産減価償却率"/>
        <xdr:cNvSpPr txBox="1"/>
      </xdr:nvSpPr>
      <xdr:spPr>
        <a:xfrm>
          <a:off x="3582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2195</xdr:rowOff>
    </xdr:from>
    <xdr:ext cx="405111" cy="259045"/>
    <xdr:sp macro="" textlink="">
      <xdr:nvSpPr>
        <xdr:cNvPr id="431" name="n_2mainValue【市民会館】&#10;有形固定資産減価償却率"/>
        <xdr:cNvSpPr txBox="1"/>
      </xdr:nvSpPr>
      <xdr:spPr>
        <a:xfrm>
          <a:off x="2705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140988</xdr:rowOff>
    </xdr:from>
    <xdr:ext cx="405111" cy="259045"/>
    <xdr:sp macro="" textlink="">
      <xdr:nvSpPr>
        <xdr:cNvPr id="432" name="n_3mainValue【市民会館】&#10;有形固定資産減価償却率"/>
        <xdr:cNvSpPr txBox="1"/>
      </xdr:nvSpPr>
      <xdr:spPr>
        <a:xfrm>
          <a:off x="1816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108329</xdr:rowOff>
    </xdr:from>
    <xdr:ext cx="405111" cy="259045"/>
    <xdr:sp macro="" textlink="">
      <xdr:nvSpPr>
        <xdr:cNvPr id="433" name="n_4mainValue【市民会館】&#10;有形固定資産減価償却率"/>
        <xdr:cNvSpPr txBox="1"/>
      </xdr:nvSpPr>
      <xdr:spPr>
        <a:xfrm>
          <a:off x="927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17797</xdr:rowOff>
    </xdr:from>
    <xdr:ext cx="469744" cy="259045"/>
    <xdr:sp macro="" textlink="">
      <xdr:nvSpPr>
        <xdr:cNvPr id="462" name="【市民会館】&#10;一人当たり面積平均値テキスト"/>
        <xdr:cNvSpPr txBox="1"/>
      </xdr:nvSpPr>
      <xdr:spPr>
        <a:xfrm>
          <a:off x="105156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48261</xdr:rowOff>
    </xdr:from>
    <xdr:to>
      <xdr:col>55</xdr:col>
      <xdr:colOff>50800</xdr:colOff>
      <xdr:row>108</xdr:row>
      <xdr:rowOff>149861</xdr:rowOff>
    </xdr:to>
    <xdr:sp macro="" textlink="">
      <xdr:nvSpPr>
        <xdr:cNvPr id="473" name="楕円 472"/>
        <xdr:cNvSpPr/>
      </xdr:nvSpPr>
      <xdr:spPr>
        <a:xfrm>
          <a:off x="10426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134638</xdr:rowOff>
    </xdr:from>
    <xdr:ext cx="469744" cy="259045"/>
    <xdr:sp macro="" textlink="">
      <xdr:nvSpPr>
        <xdr:cNvPr id="474" name="【市民会館】&#10;一人当たり面積該当値テキスト"/>
        <xdr:cNvSpPr txBox="1"/>
      </xdr:nvSpPr>
      <xdr:spPr>
        <a:xfrm>
          <a:off x="10515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48261</xdr:rowOff>
    </xdr:from>
    <xdr:to>
      <xdr:col>50</xdr:col>
      <xdr:colOff>165100</xdr:colOff>
      <xdr:row>108</xdr:row>
      <xdr:rowOff>149861</xdr:rowOff>
    </xdr:to>
    <xdr:sp macro="" textlink="">
      <xdr:nvSpPr>
        <xdr:cNvPr id="475" name="楕円 474"/>
        <xdr:cNvSpPr/>
      </xdr:nvSpPr>
      <xdr:spPr>
        <a:xfrm>
          <a:off x="9588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99061</xdr:rowOff>
    </xdr:from>
    <xdr:to>
      <xdr:col>55</xdr:col>
      <xdr:colOff>0</xdr:colOff>
      <xdr:row>108</xdr:row>
      <xdr:rowOff>99061</xdr:rowOff>
    </xdr:to>
    <xdr:cxnSp macro="">
      <xdr:nvCxnSpPr>
        <xdr:cNvPr id="476" name="直線コネクタ 475"/>
        <xdr:cNvCxnSpPr/>
      </xdr:nvCxnSpPr>
      <xdr:spPr>
        <a:xfrm>
          <a:off x="9639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48261</xdr:rowOff>
    </xdr:from>
    <xdr:to>
      <xdr:col>46</xdr:col>
      <xdr:colOff>38100</xdr:colOff>
      <xdr:row>108</xdr:row>
      <xdr:rowOff>149861</xdr:rowOff>
    </xdr:to>
    <xdr:sp macro="" textlink="">
      <xdr:nvSpPr>
        <xdr:cNvPr id="477" name="楕円 476"/>
        <xdr:cNvSpPr/>
      </xdr:nvSpPr>
      <xdr:spPr>
        <a:xfrm>
          <a:off x="8699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99061</xdr:rowOff>
    </xdr:from>
    <xdr:to>
      <xdr:col>50</xdr:col>
      <xdr:colOff>114300</xdr:colOff>
      <xdr:row>108</xdr:row>
      <xdr:rowOff>99061</xdr:rowOff>
    </xdr:to>
    <xdr:cxnSp macro="">
      <xdr:nvCxnSpPr>
        <xdr:cNvPr id="478" name="直線コネクタ 477"/>
        <xdr:cNvCxnSpPr/>
      </xdr:nvCxnSpPr>
      <xdr:spPr>
        <a:xfrm>
          <a:off x="8750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48261</xdr:rowOff>
    </xdr:from>
    <xdr:to>
      <xdr:col>41</xdr:col>
      <xdr:colOff>101600</xdr:colOff>
      <xdr:row>108</xdr:row>
      <xdr:rowOff>149861</xdr:rowOff>
    </xdr:to>
    <xdr:sp macro="" textlink="">
      <xdr:nvSpPr>
        <xdr:cNvPr id="479" name="楕円 478"/>
        <xdr:cNvSpPr/>
      </xdr:nvSpPr>
      <xdr:spPr>
        <a:xfrm>
          <a:off x="7810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99061</xdr:rowOff>
    </xdr:from>
    <xdr:to>
      <xdr:col>45</xdr:col>
      <xdr:colOff>177800</xdr:colOff>
      <xdr:row>108</xdr:row>
      <xdr:rowOff>99061</xdr:rowOff>
    </xdr:to>
    <xdr:cxnSp macro="">
      <xdr:nvCxnSpPr>
        <xdr:cNvPr id="480" name="直線コネクタ 479"/>
        <xdr:cNvCxnSpPr/>
      </xdr:nvCxnSpPr>
      <xdr:spPr>
        <a:xfrm>
          <a:off x="7861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48261</xdr:rowOff>
    </xdr:from>
    <xdr:to>
      <xdr:col>36</xdr:col>
      <xdr:colOff>165100</xdr:colOff>
      <xdr:row>108</xdr:row>
      <xdr:rowOff>149861</xdr:rowOff>
    </xdr:to>
    <xdr:sp macro="" textlink="">
      <xdr:nvSpPr>
        <xdr:cNvPr id="481" name="楕円 480"/>
        <xdr:cNvSpPr/>
      </xdr:nvSpPr>
      <xdr:spPr>
        <a:xfrm>
          <a:off x="6921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99061</xdr:rowOff>
    </xdr:from>
    <xdr:to>
      <xdr:col>41</xdr:col>
      <xdr:colOff>50800</xdr:colOff>
      <xdr:row>108</xdr:row>
      <xdr:rowOff>99061</xdr:rowOff>
    </xdr:to>
    <xdr:cxnSp macro="">
      <xdr:nvCxnSpPr>
        <xdr:cNvPr id="482" name="直線コネクタ 481"/>
        <xdr:cNvCxnSpPr/>
      </xdr:nvCxnSpPr>
      <xdr:spPr>
        <a:xfrm>
          <a:off x="6972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3"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4"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85" name="n_3aveValue【市民会館】&#10;一人当たり面積"/>
        <xdr:cNvSpPr txBox="1"/>
      </xdr:nvSpPr>
      <xdr:spPr>
        <a:xfrm>
          <a:off x="7626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86"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140988</xdr:rowOff>
    </xdr:from>
    <xdr:ext cx="469744" cy="259045"/>
    <xdr:sp macro="" textlink="">
      <xdr:nvSpPr>
        <xdr:cNvPr id="487" name="n_1mainValue【市民会館】&#10;一人当たり面積"/>
        <xdr:cNvSpPr txBox="1"/>
      </xdr:nvSpPr>
      <xdr:spPr>
        <a:xfrm>
          <a:off x="9391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140988</xdr:rowOff>
    </xdr:from>
    <xdr:ext cx="469744" cy="259045"/>
    <xdr:sp macro="" textlink="">
      <xdr:nvSpPr>
        <xdr:cNvPr id="488" name="n_2mainValue【市民会館】&#10;一人当たり面積"/>
        <xdr:cNvSpPr txBox="1"/>
      </xdr:nvSpPr>
      <xdr:spPr>
        <a:xfrm>
          <a:off x="8515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140988</xdr:rowOff>
    </xdr:from>
    <xdr:ext cx="469744" cy="259045"/>
    <xdr:sp macro="" textlink="">
      <xdr:nvSpPr>
        <xdr:cNvPr id="489" name="n_3mainValue【市民会館】&#10;一人当たり面積"/>
        <xdr:cNvSpPr txBox="1"/>
      </xdr:nvSpPr>
      <xdr:spPr>
        <a:xfrm>
          <a:off x="7626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140988</xdr:rowOff>
    </xdr:from>
    <xdr:ext cx="469744" cy="259045"/>
    <xdr:sp macro="" textlink="">
      <xdr:nvSpPr>
        <xdr:cNvPr id="490" name="n_4mainValue【市民会館】&#10;一人当たり面積"/>
        <xdr:cNvSpPr txBox="1"/>
      </xdr:nvSpPr>
      <xdr:spPr>
        <a:xfrm>
          <a:off x="6737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519" name="【一般廃棄物処理施設】&#10;有形固定資産減価償却率平均値テキスト"/>
        <xdr:cNvSpPr txBox="1"/>
      </xdr:nvSpPr>
      <xdr:spPr>
        <a:xfrm>
          <a:off x="16357600" y="659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92075</xdr:rowOff>
    </xdr:from>
    <xdr:to>
      <xdr:col>85</xdr:col>
      <xdr:colOff>177800</xdr:colOff>
      <xdr:row>42</xdr:row>
      <xdr:rowOff>22225</xdr:rowOff>
    </xdr:to>
    <xdr:sp macro="" textlink="">
      <xdr:nvSpPr>
        <xdr:cNvPr id="530" name="楕円 529"/>
        <xdr:cNvSpPr/>
      </xdr:nvSpPr>
      <xdr:spPr>
        <a:xfrm>
          <a:off x="162687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7002</xdr:rowOff>
    </xdr:from>
    <xdr:ext cx="405111" cy="259045"/>
    <xdr:sp macro="" textlink="">
      <xdr:nvSpPr>
        <xdr:cNvPr id="531" name="【一般廃棄物処理施設】&#10;有形固定資産減価償却率該当値テキスト"/>
        <xdr:cNvSpPr txBox="1"/>
      </xdr:nvSpPr>
      <xdr:spPr>
        <a:xfrm>
          <a:off x="16357600" y="703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25400</xdr:rowOff>
    </xdr:from>
    <xdr:to>
      <xdr:col>81</xdr:col>
      <xdr:colOff>101600</xdr:colOff>
      <xdr:row>41</xdr:row>
      <xdr:rowOff>127000</xdr:rowOff>
    </xdr:to>
    <xdr:sp macro="" textlink="">
      <xdr:nvSpPr>
        <xdr:cNvPr id="532" name="楕円 531"/>
        <xdr:cNvSpPr/>
      </xdr:nvSpPr>
      <xdr:spPr>
        <a:xfrm>
          <a:off x="1543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76200</xdr:rowOff>
    </xdr:from>
    <xdr:to>
      <xdr:col>85</xdr:col>
      <xdr:colOff>127000</xdr:colOff>
      <xdr:row>41</xdr:row>
      <xdr:rowOff>142875</xdr:rowOff>
    </xdr:to>
    <xdr:cxnSp macro="">
      <xdr:nvCxnSpPr>
        <xdr:cNvPr id="533" name="直線コネクタ 532"/>
        <xdr:cNvCxnSpPr/>
      </xdr:nvCxnSpPr>
      <xdr:spPr>
        <a:xfrm>
          <a:off x="15481300" y="71056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126365</xdr:rowOff>
    </xdr:from>
    <xdr:to>
      <xdr:col>76</xdr:col>
      <xdr:colOff>165100</xdr:colOff>
      <xdr:row>41</xdr:row>
      <xdr:rowOff>56515</xdr:rowOff>
    </xdr:to>
    <xdr:sp macro="" textlink="">
      <xdr:nvSpPr>
        <xdr:cNvPr id="534" name="楕円 533"/>
        <xdr:cNvSpPr/>
      </xdr:nvSpPr>
      <xdr:spPr>
        <a:xfrm>
          <a:off x="14541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5715</xdr:rowOff>
    </xdr:from>
    <xdr:to>
      <xdr:col>81</xdr:col>
      <xdr:colOff>50800</xdr:colOff>
      <xdr:row>41</xdr:row>
      <xdr:rowOff>76200</xdr:rowOff>
    </xdr:to>
    <xdr:cxnSp macro="">
      <xdr:nvCxnSpPr>
        <xdr:cNvPr id="535" name="直線コネクタ 534"/>
        <xdr:cNvCxnSpPr/>
      </xdr:nvCxnSpPr>
      <xdr:spPr>
        <a:xfrm>
          <a:off x="14592300" y="703516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55880</xdr:rowOff>
    </xdr:from>
    <xdr:to>
      <xdr:col>72</xdr:col>
      <xdr:colOff>38100</xdr:colOff>
      <xdr:row>40</xdr:row>
      <xdr:rowOff>157480</xdr:rowOff>
    </xdr:to>
    <xdr:sp macro="" textlink="">
      <xdr:nvSpPr>
        <xdr:cNvPr id="536" name="楕円 535"/>
        <xdr:cNvSpPr/>
      </xdr:nvSpPr>
      <xdr:spPr>
        <a:xfrm>
          <a:off x="1365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106680</xdr:rowOff>
    </xdr:from>
    <xdr:to>
      <xdr:col>76</xdr:col>
      <xdr:colOff>114300</xdr:colOff>
      <xdr:row>41</xdr:row>
      <xdr:rowOff>5715</xdr:rowOff>
    </xdr:to>
    <xdr:cxnSp macro="">
      <xdr:nvCxnSpPr>
        <xdr:cNvPr id="537" name="直線コネクタ 536"/>
        <xdr:cNvCxnSpPr/>
      </xdr:nvCxnSpPr>
      <xdr:spPr>
        <a:xfrm>
          <a:off x="13703300" y="696468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151130</xdr:rowOff>
    </xdr:from>
    <xdr:to>
      <xdr:col>67</xdr:col>
      <xdr:colOff>101600</xdr:colOff>
      <xdr:row>40</xdr:row>
      <xdr:rowOff>81280</xdr:rowOff>
    </xdr:to>
    <xdr:sp macro="" textlink="">
      <xdr:nvSpPr>
        <xdr:cNvPr id="538" name="楕円 537"/>
        <xdr:cNvSpPr/>
      </xdr:nvSpPr>
      <xdr:spPr>
        <a:xfrm>
          <a:off x="1276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30480</xdr:rowOff>
    </xdr:from>
    <xdr:to>
      <xdr:col>71</xdr:col>
      <xdr:colOff>177800</xdr:colOff>
      <xdr:row>40</xdr:row>
      <xdr:rowOff>106680</xdr:rowOff>
    </xdr:to>
    <xdr:cxnSp macro="">
      <xdr:nvCxnSpPr>
        <xdr:cNvPr id="539" name="直線コネクタ 538"/>
        <xdr:cNvCxnSpPr/>
      </xdr:nvCxnSpPr>
      <xdr:spPr>
        <a:xfrm>
          <a:off x="12814300" y="6888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540" name="n_1aveValue【一般廃棄物処理施設】&#10;有形固定資産減価償却率"/>
        <xdr:cNvSpPr txBox="1"/>
      </xdr:nvSpPr>
      <xdr:spPr>
        <a:xfrm>
          <a:off x="15266044" y="643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541" name="n_2aveValue【一般廃棄物処理施設】&#10;有形固定資産減価償却率"/>
        <xdr:cNvSpPr txBox="1"/>
      </xdr:nvSpPr>
      <xdr:spPr>
        <a:xfrm>
          <a:off x="143897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542" name="n_3aveValue【一般廃棄物処理施設】&#10;有形固定資産減価償却率"/>
        <xdr:cNvSpPr txBox="1"/>
      </xdr:nvSpPr>
      <xdr:spPr>
        <a:xfrm>
          <a:off x="13500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543" name="n_4aveValue【一般廃棄物処理施設】&#10;有形固定資産減価償却率"/>
        <xdr:cNvSpPr txBox="1"/>
      </xdr:nvSpPr>
      <xdr:spPr>
        <a:xfrm>
          <a:off x="12611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118127</xdr:rowOff>
    </xdr:from>
    <xdr:ext cx="405111" cy="259045"/>
    <xdr:sp macro="" textlink="">
      <xdr:nvSpPr>
        <xdr:cNvPr id="544" name="n_1mainValue【一般廃棄物処理施設】&#10;有形固定資産減価償却率"/>
        <xdr:cNvSpPr txBox="1"/>
      </xdr:nvSpPr>
      <xdr:spPr>
        <a:xfrm>
          <a:off x="15266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47642</xdr:rowOff>
    </xdr:from>
    <xdr:ext cx="405111" cy="259045"/>
    <xdr:sp macro="" textlink="">
      <xdr:nvSpPr>
        <xdr:cNvPr id="545" name="n_2mainValue【一般廃棄物処理施設】&#10;有形固定資産減価償却率"/>
        <xdr:cNvSpPr txBox="1"/>
      </xdr:nvSpPr>
      <xdr:spPr>
        <a:xfrm>
          <a:off x="14389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148607</xdr:rowOff>
    </xdr:from>
    <xdr:ext cx="405111" cy="259045"/>
    <xdr:sp macro="" textlink="">
      <xdr:nvSpPr>
        <xdr:cNvPr id="546" name="n_3mainValue【一般廃棄物処理施設】&#10;有形固定資産減価償却率"/>
        <xdr:cNvSpPr txBox="1"/>
      </xdr:nvSpPr>
      <xdr:spPr>
        <a:xfrm>
          <a:off x="13500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72407</xdr:rowOff>
    </xdr:from>
    <xdr:ext cx="405111" cy="259045"/>
    <xdr:sp macro="" textlink="">
      <xdr:nvSpPr>
        <xdr:cNvPr id="547" name="n_4mainValue【一般廃棄物処理施設】&#10;有形固定資産減価償却率"/>
        <xdr:cNvSpPr txBox="1"/>
      </xdr:nvSpPr>
      <xdr:spPr>
        <a:xfrm>
          <a:off x="12611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91860</xdr:rowOff>
    </xdr:from>
    <xdr:ext cx="534377" cy="259045"/>
    <xdr:sp macro="" textlink="">
      <xdr:nvSpPr>
        <xdr:cNvPr id="576" name="【一般廃棄物処理施設】&#10;一人当たり有形固定資産（償却資産）額平均値テキスト"/>
        <xdr:cNvSpPr txBox="1"/>
      </xdr:nvSpPr>
      <xdr:spPr>
        <a:xfrm>
          <a:off x="22199600" y="677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112104</xdr:rowOff>
    </xdr:from>
    <xdr:to>
      <xdr:col>116</xdr:col>
      <xdr:colOff>114300</xdr:colOff>
      <xdr:row>41</xdr:row>
      <xdr:rowOff>42254</xdr:rowOff>
    </xdr:to>
    <xdr:sp macro="" textlink="">
      <xdr:nvSpPr>
        <xdr:cNvPr id="587" name="楕円 586"/>
        <xdr:cNvSpPr/>
      </xdr:nvSpPr>
      <xdr:spPr>
        <a:xfrm>
          <a:off x="22110700" y="69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90531</xdr:rowOff>
    </xdr:from>
    <xdr:ext cx="534377" cy="259045"/>
    <xdr:sp macro="" textlink="">
      <xdr:nvSpPr>
        <xdr:cNvPr id="588" name="【一般廃棄物処理施設】&#10;一人当たり有形固定資産（償却資産）額該当値テキスト"/>
        <xdr:cNvSpPr txBox="1"/>
      </xdr:nvSpPr>
      <xdr:spPr>
        <a:xfrm>
          <a:off x="22199600" y="69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113620</xdr:rowOff>
    </xdr:from>
    <xdr:to>
      <xdr:col>112</xdr:col>
      <xdr:colOff>38100</xdr:colOff>
      <xdr:row>41</xdr:row>
      <xdr:rowOff>43770</xdr:rowOff>
    </xdr:to>
    <xdr:sp macro="" textlink="">
      <xdr:nvSpPr>
        <xdr:cNvPr id="589" name="楕円 588"/>
        <xdr:cNvSpPr/>
      </xdr:nvSpPr>
      <xdr:spPr>
        <a:xfrm>
          <a:off x="21272500" y="69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162904</xdr:rowOff>
    </xdr:from>
    <xdr:to>
      <xdr:col>116</xdr:col>
      <xdr:colOff>63500</xdr:colOff>
      <xdr:row>40</xdr:row>
      <xdr:rowOff>164420</xdr:rowOff>
    </xdr:to>
    <xdr:cxnSp macro="">
      <xdr:nvCxnSpPr>
        <xdr:cNvPr id="590" name="直線コネクタ 589"/>
        <xdr:cNvCxnSpPr/>
      </xdr:nvCxnSpPr>
      <xdr:spPr>
        <a:xfrm flipV="1">
          <a:off x="21323300" y="7020904"/>
          <a:ext cx="8382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115022</xdr:rowOff>
    </xdr:from>
    <xdr:to>
      <xdr:col>107</xdr:col>
      <xdr:colOff>101600</xdr:colOff>
      <xdr:row>41</xdr:row>
      <xdr:rowOff>45172</xdr:rowOff>
    </xdr:to>
    <xdr:sp macro="" textlink="">
      <xdr:nvSpPr>
        <xdr:cNvPr id="591" name="楕円 590"/>
        <xdr:cNvSpPr/>
      </xdr:nvSpPr>
      <xdr:spPr>
        <a:xfrm>
          <a:off x="20383500" y="697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164420</xdr:rowOff>
    </xdr:from>
    <xdr:to>
      <xdr:col>111</xdr:col>
      <xdr:colOff>177800</xdr:colOff>
      <xdr:row>40</xdr:row>
      <xdr:rowOff>165822</xdr:rowOff>
    </xdr:to>
    <xdr:cxnSp macro="">
      <xdr:nvCxnSpPr>
        <xdr:cNvPr id="592" name="直線コネクタ 591"/>
        <xdr:cNvCxnSpPr/>
      </xdr:nvCxnSpPr>
      <xdr:spPr>
        <a:xfrm flipV="1">
          <a:off x="20434300" y="7022420"/>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116566</xdr:rowOff>
    </xdr:from>
    <xdr:to>
      <xdr:col>102</xdr:col>
      <xdr:colOff>165100</xdr:colOff>
      <xdr:row>41</xdr:row>
      <xdr:rowOff>46716</xdr:rowOff>
    </xdr:to>
    <xdr:sp macro="" textlink="">
      <xdr:nvSpPr>
        <xdr:cNvPr id="593" name="楕円 592"/>
        <xdr:cNvSpPr/>
      </xdr:nvSpPr>
      <xdr:spPr>
        <a:xfrm>
          <a:off x="19494500" y="697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165822</xdr:rowOff>
    </xdr:from>
    <xdr:to>
      <xdr:col>107</xdr:col>
      <xdr:colOff>50800</xdr:colOff>
      <xdr:row>40</xdr:row>
      <xdr:rowOff>167366</xdr:rowOff>
    </xdr:to>
    <xdr:cxnSp macro="">
      <xdr:nvCxnSpPr>
        <xdr:cNvPr id="594" name="直線コネクタ 593"/>
        <xdr:cNvCxnSpPr/>
      </xdr:nvCxnSpPr>
      <xdr:spPr>
        <a:xfrm flipV="1">
          <a:off x="19545300" y="7023822"/>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90235</xdr:rowOff>
    </xdr:from>
    <xdr:to>
      <xdr:col>98</xdr:col>
      <xdr:colOff>38100</xdr:colOff>
      <xdr:row>41</xdr:row>
      <xdr:rowOff>20385</xdr:rowOff>
    </xdr:to>
    <xdr:sp macro="" textlink="">
      <xdr:nvSpPr>
        <xdr:cNvPr id="595" name="楕円 594"/>
        <xdr:cNvSpPr/>
      </xdr:nvSpPr>
      <xdr:spPr>
        <a:xfrm>
          <a:off x="18605500" y="69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141035</xdr:rowOff>
    </xdr:from>
    <xdr:to>
      <xdr:col>102</xdr:col>
      <xdr:colOff>114300</xdr:colOff>
      <xdr:row>40</xdr:row>
      <xdr:rowOff>167366</xdr:rowOff>
    </xdr:to>
    <xdr:cxnSp macro="">
      <xdr:nvCxnSpPr>
        <xdr:cNvPr id="596" name="直線コネクタ 595"/>
        <xdr:cNvCxnSpPr/>
      </xdr:nvCxnSpPr>
      <xdr:spPr>
        <a:xfrm>
          <a:off x="18656300" y="6999035"/>
          <a:ext cx="889000" cy="2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15202</xdr:rowOff>
    </xdr:from>
    <xdr:ext cx="534377" cy="259045"/>
    <xdr:sp macro="" textlink="">
      <xdr:nvSpPr>
        <xdr:cNvPr id="597" name="n_1aveValue【一般廃棄物処理施設】&#10;一人当たり有形固定資産（償却資産）額"/>
        <xdr:cNvSpPr txBox="1"/>
      </xdr:nvSpPr>
      <xdr:spPr>
        <a:xfrm>
          <a:off x="21043411" y="67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39192</xdr:rowOff>
    </xdr:from>
    <xdr:ext cx="534377" cy="259045"/>
    <xdr:sp macro="" textlink="">
      <xdr:nvSpPr>
        <xdr:cNvPr id="598" name="n_2aveValue【一般廃棄物処理施設】&#10;一人当たり有形固定資産（償却資産）額"/>
        <xdr:cNvSpPr txBox="1"/>
      </xdr:nvSpPr>
      <xdr:spPr>
        <a:xfrm>
          <a:off x="201671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53563</xdr:rowOff>
    </xdr:from>
    <xdr:ext cx="534377" cy="259045"/>
    <xdr:sp macro="" textlink="">
      <xdr:nvSpPr>
        <xdr:cNvPr id="599" name="n_3aveValue【一般廃棄物処理施設】&#10;一人当たり有形固定資産（償却資産）額"/>
        <xdr:cNvSpPr txBox="1"/>
      </xdr:nvSpPr>
      <xdr:spPr>
        <a:xfrm>
          <a:off x="19278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55198</xdr:rowOff>
    </xdr:from>
    <xdr:ext cx="534377" cy="259045"/>
    <xdr:sp macro="" textlink="">
      <xdr:nvSpPr>
        <xdr:cNvPr id="600" name="n_4aveValue【一般廃棄物処理施設】&#10;一人当たり有形固定資産（償却資産）額"/>
        <xdr:cNvSpPr txBox="1"/>
      </xdr:nvSpPr>
      <xdr:spPr>
        <a:xfrm>
          <a:off x="18389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34897</xdr:rowOff>
    </xdr:from>
    <xdr:ext cx="534377" cy="259045"/>
    <xdr:sp macro="" textlink="">
      <xdr:nvSpPr>
        <xdr:cNvPr id="601" name="n_1mainValue【一般廃棄物処理施設】&#10;一人当たり有形固定資産（償却資産）額"/>
        <xdr:cNvSpPr txBox="1"/>
      </xdr:nvSpPr>
      <xdr:spPr>
        <a:xfrm>
          <a:off x="21043411" y="706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61699</xdr:rowOff>
    </xdr:from>
    <xdr:ext cx="534377" cy="259045"/>
    <xdr:sp macro="" textlink="">
      <xdr:nvSpPr>
        <xdr:cNvPr id="602" name="n_2mainValue【一般廃棄物処理施設】&#10;一人当たり有形固定資産（償却資産）額"/>
        <xdr:cNvSpPr txBox="1"/>
      </xdr:nvSpPr>
      <xdr:spPr>
        <a:xfrm>
          <a:off x="20167111" y="674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63243</xdr:rowOff>
    </xdr:from>
    <xdr:ext cx="534377" cy="259045"/>
    <xdr:sp macro="" textlink="">
      <xdr:nvSpPr>
        <xdr:cNvPr id="603" name="n_3mainValue【一般廃棄物処理施設】&#10;一人当たり有形固定資産（償却資産）額"/>
        <xdr:cNvSpPr txBox="1"/>
      </xdr:nvSpPr>
      <xdr:spPr>
        <a:xfrm>
          <a:off x="19278111" y="67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36912</xdr:rowOff>
    </xdr:from>
    <xdr:ext cx="534377" cy="259045"/>
    <xdr:sp macro="" textlink="">
      <xdr:nvSpPr>
        <xdr:cNvPr id="604" name="n_4mainValue【一般廃棄物処理施設】&#10;一人当たり有形固定資産（償却資産）額"/>
        <xdr:cNvSpPr txBox="1"/>
      </xdr:nvSpPr>
      <xdr:spPr>
        <a:xfrm>
          <a:off x="18389111" y="67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645" name="直線コネクタ 644"/>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646" name="【消防施設】&#10;有形固定資産減価償却率最小値テキスト"/>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647" name="直線コネクタ 646"/>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648" name="【消防施設】&#10;有形固定資産減価償却率最大値テキスト"/>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649" name="直線コネクタ 648"/>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50" name="【消防施設】&#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51" name="フローチャート: 判断 650"/>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652" name="フローチャート: 判断 651"/>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653" name="フローチャート: 判断 652"/>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54" name="フローチャート: 判断 653"/>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55" name="フローチャート: 判断 654"/>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661" name="楕円 660"/>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114316</xdr:rowOff>
    </xdr:from>
    <xdr:ext cx="405111" cy="259045"/>
    <xdr:sp macro="" textlink="">
      <xdr:nvSpPr>
        <xdr:cNvPr id="662" name="【消防施設】&#10;有形固定資産減価償却率該当値テキスト"/>
        <xdr:cNvSpPr txBox="1"/>
      </xdr:nvSpPr>
      <xdr:spPr>
        <a:xfrm>
          <a:off x="16357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xdr:rowOff>
    </xdr:from>
    <xdr:to>
      <xdr:col>81</xdr:col>
      <xdr:colOff>101600</xdr:colOff>
      <xdr:row>82</xdr:row>
      <xdr:rowOff>107950</xdr:rowOff>
    </xdr:to>
    <xdr:sp macro="" textlink="">
      <xdr:nvSpPr>
        <xdr:cNvPr id="663" name="楕円 662"/>
        <xdr:cNvSpPr/>
      </xdr:nvSpPr>
      <xdr:spPr>
        <a:xfrm>
          <a:off x="15430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15239</xdr:rowOff>
    </xdr:from>
    <xdr:to>
      <xdr:col>85</xdr:col>
      <xdr:colOff>127000</xdr:colOff>
      <xdr:row>82</xdr:row>
      <xdr:rowOff>57150</xdr:rowOff>
    </xdr:to>
    <xdr:cxnSp macro="">
      <xdr:nvCxnSpPr>
        <xdr:cNvPr id="664" name="直線コネクタ 663"/>
        <xdr:cNvCxnSpPr/>
      </xdr:nvCxnSpPr>
      <xdr:spPr>
        <a:xfrm flipV="1">
          <a:off x="15481300" y="140741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65" name="楕円 664"/>
        <xdr:cNvSpPr/>
      </xdr:nvSpPr>
      <xdr:spPr>
        <a:xfrm>
          <a:off x="14541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17145</xdr:rowOff>
    </xdr:from>
    <xdr:to>
      <xdr:col>81</xdr:col>
      <xdr:colOff>50800</xdr:colOff>
      <xdr:row>82</xdr:row>
      <xdr:rowOff>57150</xdr:rowOff>
    </xdr:to>
    <xdr:cxnSp macro="">
      <xdr:nvCxnSpPr>
        <xdr:cNvPr id="666" name="直線コネクタ 665"/>
        <xdr:cNvCxnSpPr/>
      </xdr:nvCxnSpPr>
      <xdr:spPr>
        <a:xfrm>
          <a:off x="14592300" y="140760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114936</xdr:rowOff>
    </xdr:from>
    <xdr:to>
      <xdr:col>72</xdr:col>
      <xdr:colOff>38100</xdr:colOff>
      <xdr:row>82</xdr:row>
      <xdr:rowOff>45086</xdr:rowOff>
    </xdr:to>
    <xdr:sp macro="" textlink="">
      <xdr:nvSpPr>
        <xdr:cNvPr id="667" name="楕円 666"/>
        <xdr:cNvSpPr/>
      </xdr:nvSpPr>
      <xdr:spPr>
        <a:xfrm>
          <a:off x="13652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165736</xdr:rowOff>
    </xdr:from>
    <xdr:to>
      <xdr:col>76</xdr:col>
      <xdr:colOff>114300</xdr:colOff>
      <xdr:row>82</xdr:row>
      <xdr:rowOff>17145</xdr:rowOff>
    </xdr:to>
    <xdr:cxnSp macro="">
      <xdr:nvCxnSpPr>
        <xdr:cNvPr id="668" name="直線コネクタ 667"/>
        <xdr:cNvCxnSpPr/>
      </xdr:nvCxnSpPr>
      <xdr:spPr>
        <a:xfrm>
          <a:off x="13703300" y="140531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71120</xdr:rowOff>
    </xdr:from>
    <xdr:to>
      <xdr:col>67</xdr:col>
      <xdr:colOff>101600</xdr:colOff>
      <xdr:row>82</xdr:row>
      <xdr:rowOff>1270</xdr:rowOff>
    </xdr:to>
    <xdr:sp macro="" textlink="">
      <xdr:nvSpPr>
        <xdr:cNvPr id="669" name="楕円 668"/>
        <xdr:cNvSpPr/>
      </xdr:nvSpPr>
      <xdr:spPr>
        <a:xfrm>
          <a:off x="12763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121920</xdr:rowOff>
    </xdr:from>
    <xdr:to>
      <xdr:col>71</xdr:col>
      <xdr:colOff>177800</xdr:colOff>
      <xdr:row>81</xdr:row>
      <xdr:rowOff>165736</xdr:rowOff>
    </xdr:to>
    <xdr:cxnSp macro="">
      <xdr:nvCxnSpPr>
        <xdr:cNvPr id="670" name="直線コネクタ 669"/>
        <xdr:cNvCxnSpPr/>
      </xdr:nvCxnSpPr>
      <xdr:spPr>
        <a:xfrm>
          <a:off x="12814300" y="140093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153052</xdr:rowOff>
    </xdr:from>
    <xdr:ext cx="405111" cy="259045"/>
    <xdr:sp macro="" textlink="">
      <xdr:nvSpPr>
        <xdr:cNvPr id="671" name="n_1aveValue【消防施設】&#10;有形固定資産減価償却率"/>
        <xdr:cNvSpPr txBox="1"/>
      </xdr:nvSpPr>
      <xdr:spPr>
        <a:xfrm>
          <a:off x="15266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672" name="n_2aveValue【消防施設】&#10;有形固定資産減価償却率"/>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73" name="n_3aveValue【消防施設】&#10;有形固定資産減価償却率"/>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674" name="n_4aveValue【消防施設】&#10;有形固定資産減価償却率"/>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99077</xdr:rowOff>
    </xdr:from>
    <xdr:ext cx="405111" cy="259045"/>
    <xdr:sp macro="" textlink="">
      <xdr:nvSpPr>
        <xdr:cNvPr id="675" name="n_1mainValue【消防施設】&#10;有形固定資産減価償却率"/>
        <xdr:cNvSpPr txBox="1"/>
      </xdr:nvSpPr>
      <xdr:spPr>
        <a:xfrm>
          <a:off x="15266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676" name="n_2main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36213</xdr:rowOff>
    </xdr:from>
    <xdr:ext cx="405111" cy="259045"/>
    <xdr:sp macro="" textlink="">
      <xdr:nvSpPr>
        <xdr:cNvPr id="677" name="n_3mainValue【消防施設】&#10;有形固定資産減価償却率"/>
        <xdr:cNvSpPr txBox="1"/>
      </xdr:nvSpPr>
      <xdr:spPr>
        <a:xfrm>
          <a:off x="13500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163847</xdr:rowOff>
    </xdr:from>
    <xdr:ext cx="405111" cy="259045"/>
    <xdr:sp macro="" textlink="">
      <xdr:nvSpPr>
        <xdr:cNvPr id="678" name="n_4mainValue【消防施設】&#10;有形固定資産減価償却率"/>
        <xdr:cNvSpPr txBox="1"/>
      </xdr:nvSpPr>
      <xdr:spPr>
        <a:xfrm>
          <a:off x="12611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702" name="直線コネクタ 701"/>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705" name="【消防施設】&#10;一人当たり面積最大値テキスト"/>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706" name="直線コネクタ 705"/>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707"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708" name="フローチャート: 判断 707"/>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9" name="フローチャート: 判断 70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710" name="フローチャート: 判断 709"/>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1" name="フローチャート: 判断 710"/>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12" name="フローチャート: 判断 711"/>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718" name="楕円 717"/>
        <xdr:cNvSpPr/>
      </xdr:nvSpPr>
      <xdr:spPr>
        <a:xfrm>
          <a:off x="22110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26688</xdr:rowOff>
    </xdr:from>
    <xdr:ext cx="469744" cy="259045"/>
    <xdr:sp macro="" textlink="">
      <xdr:nvSpPr>
        <xdr:cNvPr id="719" name="【消防施設】&#10;一人当たり面積該当値テキスト"/>
        <xdr:cNvSpPr txBox="1"/>
      </xdr:nvSpPr>
      <xdr:spPr>
        <a:xfrm>
          <a:off x="22199600"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71120</xdr:rowOff>
    </xdr:from>
    <xdr:to>
      <xdr:col>112</xdr:col>
      <xdr:colOff>38100</xdr:colOff>
      <xdr:row>85</xdr:row>
      <xdr:rowOff>1270</xdr:rowOff>
    </xdr:to>
    <xdr:sp macro="" textlink="">
      <xdr:nvSpPr>
        <xdr:cNvPr id="720" name="楕円 719"/>
        <xdr:cNvSpPr/>
      </xdr:nvSpPr>
      <xdr:spPr>
        <a:xfrm>
          <a:off x="21272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99061</xdr:rowOff>
    </xdr:from>
    <xdr:to>
      <xdr:col>116</xdr:col>
      <xdr:colOff>63500</xdr:colOff>
      <xdr:row>84</xdr:row>
      <xdr:rowOff>121920</xdr:rowOff>
    </xdr:to>
    <xdr:cxnSp macro="">
      <xdr:nvCxnSpPr>
        <xdr:cNvPr id="721" name="直線コネクタ 720"/>
        <xdr:cNvCxnSpPr/>
      </xdr:nvCxnSpPr>
      <xdr:spPr>
        <a:xfrm flipV="1">
          <a:off x="21323300" y="14500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71120</xdr:rowOff>
    </xdr:from>
    <xdr:to>
      <xdr:col>107</xdr:col>
      <xdr:colOff>101600</xdr:colOff>
      <xdr:row>85</xdr:row>
      <xdr:rowOff>1270</xdr:rowOff>
    </xdr:to>
    <xdr:sp macro="" textlink="">
      <xdr:nvSpPr>
        <xdr:cNvPr id="722" name="楕円 721"/>
        <xdr:cNvSpPr/>
      </xdr:nvSpPr>
      <xdr:spPr>
        <a:xfrm>
          <a:off x="20383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121920</xdr:rowOff>
    </xdr:from>
    <xdr:to>
      <xdr:col>111</xdr:col>
      <xdr:colOff>177800</xdr:colOff>
      <xdr:row>84</xdr:row>
      <xdr:rowOff>121920</xdr:rowOff>
    </xdr:to>
    <xdr:cxnSp macro="">
      <xdr:nvCxnSpPr>
        <xdr:cNvPr id="723" name="直線コネクタ 722"/>
        <xdr:cNvCxnSpPr/>
      </xdr:nvCxnSpPr>
      <xdr:spPr>
        <a:xfrm>
          <a:off x="20434300" y="1452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24" name="楕円 723"/>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121920</xdr:rowOff>
    </xdr:from>
    <xdr:to>
      <xdr:col>107</xdr:col>
      <xdr:colOff>50800</xdr:colOff>
      <xdr:row>84</xdr:row>
      <xdr:rowOff>129539</xdr:rowOff>
    </xdr:to>
    <xdr:cxnSp macro="">
      <xdr:nvCxnSpPr>
        <xdr:cNvPr id="725" name="直線コネクタ 724"/>
        <xdr:cNvCxnSpPr/>
      </xdr:nvCxnSpPr>
      <xdr:spPr>
        <a:xfrm flipV="1">
          <a:off x="19545300" y="14523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26" name="楕円 725"/>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727" name="直線コネクタ 726"/>
        <xdr:cNvCxnSpPr/>
      </xdr:nvCxnSpPr>
      <xdr:spPr>
        <a:xfrm>
          <a:off x="18656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28"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729" name="n_2aveValue【消防施設】&#10;一人当たり面積"/>
        <xdr:cNvSpPr txBox="1"/>
      </xdr:nvSpPr>
      <xdr:spPr>
        <a:xfrm>
          <a:off x="20199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30" name="n_3aveValue【消防施設】&#10;一人当たり面積"/>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31"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163847</xdr:rowOff>
    </xdr:from>
    <xdr:ext cx="469744" cy="259045"/>
    <xdr:sp macro="" textlink="">
      <xdr:nvSpPr>
        <xdr:cNvPr id="732" name="n_1mainValue【消防施設】&#10;一人当たり面積"/>
        <xdr:cNvSpPr txBox="1"/>
      </xdr:nvSpPr>
      <xdr:spPr>
        <a:xfrm>
          <a:off x="21075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163847</xdr:rowOff>
    </xdr:from>
    <xdr:ext cx="469744" cy="259045"/>
    <xdr:sp macro="" textlink="">
      <xdr:nvSpPr>
        <xdr:cNvPr id="733" name="n_2mainValue【消防施設】&#10;一人当たり面積"/>
        <xdr:cNvSpPr txBox="1"/>
      </xdr:nvSpPr>
      <xdr:spPr>
        <a:xfrm>
          <a:off x="20199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34" name="n_3mainValue【消防施設】&#10;一人当たり面積"/>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735" name="n_4mainValue【消防施設】&#10;一人当たり面積"/>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761" name="直線コネクタ 760"/>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62"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63" name="直線コネクタ 76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764"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765" name="直線コネクタ 764"/>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766" name="【庁舎】&#10;有形固定資産減価償却率平均値テキスト"/>
        <xdr:cNvSpPr txBox="1"/>
      </xdr:nvSpPr>
      <xdr:spPr>
        <a:xfrm>
          <a:off x="16357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767" name="フローチャート: 判断 766"/>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8" name="フローチャート: 判断 767"/>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769" name="フローチャート: 判断 768"/>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770" name="フローチャート: 判断 769"/>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771" name="フローチャート: 判断 770"/>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115207</xdr:rowOff>
    </xdr:from>
    <xdr:to>
      <xdr:col>85</xdr:col>
      <xdr:colOff>177800</xdr:colOff>
      <xdr:row>105</xdr:row>
      <xdr:rowOff>45357</xdr:rowOff>
    </xdr:to>
    <xdr:sp macro="" textlink="">
      <xdr:nvSpPr>
        <xdr:cNvPr id="777" name="楕円 776"/>
        <xdr:cNvSpPr/>
      </xdr:nvSpPr>
      <xdr:spPr>
        <a:xfrm>
          <a:off x="162687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93634</xdr:rowOff>
    </xdr:from>
    <xdr:ext cx="405111" cy="259045"/>
    <xdr:sp macro="" textlink="">
      <xdr:nvSpPr>
        <xdr:cNvPr id="778" name="【庁舎】&#10;有形固定資産減価償却率該当値テキスト"/>
        <xdr:cNvSpPr txBox="1"/>
      </xdr:nvSpPr>
      <xdr:spPr>
        <a:xfrm>
          <a:off x="16357600"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107043</xdr:rowOff>
    </xdr:from>
    <xdr:to>
      <xdr:col>81</xdr:col>
      <xdr:colOff>101600</xdr:colOff>
      <xdr:row>105</xdr:row>
      <xdr:rowOff>37193</xdr:rowOff>
    </xdr:to>
    <xdr:sp macro="" textlink="">
      <xdr:nvSpPr>
        <xdr:cNvPr id="779" name="楕円 778"/>
        <xdr:cNvSpPr/>
      </xdr:nvSpPr>
      <xdr:spPr>
        <a:xfrm>
          <a:off x="15430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157843</xdr:rowOff>
    </xdr:from>
    <xdr:to>
      <xdr:col>85</xdr:col>
      <xdr:colOff>127000</xdr:colOff>
      <xdr:row>104</xdr:row>
      <xdr:rowOff>166007</xdr:rowOff>
    </xdr:to>
    <xdr:cxnSp macro="">
      <xdr:nvCxnSpPr>
        <xdr:cNvPr id="780" name="直線コネクタ 779"/>
        <xdr:cNvCxnSpPr/>
      </xdr:nvCxnSpPr>
      <xdr:spPr>
        <a:xfrm>
          <a:off x="15481300" y="1798864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77651</xdr:rowOff>
    </xdr:from>
    <xdr:to>
      <xdr:col>76</xdr:col>
      <xdr:colOff>165100</xdr:colOff>
      <xdr:row>105</xdr:row>
      <xdr:rowOff>7801</xdr:rowOff>
    </xdr:to>
    <xdr:sp macro="" textlink="">
      <xdr:nvSpPr>
        <xdr:cNvPr id="781" name="楕円 780"/>
        <xdr:cNvSpPr/>
      </xdr:nvSpPr>
      <xdr:spPr>
        <a:xfrm>
          <a:off x="14541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128451</xdr:rowOff>
    </xdr:from>
    <xdr:to>
      <xdr:col>81</xdr:col>
      <xdr:colOff>50800</xdr:colOff>
      <xdr:row>104</xdr:row>
      <xdr:rowOff>157843</xdr:rowOff>
    </xdr:to>
    <xdr:cxnSp macro="">
      <xdr:nvCxnSpPr>
        <xdr:cNvPr id="782" name="直線コネクタ 781"/>
        <xdr:cNvCxnSpPr/>
      </xdr:nvCxnSpPr>
      <xdr:spPr>
        <a:xfrm>
          <a:off x="14592300" y="179592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83" name="楕円 782"/>
        <xdr:cNvSpPr/>
      </xdr:nvSpPr>
      <xdr:spPr>
        <a:xfrm>
          <a:off x="1365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99061</xdr:rowOff>
    </xdr:from>
    <xdr:to>
      <xdr:col>76</xdr:col>
      <xdr:colOff>114300</xdr:colOff>
      <xdr:row>104</xdr:row>
      <xdr:rowOff>128451</xdr:rowOff>
    </xdr:to>
    <xdr:cxnSp macro="">
      <xdr:nvCxnSpPr>
        <xdr:cNvPr id="784" name="直線コネクタ 783"/>
        <xdr:cNvCxnSpPr/>
      </xdr:nvCxnSpPr>
      <xdr:spPr>
        <a:xfrm>
          <a:off x="13703300" y="179298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785" name="楕円 784"/>
        <xdr:cNvSpPr/>
      </xdr:nvSpPr>
      <xdr:spPr>
        <a:xfrm>
          <a:off x="1276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104</xdr:row>
      <xdr:rowOff>99061</xdr:rowOff>
    </xdr:to>
    <xdr:cxnSp macro="">
      <xdr:nvCxnSpPr>
        <xdr:cNvPr id="786" name="直線コネクタ 785"/>
        <xdr:cNvCxnSpPr/>
      </xdr:nvCxnSpPr>
      <xdr:spPr>
        <a:xfrm>
          <a:off x="12814300" y="17895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87" name="n_1aveValue【庁舎】&#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788" name="n_2aveValue【庁舎】&#10;有形固定資産減価償却率"/>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144253</xdr:rowOff>
    </xdr:from>
    <xdr:ext cx="405111" cy="259045"/>
    <xdr:sp macro="" textlink="">
      <xdr:nvSpPr>
        <xdr:cNvPr id="789" name="n_3aveValue【庁舎】&#10;有形固定資産減価償却率"/>
        <xdr:cNvSpPr txBox="1"/>
      </xdr:nvSpPr>
      <xdr:spPr>
        <a:xfrm>
          <a:off x="13500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10358</xdr:rowOff>
    </xdr:from>
    <xdr:ext cx="405111" cy="259045"/>
    <xdr:sp macro="" textlink="">
      <xdr:nvSpPr>
        <xdr:cNvPr id="790" name="n_4aveValue【庁舎】&#10;有形固定資産減価償却率"/>
        <xdr:cNvSpPr txBox="1"/>
      </xdr:nvSpPr>
      <xdr:spPr>
        <a:xfrm>
          <a:off x="12611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28320</xdr:rowOff>
    </xdr:from>
    <xdr:ext cx="405111" cy="259045"/>
    <xdr:sp macro="" textlink="">
      <xdr:nvSpPr>
        <xdr:cNvPr id="791" name="n_1main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170378</xdr:rowOff>
    </xdr:from>
    <xdr:ext cx="405111" cy="259045"/>
    <xdr:sp macro="" textlink="">
      <xdr:nvSpPr>
        <xdr:cNvPr id="792" name="n_2mainValue【庁舎】&#10;有形固定資産減価償却率"/>
        <xdr:cNvSpPr txBox="1"/>
      </xdr:nvSpPr>
      <xdr:spPr>
        <a:xfrm>
          <a:off x="14389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93" name="n_3main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132097</xdr:rowOff>
    </xdr:from>
    <xdr:ext cx="405111" cy="259045"/>
    <xdr:sp macro="" textlink="">
      <xdr:nvSpPr>
        <xdr:cNvPr id="794" name="n_4mainValue【庁舎】&#10;有形固定資産減価償却率"/>
        <xdr:cNvSpPr txBox="1"/>
      </xdr:nvSpPr>
      <xdr:spPr>
        <a:xfrm>
          <a:off x="12611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5" name="テキスト ボックス 8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817" name="直線コネクタ 816"/>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8" name="【庁舎】&#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9" name="直線コネクタ 818"/>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820"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821" name="直線コネクタ 820"/>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22" name="【庁舎】&#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3" name="フローチャート: 判断 822"/>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824" name="フローチャート: 判断 823"/>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825" name="フローチャート: 判断 824"/>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6" name="フローチャート: 判断 825"/>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27" name="フローチャート: 判断 82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93980</xdr:rowOff>
    </xdr:from>
    <xdr:to>
      <xdr:col>116</xdr:col>
      <xdr:colOff>114300</xdr:colOff>
      <xdr:row>103</xdr:row>
      <xdr:rowOff>24130</xdr:rowOff>
    </xdr:to>
    <xdr:sp macro="" textlink="">
      <xdr:nvSpPr>
        <xdr:cNvPr id="833" name="楕円 832"/>
        <xdr:cNvSpPr/>
      </xdr:nvSpPr>
      <xdr:spPr>
        <a:xfrm>
          <a:off x="22110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116857</xdr:rowOff>
    </xdr:from>
    <xdr:ext cx="469744" cy="259045"/>
    <xdr:sp macro="" textlink="">
      <xdr:nvSpPr>
        <xdr:cNvPr id="834" name="【庁舎】&#10;一人当たり面積該当値テキスト"/>
        <xdr:cNvSpPr txBox="1"/>
      </xdr:nvSpPr>
      <xdr:spPr>
        <a:xfrm>
          <a:off x="22199600"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254</xdr:rowOff>
    </xdr:from>
    <xdr:to>
      <xdr:col>112</xdr:col>
      <xdr:colOff>38100</xdr:colOff>
      <xdr:row>101</xdr:row>
      <xdr:rowOff>101854</xdr:rowOff>
    </xdr:to>
    <xdr:sp macro="" textlink="">
      <xdr:nvSpPr>
        <xdr:cNvPr id="835" name="楕円 834"/>
        <xdr:cNvSpPr/>
      </xdr:nvSpPr>
      <xdr:spPr>
        <a:xfrm>
          <a:off x="21272500" y="173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51054</xdr:rowOff>
    </xdr:from>
    <xdr:to>
      <xdr:col>116</xdr:col>
      <xdr:colOff>63500</xdr:colOff>
      <xdr:row>102</xdr:row>
      <xdr:rowOff>144780</xdr:rowOff>
    </xdr:to>
    <xdr:cxnSp macro="">
      <xdr:nvCxnSpPr>
        <xdr:cNvPr id="836" name="直線コネクタ 835"/>
        <xdr:cNvCxnSpPr/>
      </xdr:nvCxnSpPr>
      <xdr:spPr>
        <a:xfrm>
          <a:off x="21323300" y="17367504"/>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9398</xdr:rowOff>
    </xdr:from>
    <xdr:to>
      <xdr:col>107</xdr:col>
      <xdr:colOff>101600</xdr:colOff>
      <xdr:row>101</xdr:row>
      <xdr:rowOff>110998</xdr:rowOff>
    </xdr:to>
    <xdr:sp macro="" textlink="">
      <xdr:nvSpPr>
        <xdr:cNvPr id="837" name="楕円 836"/>
        <xdr:cNvSpPr/>
      </xdr:nvSpPr>
      <xdr:spPr>
        <a:xfrm>
          <a:off x="20383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51054</xdr:rowOff>
    </xdr:from>
    <xdr:to>
      <xdr:col>111</xdr:col>
      <xdr:colOff>177800</xdr:colOff>
      <xdr:row>101</xdr:row>
      <xdr:rowOff>60198</xdr:rowOff>
    </xdr:to>
    <xdr:cxnSp macro="">
      <xdr:nvCxnSpPr>
        <xdr:cNvPr id="838" name="直線コネクタ 837"/>
        <xdr:cNvCxnSpPr/>
      </xdr:nvCxnSpPr>
      <xdr:spPr>
        <a:xfrm flipV="1">
          <a:off x="20434300" y="17367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18542</xdr:rowOff>
    </xdr:from>
    <xdr:to>
      <xdr:col>102</xdr:col>
      <xdr:colOff>165100</xdr:colOff>
      <xdr:row>101</xdr:row>
      <xdr:rowOff>120142</xdr:rowOff>
    </xdr:to>
    <xdr:sp macro="" textlink="">
      <xdr:nvSpPr>
        <xdr:cNvPr id="839" name="楕円 838"/>
        <xdr:cNvSpPr/>
      </xdr:nvSpPr>
      <xdr:spPr>
        <a:xfrm>
          <a:off x="19494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60198</xdr:rowOff>
    </xdr:from>
    <xdr:to>
      <xdr:col>107</xdr:col>
      <xdr:colOff>50800</xdr:colOff>
      <xdr:row>101</xdr:row>
      <xdr:rowOff>69342</xdr:rowOff>
    </xdr:to>
    <xdr:cxnSp macro="">
      <xdr:nvCxnSpPr>
        <xdr:cNvPr id="840" name="直線コネクタ 839"/>
        <xdr:cNvCxnSpPr/>
      </xdr:nvCxnSpPr>
      <xdr:spPr>
        <a:xfrm flipV="1">
          <a:off x="19545300" y="17376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121413</xdr:rowOff>
    </xdr:from>
    <xdr:to>
      <xdr:col>98</xdr:col>
      <xdr:colOff>38100</xdr:colOff>
      <xdr:row>103</xdr:row>
      <xdr:rowOff>51563</xdr:rowOff>
    </xdr:to>
    <xdr:sp macro="" textlink="">
      <xdr:nvSpPr>
        <xdr:cNvPr id="841" name="楕円 840"/>
        <xdr:cNvSpPr/>
      </xdr:nvSpPr>
      <xdr:spPr>
        <a:xfrm>
          <a:off x="186055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69342</xdr:rowOff>
    </xdr:from>
    <xdr:to>
      <xdr:col>102</xdr:col>
      <xdr:colOff>114300</xdr:colOff>
      <xdr:row>103</xdr:row>
      <xdr:rowOff>763</xdr:rowOff>
    </xdr:to>
    <xdr:cxnSp macro="">
      <xdr:nvCxnSpPr>
        <xdr:cNvPr id="842" name="直線コネクタ 841"/>
        <xdr:cNvCxnSpPr/>
      </xdr:nvCxnSpPr>
      <xdr:spPr>
        <a:xfrm flipV="1">
          <a:off x="18656300" y="17385792"/>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31259</xdr:rowOff>
    </xdr:from>
    <xdr:ext cx="469744" cy="259045"/>
    <xdr:sp macro="" textlink="">
      <xdr:nvSpPr>
        <xdr:cNvPr id="843" name="n_1aveValue【庁舎】&#10;一人当たり面積"/>
        <xdr:cNvSpPr txBox="1"/>
      </xdr:nvSpPr>
      <xdr:spPr>
        <a:xfrm>
          <a:off x="210757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31259</xdr:rowOff>
    </xdr:from>
    <xdr:ext cx="469744" cy="259045"/>
    <xdr:sp macro="" textlink="">
      <xdr:nvSpPr>
        <xdr:cNvPr id="844" name="n_2aveValue【庁舎】&#10;一人当たり面積"/>
        <xdr:cNvSpPr txBox="1"/>
      </xdr:nvSpPr>
      <xdr:spPr>
        <a:xfrm>
          <a:off x="20199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45"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846" name="n_4aveValue【庁舎】&#10;一人当たり面積"/>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118381</xdr:rowOff>
    </xdr:from>
    <xdr:ext cx="469744" cy="259045"/>
    <xdr:sp macro="" textlink="">
      <xdr:nvSpPr>
        <xdr:cNvPr id="847" name="n_1mainValue【庁舎】&#10;一人当たり面積"/>
        <xdr:cNvSpPr txBox="1"/>
      </xdr:nvSpPr>
      <xdr:spPr>
        <a:xfrm>
          <a:off x="21075727" y="1709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127525</xdr:rowOff>
    </xdr:from>
    <xdr:ext cx="469744" cy="259045"/>
    <xdr:sp macro="" textlink="">
      <xdr:nvSpPr>
        <xdr:cNvPr id="848" name="n_2mainValue【庁舎】&#10;一人当たり面積"/>
        <xdr:cNvSpPr txBox="1"/>
      </xdr:nvSpPr>
      <xdr:spPr>
        <a:xfrm>
          <a:off x="20199427" y="1710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136669</xdr:rowOff>
    </xdr:from>
    <xdr:ext cx="469744" cy="259045"/>
    <xdr:sp macro="" textlink="">
      <xdr:nvSpPr>
        <xdr:cNvPr id="849" name="n_3mainValue【庁舎】&#10;一人当たり面積"/>
        <xdr:cNvSpPr txBox="1"/>
      </xdr:nvSpPr>
      <xdr:spPr>
        <a:xfrm>
          <a:off x="19310427" y="171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68090</xdr:rowOff>
    </xdr:from>
    <xdr:ext cx="469744" cy="259045"/>
    <xdr:sp macro="" textlink="">
      <xdr:nvSpPr>
        <xdr:cNvPr id="850" name="n_4mainValue【庁舎】&#10;一人当たり面積"/>
        <xdr:cNvSpPr txBox="1"/>
      </xdr:nvSpPr>
      <xdr:spPr>
        <a:xfrm>
          <a:off x="18421427" y="1738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類似団体と比較して、有形固定資産減価償却率が高くなっている施設は、福祉施設、市民会館、一般廃棄物処理施設、消防施設、庁舎であり、低くなっている施設は、図書館、体育館・プールである。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福祉施設については、三和地域福祉センター（平成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年取得）、心身障害者福祉センターおおぞら（昭和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年取得）、総和老人福祉センター「せせらぎの里」（昭和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年取得）等の耐用年数の経過が長いことによる。隣保館の大規模改修を行ったため、有形固定資産減価償却率は前年度に比べ減少した。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年取得の施設であり、開館から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年以上経過し、償却率が増加している。本施設は今後も継続して使用する方向なので、適正な施設の維持管理に努めていく。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一般廃棄物処理施設については、渡良瀬し尿処理場（昭和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年取得）、古河クリーンセンター（平成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年取得）の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を有しており、うち渡良瀬し尿処理場は、耐用年数も経過し老朽化が著しかったため、施設を廃止し、さしま環境一部事務組合に処理委託した。古河クリーンセンターについても、施設の老朽化がすすんでいるため、さしま環境一部事務組合への統合を検討している。消防施設については、古河消防署駅西出張所の整備により、有形固定資産減価償却率は前年度に比べ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引き続き、公共施設等総合管理基本方針及び、古河市公共施設適正配置計画に基づき、市民サービスの低下を招くことなく、施設の長寿命化、集約化を進めるなど、質及び量の適切な維持管理に努める。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141,371
137,594
123.58
61,315,396
57,450,948
3,721,622
32,165,687
52,233,559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年度から横ばい状態となっており、令和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年度に比べて法人市民税は増加したものの全体の税収は減少し、前年度比では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依然として類似団体平均を下回っているため、今後も、事業の見直しなどにより、歳出の削減を図るとともに、市税の徴収率向上等の取組により歳入の確保に努め、健全な財政基盤の確立を図る。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42635</xdr:rowOff>
    </xdr:to>
    <xdr:cxnSp macro="">
      <xdr:nvCxnSpPr>
        <xdr:cNvPr id="71" name="直線コネクタ 70"/>
        <xdr:cNvCxnSpPr/>
      </xdr:nvCxnSpPr>
      <xdr:spPr>
        <a:xfrm>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42635</xdr:rowOff>
    </xdr:to>
    <xdr:cxnSp macro="">
      <xdr:nvCxnSpPr>
        <xdr:cNvPr id="74" name="直線コネクタ 73"/>
        <xdr:cNvCxnSpPr/>
      </xdr:nvCxnSpPr>
      <xdr:spPr>
        <a:xfrm flipV="1">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59872</xdr:rowOff>
    </xdr:to>
    <xdr:cxnSp macro="">
      <xdr:nvCxnSpPr>
        <xdr:cNvPr id="80" name="直線コネクタ 79"/>
        <xdr:cNvCxnSpPr/>
      </xdr:nvCxnSpPr>
      <xdr:spPr>
        <a:xfrm flipV="1">
          <a:off x="1447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物件費及び扶助費の増により、歳出は増加したものの、普通交付税や臨時財政対策債等の増加により、経常一般財源等が増加したため、前年度比では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今後も、主に繰出金について重点的に削減を図り、財源の確保に努めるとともに、事務事業の見直しにより経常経費を削減し、財政運営ガイドラインの目標である</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％未満を維持できるよう努める。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64</xdr:row>
      <xdr:rowOff>77978</xdr:rowOff>
    </xdr:to>
    <xdr:cxnSp macro="">
      <xdr:nvCxnSpPr>
        <xdr:cNvPr id="132" name="直線コネクタ 131"/>
        <xdr:cNvCxnSpPr/>
      </xdr:nvCxnSpPr>
      <xdr:spPr>
        <a:xfrm flipV="1">
          <a:off x="4114800" y="1080947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3"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155194</xdr:rowOff>
    </xdr:to>
    <xdr:cxnSp macro="">
      <xdr:nvCxnSpPr>
        <xdr:cNvPr id="135" name="直線コネクタ 134"/>
        <xdr:cNvCxnSpPr/>
      </xdr:nvCxnSpPr>
      <xdr:spPr>
        <a:xfrm flipV="1">
          <a:off x="3225800" y="110507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37" name="テキスト ボックス 136"/>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64</xdr:row>
      <xdr:rowOff>155194</xdr:rowOff>
    </xdr:to>
    <xdr:cxnSp macro="">
      <xdr:nvCxnSpPr>
        <xdr:cNvPr id="138" name="直線コネクタ 137"/>
        <xdr:cNvCxnSpPr/>
      </xdr:nvCxnSpPr>
      <xdr:spPr>
        <a:xfrm>
          <a:off x="2336800" y="110990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64</xdr:row>
      <xdr:rowOff>126238</xdr:rowOff>
    </xdr:to>
    <xdr:cxnSp macro="">
      <xdr:nvCxnSpPr>
        <xdr:cNvPr id="141" name="直線コネクタ 140"/>
        <xdr:cNvCxnSpPr/>
      </xdr:nvCxnSpPr>
      <xdr:spPr>
        <a:xfrm>
          <a:off x="1447800" y="1102182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5" name="テキスト ボックス 144"/>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51" name="楕円 150"/>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52"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3" name="楕円 152"/>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138955</xdr:rowOff>
    </xdr:from>
    <xdr:ext cx="736600" cy="259045"/>
    <xdr:sp macro="" textlink="">
      <xdr:nvSpPr>
        <xdr:cNvPr id="154" name="テキスト ボックス 153"/>
        <xdr:cNvSpPr txBox="1"/>
      </xdr:nvSpPr>
      <xdr:spPr>
        <a:xfrm>
          <a:off x="3733800" y="10768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5" name="楕円 154"/>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6" name="テキスト ボックス 155"/>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7" name="楕円 156"/>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58" name="テキスト ボックス 157"/>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9" name="楕円 158"/>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109999</xdr:rowOff>
    </xdr:from>
    <xdr:ext cx="762000" cy="259045"/>
    <xdr:sp macro="" textlink="">
      <xdr:nvSpPr>
        <xdr:cNvPr id="160" name="テキスト ボックス 159"/>
        <xdr:cNvSpPr txBox="1"/>
      </xdr:nvSpPr>
      <xdr:spPr>
        <a:xfrm>
          <a:off x="1066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前年度に比べ増加したものの、類似団体平均を大きく下回っている。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物件費については、保有する公共施設数が多く、その維持管理に費用がかかっているので、今後も行財政改革への取り組みを通じて、義務的経費を削減するなど、現在の水準を維持できるよう努める。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7" name="直線コネクタ 176"/>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8" name="テキスト ボックス 177"/>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1" name="直線コネクタ 180"/>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2" name="テキスト ボックス 181"/>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5" name="直線コネクタ 184"/>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6" name="テキスト ボックス 185"/>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7" name="直線コネクタ 186"/>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8" name="テキスト ボックス 187"/>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9" name="直線コネクタ 188"/>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0" name="テキスト ボックス 189"/>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46284</xdr:rowOff>
    </xdr:from>
    <xdr:to>
      <xdr:col>23</xdr:col>
      <xdr:colOff>133350</xdr:colOff>
      <xdr:row>89</xdr:row>
      <xdr:rowOff>53910</xdr:rowOff>
    </xdr:to>
    <xdr:cxnSp macro="">
      <xdr:nvCxnSpPr>
        <xdr:cNvPr id="194" name="直線コネクタ 193"/>
        <xdr:cNvCxnSpPr/>
      </xdr:nvCxnSpPr>
      <xdr:spPr>
        <a:xfrm flipV="1">
          <a:off x="4953000" y="13933734"/>
          <a:ext cx="0" cy="13792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25987</xdr:rowOff>
    </xdr:from>
    <xdr:ext cx="762000" cy="259045"/>
    <xdr:sp macro="" textlink="">
      <xdr:nvSpPr>
        <xdr:cNvPr id="195" name="人件費・物件費等の状況最小値テキスト"/>
        <xdr:cNvSpPr txBox="1"/>
      </xdr:nvSpPr>
      <xdr:spPr>
        <a:xfrm>
          <a:off x="5041900" y="1528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53910</xdr:rowOff>
    </xdr:from>
    <xdr:to>
      <xdr:col>24</xdr:col>
      <xdr:colOff>12700</xdr:colOff>
      <xdr:row>89</xdr:row>
      <xdr:rowOff>53910</xdr:rowOff>
    </xdr:to>
    <xdr:cxnSp macro="">
      <xdr:nvCxnSpPr>
        <xdr:cNvPr id="196" name="直線コネクタ 195"/>
        <xdr:cNvCxnSpPr/>
      </xdr:nvCxnSpPr>
      <xdr:spPr>
        <a:xfrm>
          <a:off x="4864100" y="1531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132661</xdr:rowOff>
    </xdr:from>
    <xdr:ext cx="762000" cy="259045"/>
    <xdr:sp macro="" textlink="">
      <xdr:nvSpPr>
        <xdr:cNvPr id="197" name="人件費・物件費等の状況最大値テキスト"/>
        <xdr:cNvSpPr txBox="1"/>
      </xdr:nvSpPr>
      <xdr:spPr>
        <a:xfrm>
          <a:off x="5041900" y="1367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46284</xdr:rowOff>
    </xdr:from>
    <xdr:to>
      <xdr:col>24</xdr:col>
      <xdr:colOff>12700</xdr:colOff>
      <xdr:row>81</xdr:row>
      <xdr:rowOff>46284</xdr:rowOff>
    </xdr:to>
    <xdr:cxnSp macro="">
      <xdr:nvCxnSpPr>
        <xdr:cNvPr id="198" name="直線コネクタ 197"/>
        <xdr:cNvCxnSpPr/>
      </xdr:nvCxnSpPr>
      <xdr:spPr>
        <a:xfrm>
          <a:off x="4864100" y="13933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137072</xdr:rowOff>
    </xdr:from>
    <xdr:to>
      <xdr:col>23</xdr:col>
      <xdr:colOff>133350</xdr:colOff>
      <xdr:row>82</xdr:row>
      <xdr:rowOff>24062</xdr:rowOff>
    </xdr:to>
    <xdr:cxnSp macro="">
      <xdr:nvCxnSpPr>
        <xdr:cNvPr id="199" name="直線コネクタ 198"/>
        <xdr:cNvCxnSpPr/>
      </xdr:nvCxnSpPr>
      <xdr:spPr>
        <a:xfrm>
          <a:off x="4114800" y="14024522"/>
          <a:ext cx="838200" cy="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6044</xdr:rowOff>
    </xdr:from>
    <xdr:ext cx="762000" cy="259045"/>
    <xdr:sp macro="" textlink="">
      <xdr:nvSpPr>
        <xdr:cNvPr id="200" name="人件費・物件費等の状況平均値テキスト"/>
        <xdr:cNvSpPr txBox="1"/>
      </xdr:nvSpPr>
      <xdr:spPr>
        <a:xfrm>
          <a:off x="5041900" y="14407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33967</xdr:rowOff>
    </xdr:from>
    <xdr:to>
      <xdr:col>23</xdr:col>
      <xdr:colOff>184150</xdr:colOff>
      <xdr:row>84</xdr:row>
      <xdr:rowOff>135567</xdr:rowOff>
    </xdr:to>
    <xdr:sp macro="" textlink="">
      <xdr:nvSpPr>
        <xdr:cNvPr id="201" name="フローチャート: 判断 200"/>
        <xdr:cNvSpPr/>
      </xdr:nvSpPr>
      <xdr:spPr>
        <a:xfrm>
          <a:off x="4902200" y="1443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82916</xdr:rowOff>
    </xdr:from>
    <xdr:to>
      <xdr:col>19</xdr:col>
      <xdr:colOff>133350</xdr:colOff>
      <xdr:row>81</xdr:row>
      <xdr:rowOff>137072</xdr:rowOff>
    </xdr:to>
    <xdr:cxnSp macro="">
      <xdr:nvCxnSpPr>
        <xdr:cNvPr id="202" name="直線コネクタ 201"/>
        <xdr:cNvCxnSpPr/>
      </xdr:nvCxnSpPr>
      <xdr:spPr>
        <a:xfrm>
          <a:off x="3225800" y="13970366"/>
          <a:ext cx="88900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85702</xdr:rowOff>
    </xdr:from>
    <xdr:to>
      <xdr:col>19</xdr:col>
      <xdr:colOff>184150</xdr:colOff>
      <xdr:row>84</xdr:row>
      <xdr:rowOff>15852</xdr:rowOff>
    </xdr:to>
    <xdr:sp macro="" textlink="">
      <xdr:nvSpPr>
        <xdr:cNvPr id="203" name="フローチャート: 判断 202"/>
        <xdr:cNvSpPr/>
      </xdr:nvSpPr>
      <xdr:spPr>
        <a:xfrm>
          <a:off x="4064000" y="1431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629</xdr:rowOff>
    </xdr:from>
    <xdr:ext cx="736600" cy="259045"/>
    <xdr:sp macro="" textlink="">
      <xdr:nvSpPr>
        <xdr:cNvPr id="204" name="テキスト ボックス 203"/>
        <xdr:cNvSpPr txBox="1"/>
      </xdr:nvSpPr>
      <xdr:spPr>
        <a:xfrm>
          <a:off x="3733800" y="14402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16061</xdr:rowOff>
    </xdr:from>
    <xdr:to>
      <xdr:col>15</xdr:col>
      <xdr:colOff>82550</xdr:colOff>
      <xdr:row>81</xdr:row>
      <xdr:rowOff>82916</xdr:rowOff>
    </xdr:to>
    <xdr:cxnSp macro="">
      <xdr:nvCxnSpPr>
        <xdr:cNvPr id="205" name="直線コネクタ 204"/>
        <xdr:cNvCxnSpPr/>
      </xdr:nvCxnSpPr>
      <xdr:spPr>
        <a:xfrm>
          <a:off x="2336800" y="13903511"/>
          <a:ext cx="889000" cy="6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152217</xdr:rowOff>
    </xdr:from>
    <xdr:to>
      <xdr:col>15</xdr:col>
      <xdr:colOff>133350</xdr:colOff>
      <xdr:row>83</xdr:row>
      <xdr:rowOff>82367</xdr:rowOff>
    </xdr:to>
    <xdr:sp macro="" textlink="">
      <xdr:nvSpPr>
        <xdr:cNvPr id="206" name="フローチャート: 判断 205"/>
        <xdr:cNvSpPr/>
      </xdr:nvSpPr>
      <xdr:spPr>
        <a:xfrm>
          <a:off x="3175000" y="142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67144</xdr:rowOff>
    </xdr:from>
    <xdr:ext cx="762000" cy="259045"/>
    <xdr:sp macro="" textlink="">
      <xdr:nvSpPr>
        <xdr:cNvPr id="207" name="テキスト ボックス 206"/>
        <xdr:cNvSpPr txBox="1"/>
      </xdr:nvSpPr>
      <xdr:spPr>
        <a:xfrm>
          <a:off x="2844800" y="1429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11627</xdr:rowOff>
    </xdr:from>
    <xdr:to>
      <xdr:col>11</xdr:col>
      <xdr:colOff>31750</xdr:colOff>
      <xdr:row>81</xdr:row>
      <xdr:rowOff>16061</xdr:rowOff>
    </xdr:to>
    <xdr:cxnSp macro="">
      <xdr:nvCxnSpPr>
        <xdr:cNvPr id="208" name="直線コネクタ 207"/>
        <xdr:cNvCxnSpPr/>
      </xdr:nvCxnSpPr>
      <xdr:spPr>
        <a:xfrm>
          <a:off x="1447800" y="13899077"/>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90579</xdr:rowOff>
    </xdr:from>
    <xdr:to>
      <xdr:col>11</xdr:col>
      <xdr:colOff>82550</xdr:colOff>
      <xdr:row>83</xdr:row>
      <xdr:rowOff>20729</xdr:rowOff>
    </xdr:to>
    <xdr:sp macro="" textlink="">
      <xdr:nvSpPr>
        <xdr:cNvPr id="209" name="フローチャート: 判断 208"/>
        <xdr:cNvSpPr/>
      </xdr:nvSpPr>
      <xdr:spPr>
        <a:xfrm>
          <a:off x="2286000" y="1414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5506</xdr:rowOff>
    </xdr:from>
    <xdr:ext cx="762000" cy="259045"/>
    <xdr:sp macro="" textlink="">
      <xdr:nvSpPr>
        <xdr:cNvPr id="210" name="テキスト ボックス 209"/>
        <xdr:cNvSpPr txBox="1"/>
      </xdr:nvSpPr>
      <xdr:spPr>
        <a:xfrm>
          <a:off x="1955800" y="1423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75197</xdr:rowOff>
    </xdr:from>
    <xdr:to>
      <xdr:col>7</xdr:col>
      <xdr:colOff>31750</xdr:colOff>
      <xdr:row>83</xdr:row>
      <xdr:rowOff>5347</xdr:rowOff>
    </xdr:to>
    <xdr:sp macro="" textlink="">
      <xdr:nvSpPr>
        <xdr:cNvPr id="211" name="フローチャート: 判断 210"/>
        <xdr:cNvSpPr/>
      </xdr:nvSpPr>
      <xdr:spPr>
        <a:xfrm>
          <a:off x="1397000" y="1413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161574</xdr:rowOff>
    </xdr:from>
    <xdr:ext cx="762000" cy="259045"/>
    <xdr:sp macro="" textlink="">
      <xdr:nvSpPr>
        <xdr:cNvPr id="212" name="テキスト ボックス 211"/>
        <xdr:cNvSpPr txBox="1"/>
      </xdr:nvSpPr>
      <xdr:spPr>
        <a:xfrm>
          <a:off x="1066800" y="1422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144712</xdr:rowOff>
    </xdr:from>
    <xdr:to>
      <xdr:col>23</xdr:col>
      <xdr:colOff>184150</xdr:colOff>
      <xdr:row>82</xdr:row>
      <xdr:rowOff>74862</xdr:rowOff>
    </xdr:to>
    <xdr:sp macro="" textlink="">
      <xdr:nvSpPr>
        <xdr:cNvPr id="218" name="楕円 217"/>
        <xdr:cNvSpPr/>
      </xdr:nvSpPr>
      <xdr:spPr>
        <a:xfrm>
          <a:off x="4902200" y="140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161239</xdr:rowOff>
    </xdr:from>
    <xdr:ext cx="762000" cy="259045"/>
    <xdr:sp macro="" textlink="">
      <xdr:nvSpPr>
        <xdr:cNvPr id="219" name="人件費・物件費等の状況該当値テキスト"/>
        <xdr:cNvSpPr txBox="1"/>
      </xdr:nvSpPr>
      <xdr:spPr>
        <a:xfrm>
          <a:off x="5041900" y="1387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86272</xdr:rowOff>
    </xdr:from>
    <xdr:to>
      <xdr:col>19</xdr:col>
      <xdr:colOff>184150</xdr:colOff>
      <xdr:row>82</xdr:row>
      <xdr:rowOff>16422</xdr:rowOff>
    </xdr:to>
    <xdr:sp macro="" textlink="">
      <xdr:nvSpPr>
        <xdr:cNvPr id="220" name="楕円 219"/>
        <xdr:cNvSpPr/>
      </xdr:nvSpPr>
      <xdr:spPr>
        <a:xfrm>
          <a:off x="4064000" y="1397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26599</xdr:rowOff>
    </xdr:from>
    <xdr:ext cx="736600" cy="259045"/>
    <xdr:sp macro="" textlink="">
      <xdr:nvSpPr>
        <xdr:cNvPr id="221" name="テキスト ボックス 220"/>
        <xdr:cNvSpPr txBox="1"/>
      </xdr:nvSpPr>
      <xdr:spPr>
        <a:xfrm>
          <a:off x="3733800" y="1374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32116</xdr:rowOff>
    </xdr:from>
    <xdr:to>
      <xdr:col>15</xdr:col>
      <xdr:colOff>133350</xdr:colOff>
      <xdr:row>81</xdr:row>
      <xdr:rowOff>133716</xdr:rowOff>
    </xdr:to>
    <xdr:sp macro="" textlink="">
      <xdr:nvSpPr>
        <xdr:cNvPr id="222" name="楕円 221"/>
        <xdr:cNvSpPr/>
      </xdr:nvSpPr>
      <xdr:spPr>
        <a:xfrm>
          <a:off x="3175000" y="139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143893</xdr:rowOff>
    </xdr:from>
    <xdr:ext cx="762000" cy="259045"/>
    <xdr:sp macro="" textlink="">
      <xdr:nvSpPr>
        <xdr:cNvPr id="223" name="テキスト ボックス 222"/>
        <xdr:cNvSpPr txBox="1"/>
      </xdr:nvSpPr>
      <xdr:spPr>
        <a:xfrm>
          <a:off x="2844800" y="1368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136711</xdr:rowOff>
    </xdr:from>
    <xdr:to>
      <xdr:col>11</xdr:col>
      <xdr:colOff>82550</xdr:colOff>
      <xdr:row>81</xdr:row>
      <xdr:rowOff>66861</xdr:rowOff>
    </xdr:to>
    <xdr:sp macro="" textlink="">
      <xdr:nvSpPr>
        <xdr:cNvPr id="224" name="楕円 223"/>
        <xdr:cNvSpPr/>
      </xdr:nvSpPr>
      <xdr:spPr>
        <a:xfrm>
          <a:off x="2286000" y="138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77038</xdr:rowOff>
    </xdr:from>
    <xdr:ext cx="762000" cy="259045"/>
    <xdr:sp macro="" textlink="">
      <xdr:nvSpPr>
        <xdr:cNvPr id="225" name="テキスト ボックス 224"/>
        <xdr:cNvSpPr txBox="1"/>
      </xdr:nvSpPr>
      <xdr:spPr>
        <a:xfrm>
          <a:off x="1955800" y="1362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132277</xdr:rowOff>
    </xdr:from>
    <xdr:to>
      <xdr:col>7</xdr:col>
      <xdr:colOff>31750</xdr:colOff>
      <xdr:row>81</xdr:row>
      <xdr:rowOff>62427</xdr:rowOff>
    </xdr:to>
    <xdr:sp macro="" textlink="">
      <xdr:nvSpPr>
        <xdr:cNvPr id="226" name="楕円 225"/>
        <xdr:cNvSpPr/>
      </xdr:nvSpPr>
      <xdr:spPr>
        <a:xfrm>
          <a:off x="1397000" y="138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72604</xdr:rowOff>
    </xdr:from>
    <xdr:ext cx="762000" cy="259045"/>
    <xdr:sp macro="" textlink="">
      <xdr:nvSpPr>
        <xdr:cNvPr id="227" name="テキスト ボックス 226"/>
        <xdr:cNvSpPr txBox="1"/>
      </xdr:nvSpPr>
      <xdr:spPr>
        <a:xfrm>
          <a:off x="1066800" y="1361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職員構成の変動などの要因により増減はあるが、近年は同水準で推移している。前年度比では増減なしとなっているものの、類似団体平均を大幅に下回っている状況である。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今後も国における給与制度改革を見据えながら、国に準拠した給与制度の見直しを図るなど、引き続き給与水準の適正化に努める。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6" name="直線コネクタ 255"/>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7"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8" name="直線コネクタ 257"/>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82</xdr:row>
      <xdr:rowOff>143934</xdr:rowOff>
    </xdr:to>
    <xdr:cxnSp macro="">
      <xdr:nvCxnSpPr>
        <xdr:cNvPr id="261" name="直線コネクタ 260"/>
        <xdr:cNvCxnSpPr/>
      </xdr:nvCxnSpPr>
      <xdr:spPr>
        <a:xfrm>
          <a:off x="16179800" y="14202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2"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3" name="フローチャート: 判断 262"/>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123825</xdr:rowOff>
    </xdr:from>
    <xdr:to>
      <xdr:col>77</xdr:col>
      <xdr:colOff>44450</xdr:colOff>
      <xdr:row>82</xdr:row>
      <xdr:rowOff>143934</xdr:rowOff>
    </xdr:to>
    <xdr:cxnSp macro="">
      <xdr:nvCxnSpPr>
        <xdr:cNvPr id="264" name="直線コネクタ 263"/>
        <xdr:cNvCxnSpPr/>
      </xdr:nvCxnSpPr>
      <xdr:spPr>
        <a:xfrm>
          <a:off x="15290800" y="141827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5" name="フローチャート: 判断 264"/>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6" name="テキスト ボックス 265"/>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123825</xdr:rowOff>
    </xdr:from>
    <xdr:to>
      <xdr:col>72</xdr:col>
      <xdr:colOff>203200</xdr:colOff>
      <xdr:row>82</xdr:row>
      <xdr:rowOff>164041</xdr:rowOff>
    </xdr:to>
    <xdr:cxnSp macro="">
      <xdr:nvCxnSpPr>
        <xdr:cNvPr id="267" name="直線コネクタ 266"/>
        <xdr:cNvCxnSpPr/>
      </xdr:nvCxnSpPr>
      <xdr:spPr>
        <a:xfrm flipV="1">
          <a:off x="14401800" y="141827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8" name="フローチャート: 判断 267"/>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9" name="テキスト ボックス 268"/>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164041</xdr:rowOff>
    </xdr:from>
    <xdr:to>
      <xdr:col>68</xdr:col>
      <xdr:colOff>152400</xdr:colOff>
      <xdr:row>83</xdr:row>
      <xdr:rowOff>133350</xdr:rowOff>
    </xdr:to>
    <xdr:cxnSp macro="">
      <xdr:nvCxnSpPr>
        <xdr:cNvPr id="270" name="直線コネクタ 269"/>
        <xdr:cNvCxnSpPr/>
      </xdr:nvCxnSpPr>
      <xdr:spPr>
        <a:xfrm flipV="1">
          <a:off x="13512800" y="1422294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71" name="フローチャート: 判断 270"/>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2" name="テキスト ボックス 271"/>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3" name="フローチャート: 判断 272"/>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4" name="テキスト ボックス 273"/>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80" name="楕円 279"/>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81"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82" name="楕円 281"/>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83" name="テキスト ボックス 28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73025</xdr:rowOff>
    </xdr:from>
    <xdr:to>
      <xdr:col>73</xdr:col>
      <xdr:colOff>44450</xdr:colOff>
      <xdr:row>83</xdr:row>
      <xdr:rowOff>3175</xdr:rowOff>
    </xdr:to>
    <xdr:sp macro="" textlink="">
      <xdr:nvSpPr>
        <xdr:cNvPr id="284" name="楕円 283"/>
        <xdr:cNvSpPr/>
      </xdr:nvSpPr>
      <xdr:spPr>
        <a:xfrm>
          <a:off x="15240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13352</xdr:rowOff>
    </xdr:from>
    <xdr:ext cx="762000" cy="259045"/>
    <xdr:sp macro="" textlink="">
      <xdr:nvSpPr>
        <xdr:cNvPr id="285" name="テキスト ボックス 284"/>
        <xdr:cNvSpPr txBox="1"/>
      </xdr:nvSpPr>
      <xdr:spPr>
        <a:xfrm>
          <a:off x="14909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113241</xdr:rowOff>
    </xdr:from>
    <xdr:to>
      <xdr:col>68</xdr:col>
      <xdr:colOff>203200</xdr:colOff>
      <xdr:row>83</xdr:row>
      <xdr:rowOff>43391</xdr:rowOff>
    </xdr:to>
    <xdr:sp macro="" textlink="">
      <xdr:nvSpPr>
        <xdr:cNvPr id="286" name="楕円 285"/>
        <xdr:cNvSpPr/>
      </xdr:nvSpPr>
      <xdr:spPr>
        <a:xfrm>
          <a:off x="14351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53568</xdr:rowOff>
    </xdr:from>
    <xdr:ext cx="762000" cy="259045"/>
    <xdr:sp macro="" textlink="">
      <xdr:nvSpPr>
        <xdr:cNvPr id="287" name="テキスト ボックス 286"/>
        <xdr:cNvSpPr txBox="1"/>
      </xdr:nvSpPr>
      <xdr:spPr>
        <a:xfrm>
          <a:off x="14020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8" name="楕円 287"/>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9" name="テキスト ボックス 288"/>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新規採用職員の採用抑制、組織の簡素合理化、事務事業の見直し等を行ってきたことにより、類似団体平均を下回っている。近年、定員適正化計画等を踏まえ、将来の行政運営に支障のないよう新規採用職員の一定数確保を行っており、前年度比では</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ポイントの増加となっているものの、依然として低い水準である。</a:t>
          </a:r>
        </a:p>
        <a:p>
          <a:r>
            <a:rPr kumimoji="1" lang="ja-JP" altLang="en-US" sz="1300">
              <a:latin typeface="ＭＳ Ｐゴシック" panose="020B0600070205080204" pitchFamily="50" charset="-128"/>
              <a:ea typeface="ＭＳ Ｐゴシック" panose="020B0600070205080204" pitchFamily="50" charset="-128"/>
            </a:rPr>
            <a:t>　今後も組織・機構の見直しや民間委託の推進を図る等して、引き続き適正な定員管理に努める。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7" name="直線コネクタ 316"/>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8" name="定員管理の状況最小値テキスト"/>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9" name="直線コネクタ 318"/>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20" name="定員管理の状況最大値テキスト"/>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21" name="直線コネクタ 320"/>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100203</xdr:rowOff>
    </xdr:from>
    <xdr:to>
      <xdr:col>81</xdr:col>
      <xdr:colOff>44450</xdr:colOff>
      <xdr:row>60</xdr:row>
      <xdr:rowOff>107442</xdr:rowOff>
    </xdr:to>
    <xdr:cxnSp macro="">
      <xdr:nvCxnSpPr>
        <xdr:cNvPr id="322" name="直線コネクタ 321"/>
        <xdr:cNvCxnSpPr/>
      </xdr:nvCxnSpPr>
      <xdr:spPr>
        <a:xfrm>
          <a:off x="16179800" y="1038720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3" name="定員管理の状況平均値テキスト"/>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4" name="フローチャート: 判断 323"/>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90551</xdr:rowOff>
    </xdr:from>
    <xdr:to>
      <xdr:col>77</xdr:col>
      <xdr:colOff>44450</xdr:colOff>
      <xdr:row>60</xdr:row>
      <xdr:rowOff>100203</xdr:rowOff>
    </xdr:to>
    <xdr:cxnSp macro="">
      <xdr:nvCxnSpPr>
        <xdr:cNvPr id="325" name="直線コネクタ 324"/>
        <xdr:cNvCxnSpPr/>
      </xdr:nvCxnSpPr>
      <xdr:spPr>
        <a:xfrm>
          <a:off x="15290800" y="1037755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6" name="フローチャート: 判断 325"/>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27" name="テキスト ボックス 326"/>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90551</xdr:rowOff>
    </xdr:from>
    <xdr:to>
      <xdr:col>72</xdr:col>
      <xdr:colOff>203200</xdr:colOff>
      <xdr:row>60</xdr:row>
      <xdr:rowOff>129159</xdr:rowOff>
    </xdr:to>
    <xdr:cxnSp macro="">
      <xdr:nvCxnSpPr>
        <xdr:cNvPr id="328" name="直線コネクタ 327"/>
        <xdr:cNvCxnSpPr/>
      </xdr:nvCxnSpPr>
      <xdr:spPr>
        <a:xfrm flipV="1">
          <a:off x="14401800" y="1037755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9" name="フローチャート: 判断 328"/>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30" name="テキスト ボックス 329"/>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124333</xdr:rowOff>
    </xdr:from>
    <xdr:to>
      <xdr:col>68</xdr:col>
      <xdr:colOff>152400</xdr:colOff>
      <xdr:row>60</xdr:row>
      <xdr:rowOff>129159</xdr:rowOff>
    </xdr:to>
    <xdr:cxnSp macro="">
      <xdr:nvCxnSpPr>
        <xdr:cNvPr id="331" name="直線コネクタ 330"/>
        <xdr:cNvCxnSpPr/>
      </xdr:nvCxnSpPr>
      <xdr:spPr>
        <a:xfrm>
          <a:off x="13512800" y="1041133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2" name="フローチャート: 判断 331"/>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82440</xdr:rowOff>
    </xdr:from>
    <xdr:ext cx="762000" cy="259045"/>
    <xdr:sp macro="" textlink="">
      <xdr:nvSpPr>
        <xdr:cNvPr id="333" name="テキスト ボックス 332"/>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4" name="フローチャート: 判断 333"/>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35" name="テキスト ボックス 334"/>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41" name="楕円 340"/>
        <xdr:cNvSpPr/>
      </xdr:nvSpPr>
      <xdr:spPr>
        <a:xfrm>
          <a:off x="16967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73169</xdr:rowOff>
    </xdr:from>
    <xdr:ext cx="762000" cy="259045"/>
    <xdr:sp macro="" textlink="">
      <xdr:nvSpPr>
        <xdr:cNvPr id="342" name="定員管理の状況該当値テキスト"/>
        <xdr:cNvSpPr txBox="1"/>
      </xdr:nvSpPr>
      <xdr:spPr>
        <a:xfrm>
          <a:off x="17106900" y="101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49403</xdr:rowOff>
    </xdr:from>
    <xdr:to>
      <xdr:col>77</xdr:col>
      <xdr:colOff>95250</xdr:colOff>
      <xdr:row>60</xdr:row>
      <xdr:rowOff>151003</xdr:rowOff>
    </xdr:to>
    <xdr:sp macro="" textlink="">
      <xdr:nvSpPr>
        <xdr:cNvPr id="343" name="楕円 342"/>
        <xdr:cNvSpPr/>
      </xdr:nvSpPr>
      <xdr:spPr>
        <a:xfrm>
          <a:off x="161290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161180</xdr:rowOff>
    </xdr:from>
    <xdr:ext cx="736600" cy="259045"/>
    <xdr:sp macro="" textlink="">
      <xdr:nvSpPr>
        <xdr:cNvPr id="344" name="テキスト ボックス 343"/>
        <xdr:cNvSpPr txBox="1"/>
      </xdr:nvSpPr>
      <xdr:spPr>
        <a:xfrm>
          <a:off x="15798800" y="1010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39751</xdr:rowOff>
    </xdr:from>
    <xdr:to>
      <xdr:col>73</xdr:col>
      <xdr:colOff>44450</xdr:colOff>
      <xdr:row>60</xdr:row>
      <xdr:rowOff>141351</xdr:rowOff>
    </xdr:to>
    <xdr:sp macro="" textlink="">
      <xdr:nvSpPr>
        <xdr:cNvPr id="345" name="楕円 344"/>
        <xdr:cNvSpPr/>
      </xdr:nvSpPr>
      <xdr:spPr>
        <a:xfrm>
          <a:off x="15240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151528</xdr:rowOff>
    </xdr:from>
    <xdr:ext cx="762000" cy="259045"/>
    <xdr:sp macro="" textlink="">
      <xdr:nvSpPr>
        <xdr:cNvPr id="346" name="テキスト ボックス 345"/>
        <xdr:cNvSpPr txBox="1"/>
      </xdr:nvSpPr>
      <xdr:spPr>
        <a:xfrm>
          <a:off x="14909800" y="1009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78359</xdr:rowOff>
    </xdr:from>
    <xdr:to>
      <xdr:col>68</xdr:col>
      <xdr:colOff>203200</xdr:colOff>
      <xdr:row>61</xdr:row>
      <xdr:rowOff>8509</xdr:rowOff>
    </xdr:to>
    <xdr:sp macro="" textlink="">
      <xdr:nvSpPr>
        <xdr:cNvPr id="347" name="楕円 346"/>
        <xdr:cNvSpPr/>
      </xdr:nvSpPr>
      <xdr:spPr>
        <a:xfrm>
          <a:off x="14351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18686</xdr:rowOff>
    </xdr:from>
    <xdr:ext cx="762000" cy="259045"/>
    <xdr:sp macro="" textlink="">
      <xdr:nvSpPr>
        <xdr:cNvPr id="348" name="テキスト ボックス 347"/>
        <xdr:cNvSpPr txBox="1"/>
      </xdr:nvSpPr>
      <xdr:spPr>
        <a:xfrm>
          <a:off x="14020800" y="1013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73533</xdr:rowOff>
    </xdr:from>
    <xdr:to>
      <xdr:col>64</xdr:col>
      <xdr:colOff>152400</xdr:colOff>
      <xdr:row>61</xdr:row>
      <xdr:rowOff>3683</xdr:rowOff>
    </xdr:to>
    <xdr:sp macro="" textlink="">
      <xdr:nvSpPr>
        <xdr:cNvPr id="349" name="楕円 348"/>
        <xdr:cNvSpPr/>
      </xdr:nvSpPr>
      <xdr:spPr>
        <a:xfrm>
          <a:off x="13462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13860</xdr:rowOff>
    </xdr:from>
    <xdr:ext cx="762000" cy="259045"/>
    <xdr:sp macro="" textlink="">
      <xdr:nvSpPr>
        <xdr:cNvPr id="350" name="テキスト ボックス 349"/>
        <xdr:cNvSpPr txBox="1"/>
      </xdr:nvSpPr>
      <xdr:spPr>
        <a:xfrm>
          <a:off x="13131800" y="1012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当市は都市基盤整備等の推進により、依然として類似団体平均を上回る値となっているが、地方債の元利償還金の減少により、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今後も引き続き合併特例債を有効に活用しつつ新規発行の抑制に努めるなどして、財政運営ガイドラインの目標である実質公債費比率</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％未満を維持するよう、公債費比率の適正化に努める。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9" name="直線コネクタ 378"/>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80"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81" name="直線コネクタ 380"/>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2"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3" name="直線コネクタ 382"/>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143228</xdr:rowOff>
    </xdr:to>
    <xdr:cxnSp macro="">
      <xdr:nvCxnSpPr>
        <xdr:cNvPr id="384" name="直線コネクタ 383"/>
        <xdr:cNvCxnSpPr/>
      </xdr:nvCxnSpPr>
      <xdr:spPr>
        <a:xfrm flipV="1">
          <a:off x="16179800" y="7025217"/>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5"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6" name="フローチャート: 判断 385"/>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143228</xdr:rowOff>
    </xdr:from>
    <xdr:to>
      <xdr:col>77</xdr:col>
      <xdr:colOff>44450</xdr:colOff>
      <xdr:row>42</xdr:row>
      <xdr:rowOff>79022</xdr:rowOff>
    </xdr:to>
    <xdr:cxnSp macro="">
      <xdr:nvCxnSpPr>
        <xdr:cNvPr id="387" name="直線コネクタ 386"/>
        <xdr:cNvCxnSpPr/>
      </xdr:nvCxnSpPr>
      <xdr:spPr>
        <a:xfrm flipV="1">
          <a:off x="15290800" y="71726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8" name="フローチャート: 判断 387"/>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9" name="テキスト ボックス 388"/>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79022</xdr:rowOff>
    </xdr:from>
    <xdr:to>
      <xdr:col>72</xdr:col>
      <xdr:colOff>203200</xdr:colOff>
      <xdr:row>42</xdr:row>
      <xdr:rowOff>132645</xdr:rowOff>
    </xdr:to>
    <xdr:cxnSp macro="">
      <xdr:nvCxnSpPr>
        <xdr:cNvPr id="390" name="直線コネクタ 389"/>
        <xdr:cNvCxnSpPr/>
      </xdr:nvCxnSpPr>
      <xdr:spPr>
        <a:xfrm flipV="1">
          <a:off x="14401800" y="727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1" name="フローチャート: 判断 390"/>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2" name="テキスト ボックス 391"/>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92428</xdr:rowOff>
    </xdr:from>
    <xdr:to>
      <xdr:col>68</xdr:col>
      <xdr:colOff>152400</xdr:colOff>
      <xdr:row>42</xdr:row>
      <xdr:rowOff>132645</xdr:rowOff>
    </xdr:to>
    <xdr:cxnSp macro="">
      <xdr:nvCxnSpPr>
        <xdr:cNvPr id="393" name="直線コネクタ 392"/>
        <xdr:cNvCxnSpPr/>
      </xdr:nvCxnSpPr>
      <xdr:spPr>
        <a:xfrm>
          <a:off x="13512800" y="72933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4" name="フローチャート: 判断 393"/>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5" name="テキスト ボックス 394"/>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6" name="フローチャート: 判断 395"/>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7" name="テキスト ボックス 396"/>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3" name="楕円 402"/>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404"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92428</xdr:rowOff>
    </xdr:from>
    <xdr:to>
      <xdr:col>77</xdr:col>
      <xdr:colOff>95250</xdr:colOff>
      <xdr:row>42</xdr:row>
      <xdr:rowOff>22578</xdr:rowOff>
    </xdr:to>
    <xdr:sp macro="" textlink="">
      <xdr:nvSpPr>
        <xdr:cNvPr id="405" name="楕円 404"/>
        <xdr:cNvSpPr/>
      </xdr:nvSpPr>
      <xdr:spPr>
        <a:xfrm>
          <a:off x="16129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7355</xdr:rowOff>
    </xdr:from>
    <xdr:ext cx="736600" cy="259045"/>
    <xdr:sp macro="" textlink="">
      <xdr:nvSpPr>
        <xdr:cNvPr id="406" name="テキスト ボックス 405"/>
        <xdr:cNvSpPr txBox="1"/>
      </xdr:nvSpPr>
      <xdr:spPr>
        <a:xfrm>
          <a:off x="15798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28222</xdr:rowOff>
    </xdr:from>
    <xdr:to>
      <xdr:col>73</xdr:col>
      <xdr:colOff>44450</xdr:colOff>
      <xdr:row>42</xdr:row>
      <xdr:rowOff>129822</xdr:rowOff>
    </xdr:to>
    <xdr:sp macro="" textlink="">
      <xdr:nvSpPr>
        <xdr:cNvPr id="407" name="楕円 406"/>
        <xdr:cNvSpPr/>
      </xdr:nvSpPr>
      <xdr:spPr>
        <a:xfrm>
          <a:off x="15240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114599</xdr:rowOff>
    </xdr:from>
    <xdr:ext cx="762000" cy="259045"/>
    <xdr:sp macro="" textlink="">
      <xdr:nvSpPr>
        <xdr:cNvPr id="408" name="テキスト ボックス 407"/>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81845</xdr:rowOff>
    </xdr:from>
    <xdr:to>
      <xdr:col>68</xdr:col>
      <xdr:colOff>203200</xdr:colOff>
      <xdr:row>43</xdr:row>
      <xdr:rowOff>11995</xdr:rowOff>
    </xdr:to>
    <xdr:sp macro="" textlink="">
      <xdr:nvSpPr>
        <xdr:cNvPr id="409" name="楕円 408"/>
        <xdr:cNvSpPr/>
      </xdr:nvSpPr>
      <xdr:spPr>
        <a:xfrm>
          <a:off x="14351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168222</xdr:rowOff>
    </xdr:from>
    <xdr:ext cx="762000" cy="259045"/>
    <xdr:sp macro="" textlink="">
      <xdr:nvSpPr>
        <xdr:cNvPr id="410" name="テキスト ボックス 409"/>
        <xdr:cNvSpPr txBox="1"/>
      </xdr:nvSpPr>
      <xdr:spPr>
        <a:xfrm>
          <a:off x="14020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41628</xdr:rowOff>
    </xdr:from>
    <xdr:to>
      <xdr:col>64</xdr:col>
      <xdr:colOff>152400</xdr:colOff>
      <xdr:row>42</xdr:row>
      <xdr:rowOff>143228</xdr:rowOff>
    </xdr:to>
    <xdr:sp macro="" textlink="">
      <xdr:nvSpPr>
        <xdr:cNvPr id="411" name="楕円 410"/>
        <xdr:cNvSpPr/>
      </xdr:nvSpPr>
      <xdr:spPr>
        <a:xfrm>
          <a:off x="13462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128005</xdr:rowOff>
    </xdr:from>
    <xdr:ext cx="762000" cy="259045"/>
    <xdr:sp macro="" textlink="">
      <xdr:nvSpPr>
        <xdr:cNvPr id="412" name="テキスト ボックス 411"/>
        <xdr:cNvSpPr txBox="1"/>
      </xdr:nvSpPr>
      <xdr:spPr>
        <a:xfrm>
          <a:off x="13131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将来負担比率は、合併特例債を活用した都市基盤整備等の推進により類似団体平均を上回る値となっているが、新規発行の抑制による地方債現在高の減少により</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今後も、合併特例債を有効に活用しつつ新規発行の抑制に努めるなどして将来世代への負担を少しでも軽減するよう、財政の健全化を図る。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41" name="直線コネクタ 440"/>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2"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3" name="直線コネクタ 442"/>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282</xdr:rowOff>
    </xdr:from>
    <xdr:to>
      <xdr:col>81</xdr:col>
      <xdr:colOff>44450</xdr:colOff>
      <xdr:row>18</xdr:row>
      <xdr:rowOff>63429</xdr:rowOff>
    </xdr:to>
    <xdr:cxnSp macro="">
      <xdr:nvCxnSpPr>
        <xdr:cNvPr id="446" name="直線コネクタ 445"/>
        <xdr:cNvCxnSpPr/>
      </xdr:nvCxnSpPr>
      <xdr:spPr>
        <a:xfrm flipV="1">
          <a:off x="16179800" y="2914932"/>
          <a:ext cx="8382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7"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8" name="フローチャート: 判断 447"/>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63429</xdr:rowOff>
    </xdr:from>
    <xdr:to>
      <xdr:col>77</xdr:col>
      <xdr:colOff>44450</xdr:colOff>
      <xdr:row>19</xdr:row>
      <xdr:rowOff>13970</xdr:rowOff>
    </xdr:to>
    <xdr:cxnSp macro="">
      <xdr:nvCxnSpPr>
        <xdr:cNvPr id="449" name="直線コネクタ 448"/>
        <xdr:cNvCxnSpPr/>
      </xdr:nvCxnSpPr>
      <xdr:spPr>
        <a:xfrm flipV="1">
          <a:off x="15290800" y="3149529"/>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50" name="フローチャート: 判断 449"/>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51" name="テキスト ボックス 450"/>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13970</xdr:rowOff>
    </xdr:from>
    <xdr:to>
      <xdr:col>72</xdr:col>
      <xdr:colOff>203200</xdr:colOff>
      <xdr:row>19</xdr:row>
      <xdr:rowOff>54187</xdr:rowOff>
    </xdr:to>
    <xdr:cxnSp macro="">
      <xdr:nvCxnSpPr>
        <xdr:cNvPr id="452" name="直線コネクタ 451"/>
        <xdr:cNvCxnSpPr/>
      </xdr:nvCxnSpPr>
      <xdr:spPr>
        <a:xfrm flipV="1">
          <a:off x="14401800" y="32715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97719</xdr:rowOff>
    </xdr:from>
    <xdr:to>
      <xdr:col>73</xdr:col>
      <xdr:colOff>44450</xdr:colOff>
      <xdr:row>14</xdr:row>
      <xdr:rowOff>27869</xdr:rowOff>
    </xdr:to>
    <xdr:sp macro="" textlink="">
      <xdr:nvSpPr>
        <xdr:cNvPr id="453" name="フローチャート: 判断 452"/>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4" name="テキスト ボックス 453"/>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54187</xdr:rowOff>
    </xdr:from>
    <xdr:to>
      <xdr:col>68</xdr:col>
      <xdr:colOff>152400</xdr:colOff>
      <xdr:row>19</xdr:row>
      <xdr:rowOff>168134</xdr:rowOff>
    </xdr:to>
    <xdr:cxnSp macro="">
      <xdr:nvCxnSpPr>
        <xdr:cNvPr id="455" name="直線コネクタ 454"/>
        <xdr:cNvCxnSpPr/>
      </xdr:nvCxnSpPr>
      <xdr:spPr>
        <a:xfrm flipV="1">
          <a:off x="13512800" y="3311737"/>
          <a:ext cx="8890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127212</xdr:rowOff>
    </xdr:from>
    <xdr:to>
      <xdr:col>68</xdr:col>
      <xdr:colOff>203200</xdr:colOff>
      <xdr:row>14</xdr:row>
      <xdr:rowOff>57362</xdr:rowOff>
    </xdr:to>
    <xdr:sp macro="" textlink="">
      <xdr:nvSpPr>
        <xdr:cNvPr id="456" name="フローチャート: 判断 455"/>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7" name="テキスト ボックス 456"/>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8" name="フローチャート: 判断 457"/>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9" name="テキスト ボックス 458"/>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120932</xdr:rowOff>
    </xdr:from>
    <xdr:to>
      <xdr:col>81</xdr:col>
      <xdr:colOff>95250</xdr:colOff>
      <xdr:row>17</xdr:row>
      <xdr:rowOff>51082</xdr:rowOff>
    </xdr:to>
    <xdr:sp macro="" textlink="">
      <xdr:nvSpPr>
        <xdr:cNvPr id="465" name="楕円 464"/>
        <xdr:cNvSpPr/>
      </xdr:nvSpPr>
      <xdr:spPr>
        <a:xfrm>
          <a:off x="16967200" y="28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93009</xdr:rowOff>
    </xdr:from>
    <xdr:ext cx="762000" cy="259045"/>
    <xdr:sp macro="" textlink="">
      <xdr:nvSpPr>
        <xdr:cNvPr id="466" name="将来負担の状況該当値テキスト"/>
        <xdr:cNvSpPr txBox="1"/>
      </xdr:nvSpPr>
      <xdr:spPr>
        <a:xfrm>
          <a:off x="17106900" y="28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12629</xdr:rowOff>
    </xdr:from>
    <xdr:to>
      <xdr:col>77</xdr:col>
      <xdr:colOff>95250</xdr:colOff>
      <xdr:row>18</xdr:row>
      <xdr:rowOff>114229</xdr:rowOff>
    </xdr:to>
    <xdr:sp macro="" textlink="">
      <xdr:nvSpPr>
        <xdr:cNvPr id="467" name="楕円 466"/>
        <xdr:cNvSpPr/>
      </xdr:nvSpPr>
      <xdr:spPr>
        <a:xfrm>
          <a:off x="16129000" y="30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99006</xdr:rowOff>
    </xdr:from>
    <xdr:ext cx="736600" cy="259045"/>
    <xdr:sp macro="" textlink="">
      <xdr:nvSpPr>
        <xdr:cNvPr id="468" name="テキスト ボックス 467"/>
        <xdr:cNvSpPr txBox="1"/>
      </xdr:nvSpPr>
      <xdr:spPr>
        <a:xfrm>
          <a:off x="15798800" y="3185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134620</xdr:rowOff>
    </xdr:from>
    <xdr:to>
      <xdr:col>73</xdr:col>
      <xdr:colOff>44450</xdr:colOff>
      <xdr:row>19</xdr:row>
      <xdr:rowOff>64770</xdr:rowOff>
    </xdr:to>
    <xdr:sp macro="" textlink="">
      <xdr:nvSpPr>
        <xdr:cNvPr id="469" name="楕円 468"/>
        <xdr:cNvSpPr/>
      </xdr:nvSpPr>
      <xdr:spPr>
        <a:xfrm>
          <a:off x="15240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49547</xdr:rowOff>
    </xdr:from>
    <xdr:ext cx="762000" cy="259045"/>
    <xdr:sp macro="" textlink="">
      <xdr:nvSpPr>
        <xdr:cNvPr id="470" name="テキスト ボックス 469"/>
        <xdr:cNvSpPr txBox="1"/>
      </xdr:nvSpPr>
      <xdr:spPr>
        <a:xfrm>
          <a:off x="149098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3387</xdr:rowOff>
    </xdr:from>
    <xdr:to>
      <xdr:col>68</xdr:col>
      <xdr:colOff>203200</xdr:colOff>
      <xdr:row>19</xdr:row>
      <xdr:rowOff>104987</xdr:rowOff>
    </xdr:to>
    <xdr:sp macro="" textlink="">
      <xdr:nvSpPr>
        <xdr:cNvPr id="471" name="楕円 470"/>
        <xdr:cNvSpPr/>
      </xdr:nvSpPr>
      <xdr:spPr>
        <a:xfrm>
          <a:off x="14351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89764</xdr:rowOff>
    </xdr:from>
    <xdr:ext cx="762000" cy="259045"/>
    <xdr:sp macro="" textlink="">
      <xdr:nvSpPr>
        <xdr:cNvPr id="472" name="テキスト ボックス 471"/>
        <xdr:cNvSpPr txBox="1"/>
      </xdr:nvSpPr>
      <xdr:spPr>
        <a:xfrm>
          <a:off x="14020800" y="334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117334</xdr:rowOff>
    </xdr:from>
    <xdr:to>
      <xdr:col>64</xdr:col>
      <xdr:colOff>152400</xdr:colOff>
      <xdr:row>20</xdr:row>
      <xdr:rowOff>47484</xdr:rowOff>
    </xdr:to>
    <xdr:sp macro="" textlink="">
      <xdr:nvSpPr>
        <xdr:cNvPr id="473" name="楕円 472"/>
        <xdr:cNvSpPr/>
      </xdr:nvSpPr>
      <xdr:spPr>
        <a:xfrm>
          <a:off x="13462000" y="337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32261</xdr:rowOff>
    </xdr:from>
    <xdr:ext cx="762000" cy="259045"/>
    <xdr:sp macro="" textlink="">
      <xdr:nvSpPr>
        <xdr:cNvPr id="474" name="テキスト ボックス 473"/>
        <xdr:cNvSpPr txBox="1"/>
      </xdr:nvSpPr>
      <xdr:spPr>
        <a:xfrm>
          <a:off x="13131800" y="346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167061" cy="425758"/>
    <xdr:sp macro="" textlink="">
      <xdr:nvSpPr>
        <xdr:cNvPr id="475" name="テキスト ボックス 47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141,371
137,594
123.58
61,315,396
57,450,948
3,721,622
32,165,687
52,233,559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人件費に係る経常収支比率は、職員数の削減等により、平成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年度から類似団体平均を下回っている。これに加え、会計年度任用職員から派遣委託へ移行をすすめているため、前年度比では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今後も事務や政策に注視しながら組織・機構の見直し等を行うとともに、職員数の適正化を図り、人件費の抑制に努める。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37193</xdr:rowOff>
    </xdr:from>
    <xdr:to>
      <xdr:col>24</xdr:col>
      <xdr:colOff>25400</xdr:colOff>
      <xdr:row>34</xdr:row>
      <xdr:rowOff>159657</xdr:rowOff>
    </xdr:to>
    <xdr:cxnSp macro="">
      <xdr:nvCxnSpPr>
        <xdr:cNvPr id="68" name="直線コネクタ 67"/>
        <xdr:cNvCxnSpPr/>
      </xdr:nvCxnSpPr>
      <xdr:spPr>
        <a:xfrm flipV="1">
          <a:off x="3987800" y="56950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9"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94343</xdr:rowOff>
    </xdr:from>
    <xdr:to>
      <xdr:col>19</xdr:col>
      <xdr:colOff>187325</xdr:colOff>
      <xdr:row>34</xdr:row>
      <xdr:rowOff>159657</xdr:rowOff>
    </xdr:to>
    <xdr:cxnSp macro="">
      <xdr:nvCxnSpPr>
        <xdr:cNvPr id="71" name="直線コネクタ 70"/>
        <xdr:cNvCxnSpPr/>
      </xdr:nvCxnSpPr>
      <xdr:spPr>
        <a:xfrm>
          <a:off x="3098800" y="592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73" name="テキスト ボックス 72"/>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61686</xdr:rowOff>
    </xdr:from>
    <xdr:to>
      <xdr:col>15</xdr:col>
      <xdr:colOff>98425</xdr:colOff>
      <xdr:row>34</xdr:row>
      <xdr:rowOff>94343</xdr:rowOff>
    </xdr:to>
    <xdr:cxnSp macro="">
      <xdr:nvCxnSpPr>
        <xdr:cNvPr id="74" name="直線コネクタ 73"/>
        <xdr:cNvCxnSpPr/>
      </xdr:nvCxnSpPr>
      <xdr:spPr>
        <a:xfrm>
          <a:off x="2209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118836</xdr:rowOff>
    </xdr:from>
    <xdr:to>
      <xdr:col>11</xdr:col>
      <xdr:colOff>9525</xdr:colOff>
      <xdr:row>34</xdr:row>
      <xdr:rowOff>61686</xdr:rowOff>
    </xdr:to>
    <xdr:cxnSp macro="">
      <xdr:nvCxnSpPr>
        <xdr:cNvPr id="77" name="直線コネクタ 76"/>
        <xdr:cNvCxnSpPr/>
      </xdr:nvCxnSpPr>
      <xdr:spPr>
        <a:xfrm>
          <a:off x="1320800" y="577668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157843</xdr:rowOff>
    </xdr:from>
    <xdr:to>
      <xdr:col>24</xdr:col>
      <xdr:colOff>76200</xdr:colOff>
      <xdr:row>33</xdr:row>
      <xdr:rowOff>87993</xdr:rowOff>
    </xdr:to>
    <xdr:sp macro="" textlink="">
      <xdr:nvSpPr>
        <xdr:cNvPr id="87" name="楕円 86"/>
        <xdr:cNvSpPr/>
      </xdr:nvSpPr>
      <xdr:spPr>
        <a:xfrm>
          <a:off x="47752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66420</xdr:rowOff>
    </xdr:from>
    <xdr:ext cx="762000" cy="259045"/>
    <xdr:sp macro="" textlink="">
      <xdr:nvSpPr>
        <xdr:cNvPr id="88" name="人件費該当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108857</xdr:rowOff>
    </xdr:from>
    <xdr:to>
      <xdr:col>20</xdr:col>
      <xdr:colOff>38100</xdr:colOff>
      <xdr:row>35</xdr:row>
      <xdr:rowOff>39007</xdr:rowOff>
    </xdr:to>
    <xdr:sp macro="" textlink="">
      <xdr:nvSpPr>
        <xdr:cNvPr id="89" name="楕円 88"/>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49184</xdr:rowOff>
    </xdr:from>
    <xdr:ext cx="736600" cy="259045"/>
    <xdr:sp macro="" textlink="">
      <xdr:nvSpPr>
        <xdr:cNvPr id="90" name="テキスト ボックス 89"/>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43543</xdr:rowOff>
    </xdr:from>
    <xdr:to>
      <xdr:col>15</xdr:col>
      <xdr:colOff>149225</xdr:colOff>
      <xdr:row>34</xdr:row>
      <xdr:rowOff>145143</xdr:rowOff>
    </xdr:to>
    <xdr:sp macro="" textlink="">
      <xdr:nvSpPr>
        <xdr:cNvPr id="91" name="楕円 90"/>
        <xdr:cNvSpPr/>
      </xdr:nvSpPr>
      <xdr:spPr>
        <a:xfrm>
          <a:off x="3048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155320</xdr:rowOff>
    </xdr:from>
    <xdr:ext cx="762000" cy="259045"/>
    <xdr:sp macro="" textlink="">
      <xdr:nvSpPr>
        <xdr:cNvPr id="92" name="テキスト ボックス 91"/>
        <xdr:cNvSpPr txBox="1"/>
      </xdr:nvSpPr>
      <xdr:spPr>
        <a:xfrm>
          <a:off x="2717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10886</xdr:rowOff>
    </xdr:from>
    <xdr:to>
      <xdr:col>11</xdr:col>
      <xdr:colOff>60325</xdr:colOff>
      <xdr:row>34</xdr:row>
      <xdr:rowOff>112486</xdr:rowOff>
    </xdr:to>
    <xdr:sp macro="" textlink="">
      <xdr:nvSpPr>
        <xdr:cNvPr id="93" name="楕円 92"/>
        <xdr:cNvSpPr/>
      </xdr:nvSpPr>
      <xdr:spPr>
        <a:xfrm>
          <a:off x="2159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122663</xdr:rowOff>
    </xdr:from>
    <xdr:ext cx="762000" cy="259045"/>
    <xdr:sp macro="" textlink="">
      <xdr:nvSpPr>
        <xdr:cNvPr id="94" name="テキスト ボックス 93"/>
        <xdr:cNvSpPr txBox="1"/>
      </xdr:nvSpPr>
      <xdr:spPr>
        <a:xfrm>
          <a:off x="1828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68036</xdr:rowOff>
    </xdr:from>
    <xdr:to>
      <xdr:col>6</xdr:col>
      <xdr:colOff>171450</xdr:colOff>
      <xdr:row>33</xdr:row>
      <xdr:rowOff>169636</xdr:rowOff>
    </xdr:to>
    <xdr:sp macro="" textlink="">
      <xdr:nvSpPr>
        <xdr:cNvPr id="95" name="楕円 94"/>
        <xdr:cNvSpPr/>
      </xdr:nvSpPr>
      <xdr:spPr>
        <a:xfrm>
          <a:off x="1270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8363</xdr:rowOff>
    </xdr:from>
    <xdr:ext cx="762000" cy="259045"/>
    <xdr:sp macro="" textlink="">
      <xdr:nvSpPr>
        <xdr:cNvPr id="96" name="テキスト ボックス 95"/>
        <xdr:cNvSpPr txBox="1"/>
      </xdr:nvSpPr>
      <xdr:spPr>
        <a:xfrm>
          <a:off x="939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物件費の経常収支比率は、会計年度任用職員から派遣委託へ移行をすすめていること等により、前年度比では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ポイントの増加となったが、類似団体平均は下回っている。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　保有する公共施設の維持管理費用が多額のため、今後も引き続き、歳出削減を図るとともに、事務事業の整理統合、類似施設の統廃合の検討を行い、物件費の削減に努める。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45357</xdr:rowOff>
    </xdr:to>
    <xdr:cxnSp macro="">
      <xdr:nvCxnSpPr>
        <xdr:cNvPr id="131" name="直線コネクタ 130"/>
        <xdr:cNvCxnSpPr/>
      </xdr:nvCxnSpPr>
      <xdr:spPr>
        <a:xfrm>
          <a:off x="15671800" y="2723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2" name="物件費平均値テキスト"/>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45357</xdr:rowOff>
    </xdr:to>
    <xdr:cxnSp macro="">
      <xdr:nvCxnSpPr>
        <xdr:cNvPr id="134" name="直線コネクタ 133"/>
        <xdr:cNvCxnSpPr/>
      </xdr:nvCxnSpPr>
      <xdr:spPr>
        <a:xfrm flipV="1">
          <a:off x="14782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45357</xdr:rowOff>
    </xdr:to>
    <xdr:cxnSp macro="">
      <xdr:nvCxnSpPr>
        <xdr:cNvPr id="137" name="直線コネクタ 136"/>
        <xdr:cNvCxnSpPr/>
      </xdr:nvCxnSpPr>
      <xdr:spPr>
        <a:xfrm>
          <a:off x="13893800" y="275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12700</xdr:rowOff>
    </xdr:to>
    <xdr:cxnSp macro="">
      <xdr:nvCxnSpPr>
        <xdr:cNvPr id="140" name="直線コネクタ 139"/>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50" name="楕円 149"/>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51"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2" name="楕円 151"/>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3" name="テキスト ボックス 152"/>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4" name="楕円 153"/>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5" name="テキスト ボックス 154"/>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6" name="楕円 15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7" name="テキスト ボックス 15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8" name="楕円 157"/>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9" name="テキスト ボックス 158"/>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扶助費に係る経常収支比率は、社会福祉費等の増加により扶助費は増加したものの、財源となる国県補助金が増加となり、結果として前年度比では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ポイント減少となったが、類似団体平均を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今後も引き続き支出の動向を注視しつつ、給付認定等の適正執行に努める。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59</xdr:row>
      <xdr:rowOff>107950</xdr:rowOff>
    </xdr:to>
    <xdr:cxnSp macro="">
      <xdr:nvCxnSpPr>
        <xdr:cNvPr id="192" name="直線コネクタ 191"/>
        <xdr:cNvCxnSpPr/>
      </xdr:nvCxnSpPr>
      <xdr:spPr>
        <a:xfrm flipV="1">
          <a:off x="3987800" y="10204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3"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59</xdr:row>
      <xdr:rowOff>165100</xdr:rowOff>
    </xdr:to>
    <xdr:cxnSp macro="">
      <xdr:nvCxnSpPr>
        <xdr:cNvPr id="195" name="直線コネクタ 194"/>
        <xdr:cNvCxnSpPr/>
      </xdr:nvCxnSpPr>
      <xdr:spPr>
        <a:xfrm flipV="1">
          <a:off x="3098800" y="1022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7" name="テキスト ボックス 196"/>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165100</xdr:rowOff>
    </xdr:to>
    <xdr:cxnSp macro="">
      <xdr:nvCxnSpPr>
        <xdr:cNvPr id="198" name="直線コネクタ 197"/>
        <xdr:cNvCxnSpPr/>
      </xdr:nvCxnSpPr>
      <xdr:spPr>
        <a:xfrm>
          <a:off x="2209800" y="10128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00" name="テキスト ボックス 199"/>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12700</xdr:rowOff>
    </xdr:to>
    <xdr:cxnSp macro="">
      <xdr:nvCxnSpPr>
        <xdr:cNvPr id="201" name="直線コネクタ 200"/>
        <xdr:cNvCxnSpPr/>
      </xdr:nvCxnSpPr>
      <xdr:spPr>
        <a:xfrm>
          <a:off x="1320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3" name="テキスト ボックス 202"/>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11" name="楕円 210"/>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10177</xdr:rowOff>
    </xdr:from>
    <xdr:ext cx="762000" cy="259045"/>
    <xdr:sp macro="" textlink="">
      <xdr:nvSpPr>
        <xdr:cNvPr id="212" name="扶助費該当値テキスト"/>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13" name="楕円 212"/>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4" name="テキスト ボックス 213"/>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15" name="楕円 214"/>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6" name="テキスト ボックス 215"/>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7" name="楕円 216"/>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73677</xdr:rowOff>
    </xdr:from>
    <xdr:ext cx="762000" cy="259045"/>
    <xdr:sp macro="" textlink="">
      <xdr:nvSpPr>
        <xdr:cNvPr id="218" name="テキスト ボックス 217"/>
        <xdr:cNvSpPr txBox="1"/>
      </xdr:nvSpPr>
      <xdr:spPr>
        <a:xfrm>
          <a:off x="1828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9" name="楕円 218"/>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20" name="テキスト ボックス 219"/>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類似団体平均よりも上回る状態が続いていたが、令和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年度に公共下水道事業が地方公営企業法適用となったことにより減少し、類似団体平均を下回った。介護保険特別会計繰出金等の増加により、前年度比では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今後も国民健康保険税の適正化や医療費の抑制を図ることにより、普通会計の負担を減らしていくよう努める。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69850</xdr:rowOff>
    </xdr:to>
    <xdr:cxnSp macro="">
      <xdr:nvCxnSpPr>
        <xdr:cNvPr id="255" name="直線コネクタ 254"/>
        <xdr:cNvCxnSpPr/>
      </xdr:nvCxnSpPr>
      <xdr:spPr>
        <a:xfrm>
          <a:off x="15671800" y="9809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15620</xdr:rowOff>
    </xdr:from>
    <xdr:ext cx="762000" cy="259045"/>
    <xdr:sp macro="" textlink="">
      <xdr:nvSpPr>
        <xdr:cNvPr id="256" name="その他平均値テキスト"/>
        <xdr:cNvSpPr txBox="1"/>
      </xdr:nvSpPr>
      <xdr:spPr>
        <a:xfrm>
          <a:off x="16598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60</xdr:row>
      <xdr:rowOff>143328</xdr:rowOff>
    </xdr:to>
    <xdr:cxnSp macro="">
      <xdr:nvCxnSpPr>
        <xdr:cNvPr id="258" name="直線コネクタ 257"/>
        <xdr:cNvCxnSpPr/>
      </xdr:nvCxnSpPr>
      <xdr:spPr>
        <a:xfrm flipV="1">
          <a:off x="14782800" y="9809843"/>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72770</xdr:rowOff>
    </xdr:from>
    <xdr:ext cx="736600" cy="259045"/>
    <xdr:sp macro="" textlink="">
      <xdr:nvSpPr>
        <xdr:cNvPr id="260" name="テキスト ボックス 259"/>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60</xdr:row>
      <xdr:rowOff>143328</xdr:rowOff>
    </xdr:to>
    <xdr:cxnSp macro="">
      <xdr:nvCxnSpPr>
        <xdr:cNvPr id="261" name="直線コネクタ 260"/>
        <xdr:cNvCxnSpPr/>
      </xdr:nvCxnSpPr>
      <xdr:spPr>
        <a:xfrm>
          <a:off x="13893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106334</xdr:rowOff>
    </xdr:from>
    <xdr:ext cx="762000" cy="259045"/>
    <xdr:sp macro="" textlink="">
      <xdr:nvSpPr>
        <xdr:cNvPr id="263" name="テキスト ボックス 262"/>
        <xdr:cNvSpPr txBox="1"/>
      </xdr:nvSpPr>
      <xdr:spPr>
        <a:xfrm>
          <a:off x="14401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110672</xdr:rowOff>
    </xdr:from>
    <xdr:to>
      <xdr:col>69</xdr:col>
      <xdr:colOff>92075</xdr:colOff>
      <xdr:row>60</xdr:row>
      <xdr:rowOff>143328</xdr:rowOff>
    </xdr:to>
    <xdr:cxnSp macro="">
      <xdr:nvCxnSpPr>
        <xdr:cNvPr id="264" name="直線コネクタ 263"/>
        <xdr:cNvCxnSpPr/>
      </xdr:nvCxnSpPr>
      <xdr:spPr>
        <a:xfrm flipV="1">
          <a:off x="13004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41020</xdr:rowOff>
    </xdr:from>
    <xdr:ext cx="762000" cy="259045"/>
    <xdr:sp macro="" textlink="">
      <xdr:nvSpPr>
        <xdr:cNvPr id="266" name="テキスト ボックス 265"/>
        <xdr:cNvSpPr txBox="1"/>
      </xdr:nvSpPr>
      <xdr:spPr>
        <a:xfrm>
          <a:off x="13512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57349</xdr:rowOff>
    </xdr:from>
    <xdr:ext cx="762000" cy="259045"/>
    <xdr:sp macro="" textlink="">
      <xdr:nvSpPr>
        <xdr:cNvPr id="268" name="テキスト ボックス 267"/>
        <xdr:cNvSpPr txBox="1"/>
      </xdr:nvSpPr>
      <xdr:spPr>
        <a:xfrm>
          <a:off x="12623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4" name="楕円 27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5"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6" name="楕円 275"/>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77" name="テキスト ボックス 276"/>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92528</xdr:rowOff>
    </xdr:from>
    <xdr:to>
      <xdr:col>74</xdr:col>
      <xdr:colOff>31750</xdr:colOff>
      <xdr:row>61</xdr:row>
      <xdr:rowOff>22678</xdr:rowOff>
    </xdr:to>
    <xdr:sp macro="" textlink="">
      <xdr:nvSpPr>
        <xdr:cNvPr id="278" name="楕円 277"/>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7455</xdr:rowOff>
    </xdr:from>
    <xdr:ext cx="762000" cy="259045"/>
    <xdr:sp macro="" textlink="">
      <xdr:nvSpPr>
        <xdr:cNvPr id="279" name="テキスト ボックス 278"/>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80" name="楕円 279"/>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81" name="テキスト ボックス 280"/>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82" name="楕円 281"/>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83" name="テキスト ボックス 282"/>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補助費等の経常収支比率は、地域振興公社運営助成事業補助金等の増加により補助費等は増加したものの、財源となる基金繰入金が増加となり、結果として前年度比では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ポイントの減少となったが、依然として類似団体平均を上回っている。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今後も行政改革推進の観点から、補助金等審査会などを通して補助金等の見直しを行い、補助費の削減に努める。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1" name="直線コネクタ 310"/>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2" name="補助費等最小値テキスト"/>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3" name="直線コネクタ 312"/>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5" name="直線コネクタ 31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37</xdr:row>
      <xdr:rowOff>24130</xdr:rowOff>
    </xdr:to>
    <xdr:cxnSp macro="">
      <xdr:nvCxnSpPr>
        <xdr:cNvPr id="316" name="直線コネクタ 315"/>
        <xdr:cNvCxnSpPr/>
      </xdr:nvCxnSpPr>
      <xdr:spPr>
        <a:xfrm flipV="1">
          <a:off x="15671800" y="62611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66057</xdr:rowOff>
    </xdr:from>
    <xdr:ext cx="762000" cy="259045"/>
    <xdr:sp macro="" textlink="">
      <xdr:nvSpPr>
        <xdr:cNvPr id="317" name="補助費等平均値テキスト"/>
        <xdr:cNvSpPr txBox="1"/>
      </xdr:nvSpPr>
      <xdr:spPr>
        <a:xfrm>
          <a:off x="16598900" y="589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8" name="フローチャート: 判断 317"/>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37</xdr:row>
      <xdr:rowOff>24130</xdr:rowOff>
    </xdr:to>
    <xdr:cxnSp macro="">
      <xdr:nvCxnSpPr>
        <xdr:cNvPr id="319" name="直線コネクタ 318"/>
        <xdr:cNvCxnSpPr/>
      </xdr:nvCxnSpPr>
      <xdr:spPr>
        <a:xfrm>
          <a:off x="14782800" y="61239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0" name="フローチャート: 判断 319"/>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21" name="テキスト ボックス 320"/>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123190</xdr:rowOff>
    </xdr:from>
    <xdr:to>
      <xdr:col>73</xdr:col>
      <xdr:colOff>180975</xdr:colOff>
      <xdr:row>35</xdr:row>
      <xdr:rowOff>146050</xdr:rowOff>
    </xdr:to>
    <xdr:cxnSp macro="">
      <xdr:nvCxnSpPr>
        <xdr:cNvPr id="322" name="直線コネクタ 321"/>
        <xdr:cNvCxnSpPr/>
      </xdr:nvCxnSpPr>
      <xdr:spPr>
        <a:xfrm flipV="1">
          <a:off x="13893800" y="612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3" name="フローチャート: 判断 322"/>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4" name="テキスト ボックス 323"/>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35</xdr:row>
      <xdr:rowOff>146050</xdr:rowOff>
    </xdr:to>
    <xdr:cxnSp macro="">
      <xdr:nvCxnSpPr>
        <xdr:cNvPr id="325" name="直線コネクタ 324"/>
        <xdr:cNvCxnSpPr/>
      </xdr:nvCxnSpPr>
      <xdr:spPr>
        <a:xfrm>
          <a:off x="13004800" y="610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6" name="フローチャート: 判断 325"/>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7" name="テキスト ボックス 326"/>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8" name="フローチャート: 判断 327"/>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29" name="テキスト ボックス 328"/>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5" name="楕円 334"/>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10177</xdr:rowOff>
    </xdr:from>
    <xdr:ext cx="762000" cy="259045"/>
    <xdr:sp macro="" textlink="">
      <xdr:nvSpPr>
        <xdr:cNvPr id="336"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7" name="楕円 336"/>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8" name="テキスト ボックス 33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72390</xdr:rowOff>
    </xdr:from>
    <xdr:to>
      <xdr:col>74</xdr:col>
      <xdr:colOff>31750</xdr:colOff>
      <xdr:row>36</xdr:row>
      <xdr:rowOff>2540</xdr:rowOff>
    </xdr:to>
    <xdr:sp macro="" textlink="">
      <xdr:nvSpPr>
        <xdr:cNvPr id="339" name="楕円 338"/>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158767</xdr:rowOff>
    </xdr:from>
    <xdr:ext cx="762000" cy="259045"/>
    <xdr:sp macro="" textlink="">
      <xdr:nvSpPr>
        <xdr:cNvPr id="340" name="テキスト ボックス 339"/>
        <xdr:cNvSpPr txBox="1"/>
      </xdr:nvSpPr>
      <xdr:spPr>
        <a:xfrm>
          <a:off x="14401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41" name="楕円 340"/>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10177</xdr:rowOff>
    </xdr:from>
    <xdr:ext cx="762000" cy="259045"/>
    <xdr:sp macro="" textlink="">
      <xdr:nvSpPr>
        <xdr:cNvPr id="342" name="テキスト ボックス 341"/>
        <xdr:cNvSpPr txBox="1"/>
      </xdr:nvSpPr>
      <xdr:spPr>
        <a:xfrm>
          <a:off x="13512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49530</xdr:rowOff>
    </xdr:from>
    <xdr:to>
      <xdr:col>65</xdr:col>
      <xdr:colOff>53975</xdr:colOff>
      <xdr:row>35</xdr:row>
      <xdr:rowOff>151130</xdr:rowOff>
    </xdr:to>
    <xdr:sp macro="" textlink="">
      <xdr:nvSpPr>
        <xdr:cNvPr id="343" name="楕円 342"/>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135907</xdr:rowOff>
    </xdr:from>
    <xdr:ext cx="762000" cy="259045"/>
    <xdr:sp macro="" textlink="">
      <xdr:nvSpPr>
        <xdr:cNvPr id="344" name="テキスト ボックス 343"/>
        <xdr:cNvSpPr txBox="1"/>
      </xdr:nvSpPr>
      <xdr:spPr>
        <a:xfrm>
          <a:off x="12623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年度に借入を行った合併特例振興基金等造成事業借換債等の償還終了に伴い元利償還金が減少し、地方債の新規発行も抑制しているため、前年度比では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ポイント減少となったが、都市基盤整備等の推進により依然として類似団体平均を上回っている。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今後も引き続き、財政運営ガイドラインの目標である将来負担比率</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％未満の維持を踏まえた運用を行い、健全財政の推進に努める。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2" name="直線コネクタ 371"/>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3"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4" name="直線コネクタ 373"/>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6" name="直線コネクタ 37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79</xdr:row>
      <xdr:rowOff>1270</xdr:rowOff>
    </xdr:to>
    <xdr:cxnSp macro="">
      <xdr:nvCxnSpPr>
        <xdr:cNvPr id="377" name="直線コネクタ 376"/>
        <xdr:cNvCxnSpPr/>
      </xdr:nvCxnSpPr>
      <xdr:spPr>
        <a:xfrm flipV="1">
          <a:off x="3987800" y="133553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8"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9" name="フローチャート: 判断 378"/>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39370</xdr:rowOff>
    </xdr:to>
    <xdr:cxnSp macro="">
      <xdr:nvCxnSpPr>
        <xdr:cNvPr id="380" name="直線コネクタ 379"/>
        <xdr:cNvCxnSpPr/>
      </xdr:nvCxnSpPr>
      <xdr:spPr>
        <a:xfrm flipV="1">
          <a:off x="3098800" y="1354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1" name="フローチャート: 判断 380"/>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82" name="テキスト ボックス 381"/>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79</xdr:row>
      <xdr:rowOff>85089</xdr:rowOff>
    </xdr:to>
    <xdr:cxnSp macro="">
      <xdr:nvCxnSpPr>
        <xdr:cNvPr id="383" name="直線コネクタ 382"/>
        <xdr:cNvCxnSpPr/>
      </xdr:nvCxnSpPr>
      <xdr:spPr>
        <a:xfrm flipV="1">
          <a:off x="2209800" y="13583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4" name="フローチャート: 判断 383"/>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5" name="テキスト ボックス 384"/>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54611</xdr:rowOff>
    </xdr:from>
    <xdr:to>
      <xdr:col>11</xdr:col>
      <xdr:colOff>9525</xdr:colOff>
      <xdr:row>79</xdr:row>
      <xdr:rowOff>85089</xdr:rowOff>
    </xdr:to>
    <xdr:cxnSp macro="">
      <xdr:nvCxnSpPr>
        <xdr:cNvPr id="386" name="直線コネクタ 385"/>
        <xdr:cNvCxnSpPr/>
      </xdr:nvCxnSpPr>
      <xdr:spPr>
        <a:xfrm>
          <a:off x="1320800" y="13599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7" name="フローチャート: 判断 386"/>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8" name="テキスト ボックス 387"/>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9" name="フローチャート: 判断 388"/>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90" name="テキスト ボックス 389"/>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6" name="楕円 395"/>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7"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8" name="楕円 397"/>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9" name="テキスト ボックス 398"/>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400" name="楕円 399"/>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401" name="テキスト ボックス 400"/>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34289</xdr:rowOff>
    </xdr:from>
    <xdr:to>
      <xdr:col>11</xdr:col>
      <xdr:colOff>60325</xdr:colOff>
      <xdr:row>79</xdr:row>
      <xdr:rowOff>135889</xdr:rowOff>
    </xdr:to>
    <xdr:sp macro="" textlink="">
      <xdr:nvSpPr>
        <xdr:cNvPr id="402" name="楕円 401"/>
        <xdr:cNvSpPr/>
      </xdr:nvSpPr>
      <xdr:spPr>
        <a:xfrm>
          <a:off x="2159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120666</xdr:rowOff>
    </xdr:from>
    <xdr:ext cx="762000" cy="259045"/>
    <xdr:sp macro="" textlink="">
      <xdr:nvSpPr>
        <xdr:cNvPr id="403" name="テキスト ボックス 402"/>
        <xdr:cNvSpPr txBox="1"/>
      </xdr:nvSpPr>
      <xdr:spPr>
        <a:xfrm>
          <a:off x="1828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3811</xdr:rowOff>
    </xdr:from>
    <xdr:to>
      <xdr:col>6</xdr:col>
      <xdr:colOff>171450</xdr:colOff>
      <xdr:row>79</xdr:row>
      <xdr:rowOff>105411</xdr:rowOff>
    </xdr:to>
    <xdr:sp macro="" textlink="">
      <xdr:nvSpPr>
        <xdr:cNvPr id="404" name="楕円 403"/>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90188</xdr:rowOff>
    </xdr:from>
    <xdr:ext cx="762000" cy="259045"/>
    <xdr:sp macro="" textlink="">
      <xdr:nvSpPr>
        <xdr:cNvPr id="405" name="テキスト ボックス 404"/>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公債費以外に係る経常収支比率は、人件費、公債費及び補助費等の減により、前年度比では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今後も補助費等及び繰出金について重点的に削減を図るとともに物件費についても引き続き公共施設の維持管理費用の抑制に努める。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1" name="直線コネクタ 430"/>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2"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3" name="直線コネクタ 432"/>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4"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5" name="直線コネクタ 434"/>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76</xdr:row>
      <xdr:rowOff>90424</xdr:rowOff>
    </xdr:to>
    <xdr:cxnSp macro="">
      <xdr:nvCxnSpPr>
        <xdr:cNvPr id="436" name="直線コネクタ 435"/>
        <xdr:cNvCxnSpPr/>
      </xdr:nvCxnSpPr>
      <xdr:spPr>
        <a:xfrm flipV="1">
          <a:off x="15671800" y="1300632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7"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8" name="フローチャート: 判断 437"/>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76</xdr:row>
      <xdr:rowOff>140715</xdr:rowOff>
    </xdr:to>
    <xdr:cxnSp macro="">
      <xdr:nvCxnSpPr>
        <xdr:cNvPr id="439" name="直線コネクタ 438"/>
        <xdr:cNvCxnSpPr/>
      </xdr:nvCxnSpPr>
      <xdr:spPr>
        <a:xfrm flipV="1">
          <a:off x="14782800" y="13120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0" name="フローチャート: 判断 439"/>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1" name="テキスト ボックス 440"/>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140715</xdr:rowOff>
    </xdr:to>
    <xdr:cxnSp macro="">
      <xdr:nvCxnSpPr>
        <xdr:cNvPr id="442" name="直線コネクタ 441"/>
        <xdr:cNvCxnSpPr/>
      </xdr:nvCxnSpPr>
      <xdr:spPr>
        <a:xfrm>
          <a:off x="13893800" y="131160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3" name="フローチャート: 判断 442"/>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4" name="テキスト ボックス 443"/>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85852</xdr:rowOff>
    </xdr:to>
    <xdr:cxnSp macro="">
      <xdr:nvCxnSpPr>
        <xdr:cNvPr id="445" name="直線コネクタ 444"/>
        <xdr:cNvCxnSpPr/>
      </xdr:nvCxnSpPr>
      <xdr:spPr>
        <a:xfrm>
          <a:off x="13004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6" name="フローチャート: 判断 445"/>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7" name="テキスト ボックス 446"/>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8" name="フローチャート: 判断 44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9" name="テキスト ボックス 448"/>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55" name="楕円 454"/>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56"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57" name="楕円 456"/>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58" name="テキスト ボックス 457"/>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9" name="楕円 458"/>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60" name="テキスト ボックス 459"/>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61" name="楕円 460"/>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62" name="テキスト ボックス 461"/>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63" name="楕円 462"/>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64" name="テキスト ボックス 463"/>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31712</xdr:rowOff>
    </xdr:from>
    <xdr:to>
      <xdr:col>29</xdr:col>
      <xdr:colOff>127000</xdr:colOff>
      <xdr:row>18</xdr:row>
      <xdr:rowOff>47257</xdr:rowOff>
    </xdr:to>
    <xdr:cxnSp macro="">
      <xdr:nvCxnSpPr>
        <xdr:cNvPr id="50" name="直線コネクタ 49"/>
        <xdr:cNvCxnSpPr/>
      </xdr:nvCxnSpPr>
      <xdr:spPr bwMode="auto">
        <a:xfrm>
          <a:off x="5003800" y="3165437"/>
          <a:ext cx="6477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31712</xdr:rowOff>
    </xdr:from>
    <xdr:to>
      <xdr:col>26</xdr:col>
      <xdr:colOff>50800</xdr:colOff>
      <xdr:row>18</xdr:row>
      <xdr:rowOff>47028</xdr:rowOff>
    </xdr:to>
    <xdr:cxnSp macro="">
      <xdr:nvCxnSpPr>
        <xdr:cNvPr id="53" name="直線コネクタ 52"/>
        <xdr:cNvCxnSpPr/>
      </xdr:nvCxnSpPr>
      <xdr:spPr bwMode="auto">
        <a:xfrm flipV="1">
          <a:off x="4305300" y="3165437"/>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44456</xdr:rowOff>
    </xdr:from>
    <xdr:to>
      <xdr:col>22</xdr:col>
      <xdr:colOff>114300</xdr:colOff>
      <xdr:row>18</xdr:row>
      <xdr:rowOff>47028</xdr:rowOff>
    </xdr:to>
    <xdr:cxnSp macro="">
      <xdr:nvCxnSpPr>
        <xdr:cNvPr id="56" name="直線コネクタ 55"/>
        <xdr:cNvCxnSpPr/>
      </xdr:nvCxnSpPr>
      <xdr:spPr bwMode="auto">
        <a:xfrm>
          <a:off x="3606800" y="3178181"/>
          <a:ext cx="698500" cy="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44456</xdr:rowOff>
    </xdr:from>
    <xdr:to>
      <xdr:col>18</xdr:col>
      <xdr:colOff>177800</xdr:colOff>
      <xdr:row>18</xdr:row>
      <xdr:rowOff>83966</xdr:rowOff>
    </xdr:to>
    <xdr:cxnSp macro="">
      <xdr:nvCxnSpPr>
        <xdr:cNvPr id="59" name="直線コネクタ 58"/>
        <xdr:cNvCxnSpPr/>
      </xdr:nvCxnSpPr>
      <xdr:spPr bwMode="auto">
        <a:xfrm flipV="1">
          <a:off x="2908300" y="3178181"/>
          <a:ext cx="698500" cy="39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167907</xdr:rowOff>
    </xdr:from>
    <xdr:to>
      <xdr:col>29</xdr:col>
      <xdr:colOff>177800</xdr:colOff>
      <xdr:row>18</xdr:row>
      <xdr:rowOff>98057</xdr:rowOff>
    </xdr:to>
    <xdr:sp macro="" textlink="">
      <xdr:nvSpPr>
        <xdr:cNvPr id="69" name="楕円 68"/>
        <xdr:cNvSpPr/>
      </xdr:nvSpPr>
      <xdr:spPr bwMode="auto">
        <a:xfrm>
          <a:off x="5600700" y="313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76484</xdr:rowOff>
    </xdr:from>
    <xdr:ext cx="762000" cy="259045"/>
    <xdr:sp macro="" textlink="">
      <xdr:nvSpPr>
        <xdr:cNvPr id="70" name="人口1人当たり決算額の推移該当値テキスト130"/>
        <xdr:cNvSpPr txBox="1"/>
      </xdr:nvSpPr>
      <xdr:spPr>
        <a:xfrm>
          <a:off x="5740400" y="30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152362</xdr:rowOff>
    </xdr:from>
    <xdr:to>
      <xdr:col>26</xdr:col>
      <xdr:colOff>101600</xdr:colOff>
      <xdr:row>18</xdr:row>
      <xdr:rowOff>82512</xdr:rowOff>
    </xdr:to>
    <xdr:sp macro="" textlink="">
      <xdr:nvSpPr>
        <xdr:cNvPr id="71" name="楕円 70"/>
        <xdr:cNvSpPr/>
      </xdr:nvSpPr>
      <xdr:spPr bwMode="auto">
        <a:xfrm>
          <a:off x="4953000" y="311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67289</xdr:rowOff>
    </xdr:from>
    <xdr:ext cx="736600" cy="259045"/>
    <xdr:sp macro="" textlink="">
      <xdr:nvSpPr>
        <xdr:cNvPr id="72" name="テキスト ボックス 71"/>
        <xdr:cNvSpPr txBox="1"/>
      </xdr:nvSpPr>
      <xdr:spPr>
        <a:xfrm>
          <a:off x="4622800" y="320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167678</xdr:rowOff>
    </xdr:from>
    <xdr:to>
      <xdr:col>22</xdr:col>
      <xdr:colOff>165100</xdr:colOff>
      <xdr:row>18</xdr:row>
      <xdr:rowOff>97828</xdr:rowOff>
    </xdr:to>
    <xdr:sp macro="" textlink="">
      <xdr:nvSpPr>
        <xdr:cNvPr id="73" name="楕円 72"/>
        <xdr:cNvSpPr/>
      </xdr:nvSpPr>
      <xdr:spPr bwMode="auto">
        <a:xfrm>
          <a:off x="4254500" y="3129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82605</xdr:rowOff>
    </xdr:from>
    <xdr:ext cx="762000" cy="259045"/>
    <xdr:sp macro="" textlink="">
      <xdr:nvSpPr>
        <xdr:cNvPr id="74" name="テキスト ボックス 73"/>
        <xdr:cNvSpPr txBox="1"/>
      </xdr:nvSpPr>
      <xdr:spPr>
        <a:xfrm>
          <a:off x="3924300" y="321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165106</xdr:rowOff>
    </xdr:from>
    <xdr:to>
      <xdr:col>19</xdr:col>
      <xdr:colOff>38100</xdr:colOff>
      <xdr:row>18</xdr:row>
      <xdr:rowOff>95256</xdr:rowOff>
    </xdr:to>
    <xdr:sp macro="" textlink="">
      <xdr:nvSpPr>
        <xdr:cNvPr id="75" name="楕円 74"/>
        <xdr:cNvSpPr/>
      </xdr:nvSpPr>
      <xdr:spPr bwMode="auto">
        <a:xfrm>
          <a:off x="3556000" y="312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80033</xdr:rowOff>
    </xdr:from>
    <xdr:ext cx="762000" cy="259045"/>
    <xdr:sp macro="" textlink="">
      <xdr:nvSpPr>
        <xdr:cNvPr id="76" name="テキスト ボックス 75"/>
        <xdr:cNvSpPr txBox="1"/>
      </xdr:nvSpPr>
      <xdr:spPr>
        <a:xfrm>
          <a:off x="3225800" y="321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33166</xdr:rowOff>
    </xdr:from>
    <xdr:to>
      <xdr:col>15</xdr:col>
      <xdr:colOff>101600</xdr:colOff>
      <xdr:row>18</xdr:row>
      <xdr:rowOff>134766</xdr:rowOff>
    </xdr:to>
    <xdr:sp macro="" textlink="">
      <xdr:nvSpPr>
        <xdr:cNvPr id="77" name="楕円 76"/>
        <xdr:cNvSpPr/>
      </xdr:nvSpPr>
      <xdr:spPr bwMode="auto">
        <a:xfrm>
          <a:off x="2857500" y="316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119543</xdr:rowOff>
    </xdr:from>
    <xdr:ext cx="762000" cy="259045"/>
    <xdr:sp macro="" textlink="">
      <xdr:nvSpPr>
        <xdr:cNvPr id="78" name="テキスト ボックス 77"/>
        <xdr:cNvSpPr txBox="1"/>
      </xdr:nvSpPr>
      <xdr:spPr>
        <a:xfrm>
          <a:off x="2527300" y="325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328488</xdr:rowOff>
    </xdr:from>
    <xdr:to>
      <xdr:col>29</xdr:col>
      <xdr:colOff>127000</xdr:colOff>
      <xdr:row>36</xdr:row>
      <xdr:rowOff>69576</xdr:rowOff>
    </xdr:to>
    <xdr:cxnSp macro="">
      <xdr:nvCxnSpPr>
        <xdr:cNvPr id="110" name="直線コネクタ 109"/>
        <xdr:cNvCxnSpPr/>
      </xdr:nvCxnSpPr>
      <xdr:spPr bwMode="auto">
        <a:xfrm>
          <a:off x="5003800" y="6938838"/>
          <a:ext cx="647700" cy="8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280939</xdr:rowOff>
    </xdr:from>
    <xdr:to>
      <xdr:col>26</xdr:col>
      <xdr:colOff>50800</xdr:colOff>
      <xdr:row>35</xdr:row>
      <xdr:rowOff>328488</xdr:rowOff>
    </xdr:to>
    <xdr:cxnSp macro="">
      <xdr:nvCxnSpPr>
        <xdr:cNvPr id="113" name="直線コネクタ 112"/>
        <xdr:cNvCxnSpPr/>
      </xdr:nvCxnSpPr>
      <xdr:spPr bwMode="auto">
        <a:xfrm>
          <a:off x="4305300" y="6891289"/>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185658</xdr:rowOff>
    </xdr:from>
    <xdr:to>
      <xdr:col>22</xdr:col>
      <xdr:colOff>114300</xdr:colOff>
      <xdr:row>35</xdr:row>
      <xdr:rowOff>280939</xdr:rowOff>
    </xdr:to>
    <xdr:cxnSp macro="">
      <xdr:nvCxnSpPr>
        <xdr:cNvPr id="116" name="直線コネクタ 115"/>
        <xdr:cNvCxnSpPr/>
      </xdr:nvCxnSpPr>
      <xdr:spPr bwMode="auto">
        <a:xfrm>
          <a:off x="3606800" y="6796008"/>
          <a:ext cx="698500" cy="9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164719</xdr:rowOff>
    </xdr:from>
    <xdr:to>
      <xdr:col>18</xdr:col>
      <xdr:colOff>177800</xdr:colOff>
      <xdr:row>35</xdr:row>
      <xdr:rowOff>185658</xdr:rowOff>
    </xdr:to>
    <xdr:cxnSp macro="">
      <xdr:nvCxnSpPr>
        <xdr:cNvPr id="119" name="直線コネクタ 118"/>
        <xdr:cNvCxnSpPr/>
      </xdr:nvCxnSpPr>
      <xdr:spPr bwMode="auto">
        <a:xfrm>
          <a:off x="2908300" y="6775069"/>
          <a:ext cx="698500" cy="20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18776</xdr:rowOff>
    </xdr:from>
    <xdr:to>
      <xdr:col>29</xdr:col>
      <xdr:colOff>177800</xdr:colOff>
      <xdr:row>36</xdr:row>
      <xdr:rowOff>120376</xdr:rowOff>
    </xdr:to>
    <xdr:sp macro="" textlink="">
      <xdr:nvSpPr>
        <xdr:cNvPr id="129" name="楕円 128"/>
        <xdr:cNvSpPr/>
      </xdr:nvSpPr>
      <xdr:spPr bwMode="auto">
        <a:xfrm>
          <a:off x="5600700" y="6972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333753</xdr:rowOff>
    </xdr:from>
    <xdr:ext cx="762000" cy="259045"/>
    <xdr:sp macro="" textlink="">
      <xdr:nvSpPr>
        <xdr:cNvPr id="130" name="人口1人当たり決算額の推移該当値テキスト445"/>
        <xdr:cNvSpPr txBox="1"/>
      </xdr:nvSpPr>
      <xdr:spPr>
        <a:xfrm>
          <a:off x="5740400" y="694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277688</xdr:rowOff>
    </xdr:from>
    <xdr:to>
      <xdr:col>26</xdr:col>
      <xdr:colOff>101600</xdr:colOff>
      <xdr:row>36</xdr:row>
      <xdr:rowOff>36388</xdr:rowOff>
    </xdr:to>
    <xdr:sp macro="" textlink="">
      <xdr:nvSpPr>
        <xdr:cNvPr id="131" name="楕円 130"/>
        <xdr:cNvSpPr/>
      </xdr:nvSpPr>
      <xdr:spPr bwMode="auto">
        <a:xfrm>
          <a:off x="4953000" y="688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46565</xdr:rowOff>
    </xdr:from>
    <xdr:ext cx="736600" cy="259045"/>
    <xdr:sp macro="" textlink="">
      <xdr:nvSpPr>
        <xdr:cNvPr id="132" name="テキスト ボックス 131"/>
        <xdr:cNvSpPr txBox="1"/>
      </xdr:nvSpPr>
      <xdr:spPr>
        <a:xfrm>
          <a:off x="4622800" y="665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230139</xdr:rowOff>
    </xdr:from>
    <xdr:to>
      <xdr:col>22</xdr:col>
      <xdr:colOff>165100</xdr:colOff>
      <xdr:row>35</xdr:row>
      <xdr:rowOff>331739</xdr:rowOff>
    </xdr:to>
    <xdr:sp macro="" textlink="">
      <xdr:nvSpPr>
        <xdr:cNvPr id="133" name="楕円 132"/>
        <xdr:cNvSpPr/>
      </xdr:nvSpPr>
      <xdr:spPr bwMode="auto">
        <a:xfrm>
          <a:off x="4254500" y="684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341916</xdr:rowOff>
    </xdr:from>
    <xdr:ext cx="762000" cy="259045"/>
    <xdr:sp macro="" textlink="">
      <xdr:nvSpPr>
        <xdr:cNvPr id="134" name="テキスト ボックス 133"/>
        <xdr:cNvSpPr txBox="1"/>
      </xdr:nvSpPr>
      <xdr:spPr>
        <a:xfrm>
          <a:off x="3924300" y="660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134858</xdr:rowOff>
    </xdr:from>
    <xdr:to>
      <xdr:col>19</xdr:col>
      <xdr:colOff>38100</xdr:colOff>
      <xdr:row>35</xdr:row>
      <xdr:rowOff>236458</xdr:rowOff>
    </xdr:to>
    <xdr:sp macro="" textlink="">
      <xdr:nvSpPr>
        <xdr:cNvPr id="135" name="楕円 134"/>
        <xdr:cNvSpPr/>
      </xdr:nvSpPr>
      <xdr:spPr bwMode="auto">
        <a:xfrm>
          <a:off x="3556000" y="674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246635</xdr:rowOff>
    </xdr:from>
    <xdr:ext cx="762000" cy="259045"/>
    <xdr:sp macro="" textlink="">
      <xdr:nvSpPr>
        <xdr:cNvPr id="136" name="テキスト ボックス 135"/>
        <xdr:cNvSpPr txBox="1"/>
      </xdr:nvSpPr>
      <xdr:spPr>
        <a:xfrm>
          <a:off x="3225800" y="651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113919</xdr:rowOff>
    </xdr:from>
    <xdr:to>
      <xdr:col>15</xdr:col>
      <xdr:colOff>101600</xdr:colOff>
      <xdr:row>35</xdr:row>
      <xdr:rowOff>215519</xdr:rowOff>
    </xdr:to>
    <xdr:sp macro="" textlink="">
      <xdr:nvSpPr>
        <xdr:cNvPr id="137" name="楕円 136"/>
        <xdr:cNvSpPr/>
      </xdr:nvSpPr>
      <xdr:spPr bwMode="auto">
        <a:xfrm>
          <a:off x="2857500" y="672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225696</xdr:rowOff>
    </xdr:from>
    <xdr:ext cx="762000" cy="259045"/>
    <xdr:sp macro="" textlink="">
      <xdr:nvSpPr>
        <xdr:cNvPr id="138" name="テキスト ボックス 137"/>
        <xdr:cNvSpPr txBox="1"/>
      </xdr:nvSpPr>
      <xdr:spPr>
        <a:xfrm>
          <a:off x="2527300" y="649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141,371
137,594
123.58
61,315,396
57,450,948
3,721,622
32,165,687
52,233,559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146525</xdr:rowOff>
    </xdr:from>
    <xdr:to>
      <xdr:col>24</xdr:col>
      <xdr:colOff>62865</xdr:colOff>
      <xdr:row>37</xdr:row>
      <xdr:rowOff>126768</xdr:rowOff>
    </xdr:to>
    <xdr:cxnSp macro="">
      <xdr:nvCxnSpPr>
        <xdr:cNvPr id="58" name="直線コネクタ 57"/>
        <xdr:cNvCxnSpPr/>
      </xdr:nvCxnSpPr>
      <xdr:spPr>
        <a:xfrm flipV="1">
          <a:off x="4633595" y="5118575"/>
          <a:ext cx="1270" cy="135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130594</xdr:rowOff>
    </xdr:from>
    <xdr:ext cx="534377" cy="259045"/>
    <xdr:sp macro="" textlink="">
      <xdr:nvSpPr>
        <xdr:cNvPr id="59" name="人件費最小値テキスト"/>
        <xdr:cNvSpPr txBox="1"/>
      </xdr:nvSpPr>
      <xdr:spPr>
        <a:xfrm>
          <a:off x="4686300" y="647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126768</xdr:rowOff>
    </xdr:from>
    <xdr:to>
      <xdr:col>24</xdr:col>
      <xdr:colOff>152400</xdr:colOff>
      <xdr:row>37</xdr:row>
      <xdr:rowOff>126768</xdr:rowOff>
    </xdr:to>
    <xdr:cxnSp macro="">
      <xdr:nvCxnSpPr>
        <xdr:cNvPr id="60" name="直線コネクタ 59"/>
        <xdr:cNvCxnSpPr/>
      </xdr:nvCxnSpPr>
      <xdr:spPr>
        <a:xfrm>
          <a:off x="4546600" y="647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93202</xdr:rowOff>
    </xdr:from>
    <xdr:ext cx="534377" cy="259045"/>
    <xdr:sp macro="" textlink="">
      <xdr:nvSpPr>
        <xdr:cNvPr id="61" name="人件費最大値テキスト"/>
        <xdr:cNvSpPr txBox="1"/>
      </xdr:nvSpPr>
      <xdr:spPr>
        <a:xfrm>
          <a:off x="4686300" y="489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146525</xdr:rowOff>
    </xdr:from>
    <xdr:to>
      <xdr:col>24</xdr:col>
      <xdr:colOff>152400</xdr:colOff>
      <xdr:row>29</xdr:row>
      <xdr:rowOff>146525</xdr:rowOff>
    </xdr:to>
    <xdr:cxnSp macro="">
      <xdr:nvCxnSpPr>
        <xdr:cNvPr id="62" name="直線コネクタ 61"/>
        <xdr:cNvCxnSpPr/>
      </xdr:nvCxnSpPr>
      <xdr:spPr>
        <a:xfrm>
          <a:off x="4546600" y="511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101197</xdr:rowOff>
    </xdr:from>
    <xdr:to>
      <xdr:col>24</xdr:col>
      <xdr:colOff>63500</xdr:colOff>
      <xdr:row>37</xdr:row>
      <xdr:rowOff>126768</xdr:rowOff>
    </xdr:to>
    <xdr:cxnSp macro="">
      <xdr:nvCxnSpPr>
        <xdr:cNvPr id="63" name="直線コネクタ 62"/>
        <xdr:cNvCxnSpPr/>
      </xdr:nvCxnSpPr>
      <xdr:spPr>
        <a:xfrm>
          <a:off x="3797300" y="6444847"/>
          <a:ext cx="8382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71576</xdr:rowOff>
    </xdr:from>
    <xdr:ext cx="534377" cy="259045"/>
    <xdr:sp macro="" textlink="">
      <xdr:nvSpPr>
        <xdr:cNvPr id="64" name="人件費平均値テキスト"/>
        <xdr:cNvSpPr txBox="1"/>
      </xdr:nvSpPr>
      <xdr:spPr>
        <a:xfrm>
          <a:off x="4686300" y="572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48699</xdr:rowOff>
    </xdr:from>
    <xdr:to>
      <xdr:col>24</xdr:col>
      <xdr:colOff>114300</xdr:colOff>
      <xdr:row>34</xdr:row>
      <xdr:rowOff>150299</xdr:rowOff>
    </xdr:to>
    <xdr:sp macro="" textlink="">
      <xdr:nvSpPr>
        <xdr:cNvPr id="65" name="フローチャート: 判断 64"/>
        <xdr:cNvSpPr/>
      </xdr:nvSpPr>
      <xdr:spPr>
        <a:xfrm>
          <a:off x="4584700" y="587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101197</xdr:rowOff>
    </xdr:from>
    <xdr:to>
      <xdr:col>19</xdr:col>
      <xdr:colOff>177800</xdr:colOff>
      <xdr:row>37</xdr:row>
      <xdr:rowOff>163866</xdr:rowOff>
    </xdr:to>
    <xdr:cxnSp macro="">
      <xdr:nvCxnSpPr>
        <xdr:cNvPr id="66" name="直線コネクタ 65"/>
        <xdr:cNvCxnSpPr/>
      </xdr:nvCxnSpPr>
      <xdr:spPr>
        <a:xfrm flipV="1">
          <a:off x="2908300" y="6444847"/>
          <a:ext cx="889000" cy="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142947</xdr:rowOff>
    </xdr:from>
    <xdr:to>
      <xdr:col>20</xdr:col>
      <xdr:colOff>38100</xdr:colOff>
      <xdr:row>35</xdr:row>
      <xdr:rowOff>73097</xdr:rowOff>
    </xdr:to>
    <xdr:sp macro="" textlink="">
      <xdr:nvSpPr>
        <xdr:cNvPr id="67" name="フローチャート: 判断 66"/>
        <xdr:cNvSpPr/>
      </xdr:nvSpPr>
      <xdr:spPr>
        <a:xfrm>
          <a:off x="37465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89624</xdr:rowOff>
    </xdr:from>
    <xdr:ext cx="534377" cy="259045"/>
    <xdr:sp macro="" textlink="">
      <xdr:nvSpPr>
        <xdr:cNvPr id="68" name="テキスト ボックス 67"/>
        <xdr:cNvSpPr txBox="1"/>
      </xdr:nvSpPr>
      <xdr:spPr>
        <a:xfrm>
          <a:off x="3530111" y="57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163866</xdr:rowOff>
    </xdr:from>
    <xdr:to>
      <xdr:col>15</xdr:col>
      <xdr:colOff>50800</xdr:colOff>
      <xdr:row>38</xdr:row>
      <xdr:rowOff>12174</xdr:rowOff>
    </xdr:to>
    <xdr:cxnSp macro="">
      <xdr:nvCxnSpPr>
        <xdr:cNvPr id="69" name="直線コネクタ 68"/>
        <xdr:cNvCxnSpPr/>
      </xdr:nvCxnSpPr>
      <xdr:spPr>
        <a:xfrm flipV="1">
          <a:off x="2019300" y="6507516"/>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17936</xdr:rowOff>
    </xdr:from>
    <xdr:to>
      <xdr:col>15</xdr:col>
      <xdr:colOff>101600</xdr:colOff>
      <xdr:row>36</xdr:row>
      <xdr:rowOff>119536</xdr:rowOff>
    </xdr:to>
    <xdr:sp macro="" textlink="">
      <xdr:nvSpPr>
        <xdr:cNvPr id="70" name="フローチャート: 判断 69"/>
        <xdr:cNvSpPr/>
      </xdr:nvSpPr>
      <xdr:spPr>
        <a:xfrm>
          <a:off x="2857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136063</xdr:rowOff>
    </xdr:from>
    <xdr:ext cx="534377" cy="259045"/>
    <xdr:sp macro="" textlink="">
      <xdr:nvSpPr>
        <xdr:cNvPr id="71" name="テキスト ボックス 70"/>
        <xdr:cNvSpPr txBox="1"/>
      </xdr:nvSpPr>
      <xdr:spPr>
        <a:xfrm>
          <a:off x="2641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12174</xdr:rowOff>
    </xdr:from>
    <xdr:to>
      <xdr:col>10</xdr:col>
      <xdr:colOff>114300</xdr:colOff>
      <xdr:row>38</xdr:row>
      <xdr:rowOff>55869</xdr:rowOff>
    </xdr:to>
    <xdr:cxnSp macro="">
      <xdr:nvCxnSpPr>
        <xdr:cNvPr id="72" name="直線コネクタ 71"/>
        <xdr:cNvCxnSpPr/>
      </xdr:nvCxnSpPr>
      <xdr:spPr>
        <a:xfrm flipV="1">
          <a:off x="1130300" y="6527274"/>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38641</xdr:rowOff>
    </xdr:from>
    <xdr:to>
      <xdr:col>10</xdr:col>
      <xdr:colOff>165100</xdr:colOff>
      <xdr:row>36</xdr:row>
      <xdr:rowOff>140241</xdr:rowOff>
    </xdr:to>
    <xdr:sp macro="" textlink="">
      <xdr:nvSpPr>
        <xdr:cNvPr id="73" name="フローチャート: 判断 72"/>
        <xdr:cNvSpPr/>
      </xdr:nvSpPr>
      <xdr:spPr>
        <a:xfrm>
          <a:off x="1968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156768</xdr:rowOff>
    </xdr:from>
    <xdr:ext cx="534377" cy="259045"/>
    <xdr:sp macro="" textlink="">
      <xdr:nvSpPr>
        <xdr:cNvPr id="74" name="テキスト ボックス 73"/>
        <xdr:cNvSpPr txBox="1"/>
      </xdr:nvSpPr>
      <xdr:spPr>
        <a:xfrm>
          <a:off x="1752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35538</xdr:rowOff>
    </xdr:from>
    <xdr:to>
      <xdr:col>6</xdr:col>
      <xdr:colOff>38100</xdr:colOff>
      <xdr:row>36</xdr:row>
      <xdr:rowOff>137138</xdr:rowOff>
    </xdr:to>
    <xdr:sp macro="" textlink="">
      <xdr:nvSpPr>
        <xdr:cNvPr id="75" name="フローチャート: 判断 74"/>
        <xdr:cNvSpPr/>
      </xdr:nvSpPr>
      <xdr:spPr>
        <a:xfrm>
          <a:off x="1079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153665</xdr:rowOff>
    </xdr:from>
    <xdr:ext cx="534377" cy="259045"/>
    <xdr:sp macro="" textlink="">
      <xdr:nvSpPr>
        <xdr:cNvPr id="76" name="テキスト ボックス 75"/>
        <xdr:cNvSpPr txBox="1"/>
      </xdr:nvSpPr>
      <xdr:spPr>
        <a:xfrm>
          <a:off x="863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75968</xdr:rowOff>
    </xdr:from>
    <xdr:to>
      <xdr:col>24</xdr:col>
      <xdr:colOff>114300</xdr:colOff>
      <xdr:row>38</xdr:row>
      <xdr:rowOff>6117</xdr:rowOff>
    </xdr:to>
    <xdr:sp macro="" textlink="">
      <xdr:nvSpPr>
        <xdr:cNvPr id="82" name="楕円 81"/>
        <xdr:cNvSpPr/>
      </xdr:nvSpPr>
      <xdr:spPr>
        <a:xfrm>
          <a:off x="4584700" y="64196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162345</xdr:rowOff>
    </xdr:from>
    <xdr:ext cx="534377" cy="259045"/>
    <xdr:sp macro="" textlink="">
      <xdr:nvSpPr>
        <xdr:cNvPr id="83" name="人件費該当値テキスト"/>
        <xdr:cNvSpPr txBox="1"/>
      </xdr:nvSpPr>
      <xdr:spPr>
        <a:xfrm>
          <a:off x="4686300" y="633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50397</xdr:rowOff>
    </xdr:from>
    <xdr:to>
      <xdr:col>20</xdr:col>
      <xdr:colOff>38100</xdr:colOff>
      <xdr:row>37</xdr:row>
      <xdr:rowOff>151997</xdr:rowOff>
    </xdr:to>
    <xdr:sp macro="" textlink="">
      <xdr:nvSpPr>
        <xdr:cNvPr id="84" name="楕円 83"/>
        <xdr:cNvSpPr/>
      </xdr:nvSpPr>
      <xdr:spPr>
        <a:xfrm>
          <a:off x="3746500" y="63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143124</xdr:rowOff>
    </xdr:from>
    <xdr:ext cx="534377" cy="259045"/>
    <xdr:sp macro="" textlink="">
      <xdr:nvSpPr>
        <xdr:cNvPr id="85" name="テキスト ボックス 84"/>
        <xdr:cNvSpPr txBox="1"/>
      </xdr:nvSpPr>
      <xdr:spPr>
        <a:xfrm>
          <a:off x="3530111" y="648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113066</xdr:rowOff>
    </xdr:from>
    <xdr:to>
      <xdr:col>15</xdr:col>
      <xdr:colOff>101600</xdr:colOff>
      <xdr:row>38</xdr:row>
      <xdr:rowOff>43216</xdr:rowOff>
    </xdr:to>
    <xdr:sp macro="" textlink="">
      <xdr:nvSpPr>
        <xdr:cNvPr id="86" name="楕円 85"/>
        <xdr:cNvSpPr/>
      </xdr:nvSpPr>
      <xdr:spPr>
        <a:xfrm>
          <a:off x="2857500" y="645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34343</xdr:rowOff>
    </xdr:from>
    <xdr:ext cx="534377" cy="259045"/>
    <xdr:sp macro="" textlink="">
      <xdr:nvSpPr>
        <xdr:cNvPr id="87" name="テキスト ボックス 86"/>
        <xdr:cNvSpPr txBox="1"/>
      </xdr:nvSpPr>
      <xdr:spPr>
        <a:xfrm>
          <a:off x="2641111" y="654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132824</xdr:rowOff>
    </xdr:from>
    <xdr:to>
      <xdr:col>10</xdr:col>
      <xdr:colOff>165100</xdr:colOff>
      <xdr:row>38</xdr:row>
      <xdr:rowOff>62974</xdr:rowOff>
    </xdr:to>
    <xdr:sp macro="" textlink="">
      <xdr:nvSpPr>
        <xdr:cNvPr id="88" name="楕円 87"/>
        <xdr:cNvSpPr/>
      </xdr:nvSpPr>
      <xdr:spPr>
        <a:xfrm>
          <a:off x="1968500" y="64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54101</xdr:rowOff>
    </xdr:from>
    <xdr:ext cx="534377" cy="259045"/>
    <xdr:sp macro="" textlink="">
      <xdr:nvSpPr>
        <xdr:cNvPr id="89" name="テキスト ボックス 88"/>
        <xdr:cNvSpPr txBox="1"/>
      </xdr:nvSpPr>
      <xdr:spPr>
        <a:xfrm>
          <a:off x="1752111" y="656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5069</xdr:rowOff>
    </xdr:from>
    <xdr:to>
      <xdr:col>6</xdr:col>
      <xdr:colOff>38100</xdr:colOff>
      <xdr:row>38</xdr:row>
      <xdr:rowOff>106669</xdr:rowOff>
    </xdr:to>
    <xdr:sp macro="" textlink="">
      <xdr:nvSpPr>
        <xdr:cNvPr id="90" name="楕円 89"/>
        <xdr:cNvSpPr/>
      </xdr:nvSpPr>
      <xdr:spPr>
        <a:xfrm>
          <a:off x="1079500" y="65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97796</xdr:rowOff>
    </xdr:from>
    <xdr:ext cx="534377" cy="259045"/>
    <xdr:sp macro="" textlink="">
      <xdr:nvSpPr>
        <xdr:cNvPr id="91" name="テキスト ボックス 90"/>
        <xdr:cNvSpPr txBox="1"/>
      </xdr:nvSpPr>
      <xdr:spPr>
        <a:xfrm>
          <a:off x="863111" y="66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8" name="直線コネクタ 117"/>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9" name="物件費最小値テキスト"/>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20" name="直線コネクタ 119"/>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21" name="物件費最大値テキスト"/>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2" name="直線コネクタ 121"/>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141170</xdr:rowOff>
    </xdr:from>
    <xdr:to>
      <xdr:col>24</xdr:col>
      <xdr:colOff>63500</xdr:colOff>
      <xdr:row>57</xdr:row>
      <xdr:rowOff>122000</xdr:rowOff>
    </xdr:to>
    <xdr:cxnSp macro="">
      <xdr:nvCxnSpPr>
        <xdr:cNvPr id="123" name="直線コネクタ 122"/>
        <xdr:cNvCxnSpPr/>
      </xdr:nvCxnSpPr>
      <xdr:spPr>
        <a:xfrm flipV="1">
          <a:off x="3797300" y="9742370"/>
          <a:ext cx="838200" cy="15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152827</xdr:rowOff>
    </xdr:from>
    <xdr:ext cx="534377" cy="259045"/>
    <xdr:sp macro="" textlink="">
      <xdr:nvSpPr>
        <xdr:cNvPr id="124" name="物件費平均値テキスト"/>
        <xdr:cNvSpPr txBox="1"/>
      </xdr:nvSpPr>
      <xdr:spPr>
        <a:xfrm>
          <a:off x="4686300" y="9239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5" name="フローチャート: 判断 124"/>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122000</xdr:rowOff>
    </xdr:from>
    <xdr:to>
      <xdr:col>19</xdr:col>
      <xdr:colOff>177800</xdr:colOff>
      <xdr:row>58</xdr:row>
      <xdr:rowOff>12860</xdr:rowOff>
    </xdr:to>
    <xdr:cxnSp macro="">
      <xdr:nvCxnSpPr>
        <xdr:cNvPr id="126" name="直線コネクタ 125"/>
        <xdr:cNvCxnSpPr/>
      </xdr:nvCxnSpPr>
      <xdr:spPr>
        <a:xfrm flipV="1">
          <a:off x="2908300" y="9894650"/>
          <a:ext cx="889000" cy="6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7" name="フローチャート: 判断 126"/>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57718</xdr:rowOff>
    </xdr:from>
    <xdr:ext cx="534377" cy="259045"/>
    <xdr:sp macro="" textlink="">
      <xdr:nvSpPr>
        <xdr:cNvPr id="128" name="テキスト ボックス 127"/>
        <xdr:cNvSpPr txBox="1"/>
      </xdr:nvSpPr>
      <xdr:spPr>
        <a:xfrm>
          <a:off x="3530111" y="93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12860</xdr:rowOff>
    </xdr:from>
    <xdr:to>
      <xdr:col>15</xdr:col>
      <xdr:colOff>50800</xdr:colOff>
      <xdr:row>58</xdr:row>
      <xdr:rowOff>138524</xdr:rowOff>
    </xdr:to>
    <xdr:cxnSp macro="">
      <xdr:nvCxnSpPr>
        <xdr:cNvPr id="129" name="直線コネクタ 128"/>
        <xdr:cNvCxnSpPr/>
      </xdr:nvCxnSpPr>
      <xdr:spPr>
        <a:xfrm flipV="1">
          <a:off x="2019300" y="9956960"/>
          <a:ext cx="889000" cy="1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30" name="フローチャート: 判断 129"/>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31" name="テキスト ボックス 130"/>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120955</xdr:rowOff>
    </xdr:from>
    <xdr:to>
      <xdr:col>10</xdr:col>
      <xdr:colOff>114300</xdr:colOff>
      <xdr:row>58</xdr:row>
      <xdr:rowOff>138524</xdr:rowOff>
    </xdr:to>
    <xdr:cxnSp macro="">
      <xdr:nvCxnSpPr>
        <xdr:cNvPr id="132" name="直線コネクタ 131"/>
        <xdr:cNvCxnSpPr/>
      </xdr:nvCxnSpPr>
      <xdr:spPr>
        <a:xfrm>
          <a:off x="1130300" y="10065055"/>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3" name="フローチャート: 判断 132"/>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4" name="テキスト ボックス 133"/>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5" name="フローチャート: 判断 134"/>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6" name="テキスト ボックス 135"/>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90370</xdr:rowOff>
    </xdr:from>
    <xdr:to>
      <xdr:col>24</xdr:col>
      <xdr:colOff>114300</xdr:colOff>
      <xdr:row>57</xdr:row>
      <xdr:rowOff>20520</xdr:rowOff>
    </xdr:to>
    <xdr:sp macro="" textlink="">
      <xdr:nvSpPr>
        <xdr:cNvPr id="142" name="楕円 141"/>
        <xdr:cNvSpPr/>
      </xdr:nvSpPr>
      <xdr:spPr>
        <a:xfrm>
          <a:off x="4584700" y="969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68797</xdr:rowOff>
    </xdr:from>
    <xdr:ext cx="534377" cy="259045"/>
    <xdr:sp macro="" textlink="">
      <xdr:nvSpPr>
        <xdr:cNvPr id="143" name="物件費該当値テキスト"/>
        <xdr:cNvSpPr txBox="1"/>
      </xdr:nvSpPr>
      <xdr:spPr>
        <a:xfrm>
          <a:off x="4686300" y="966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71200</xdr:rowOff>
    </xdr:from>
    <xdr:to>
      <xdr:col>20</xdr:col>
      <xdr:colOff>38100</xdr:colOff>
      <xdr:row>58</xdr:row>
      <xdr:rowOff>1350</xdr:rowOff>
    </xdr:to>
    <xdr:sp macro="" textlink="">
      <xdr:nvSpPr>
        <xdr:cNvPr id="144" name="楕円 143"/>
        <xdr:cNvSpPr/>
      </xdr:nvSpPr>
      <xdr:spPr>
        <a:xfrm>
          <a:off x="3746500" y="984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163927</xdr:rowOff>
    </xdr:from>
    <xdr:ext cx="534377" cy="259045"/>
    <xdr:sp macro="" textlink="">
      <xdr:nvSpPr>
        <xdr:cNvPr id="145" name="テキスト ボックス 144"/>
        <xdr:cNvSpPr txBox="1"/>
      </xdr:nvSpPr>
      <xdr:spPr>
        <a:xfrm>
          <a:off x="3530111" y="993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133510</xdr:rowOff>
    </xdr:from>
    <xdr:to>
      <xdr:col>15</xdr:col>
      <xdr:colOff>101600</xdr:colOff>
      <xdr:row>58</xdr:row>
      <xdr:rowOff>63660</xdr:rowOff>
    </xdr:to>
    <xdr:sp macro="" textlink="">
      <xdr:nvSpPr>
        <xdr:cNvPr id="146" name="楕円 145"/>
        <xdr:cNvSpPr/>
      </xdr:nvSpPr>
      <xdr:spPr>
        <a:xfrm>
          <a:off x="2857500" y="99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54787</xdr:rowOff>
    </xdr:from>
    <xdr:ext cx="534377" cy="259045"/>
    <xdr:sp macro="" textlink="">
      <xdr:nvSpPr>
        <xdr:cNvPr id="147" name="テキスト ボックス 146"/>
        <xdr:cNvSpPr txBox="1"/>
      </xdr:nvSpPr>
      <xdr:spPr>
        <a:xfrm>
          <a:off x="2641111" y="99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87724</xdr:rowOff>
    </xdr:from>
    <xdr:to>
      <xdr:col>10</xdr:col>
      <xdr:colOff>165100</xdr:colOff>
      <xdr:row>59</xdr:row>
      <xdr:rowOff>17874</xdr:rowOff>
    </xdr:to>
    <xdr:sp macro="" textlink="">
      <xdr:nvSpPr>
        <xdr:cNvPr id="148" name="楕円 147"/>
        <xdr:cNvSpPr/>
      </xdr:nvSpPr>
      <xdr:spPr>
        <a:xfrm>
          <a:off x="1968500" y="100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9001</xdr:rowOff>
    </xdr:from>
    <xdr:ext cx="534377" cy="259045"/>
    <xdr:sp macro="" textlink="">
      <xdr:nvSpPr>
        <xdr:cNvPr id="149" name="テキスト ボックス 148"/>
        <xdr:cNvSpPr txBox="1"/>
      </xdr:nvSpPr>
      <xdr:spPr>
        <a:xfrm>
          <a:off x="1752111" y="1012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70155</xdr:rowOff>
    </xdr:from>
    <xdr:to>
      <xdr:col>6</xdr:col>
      <xdr:colOff>38100</xdr:colOff>
      <xdr:row>59</xdr:row>
      <xdr:rowOff>305</xdr:rowOff>
    </xdr:to>
    <xdr:sp macro="" textlink="">
      <xdr:nvSpPr>
        <xdr:cNvPr id="150" name="楕円 149"/>
        <xdr:cNvSpPr/>
      </xdr:nvSpPr>
      <xdr:spPr>
        <a:xfrm>
          <a:off x="10795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162882</xdr:rowOff>
    </xdr:from>
    <xdr:ext cx="534377" cy="259045"/>
    <xdr:sp macro="" textlink="">
      <xdr:nvSpPr>
        <xdr:cNvPr id="151" name="テキスト ボックス 150"/>
        <xdr:cNvSpPr txBox="1"/>
      </xdr:nvSpPr>
      <xdr:spPr>
        <a:xfrm>
          <a:off x="863111" y="101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7" name="直線コネクタ 176"/>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8" name="維持補修費最小値テキスト"/>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9" name="直線コネクタ 178"/>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80" name="維持補修費最大値テキスト"/>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81" name="直線コネクタ 180"/>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96265</xdr:rowOff>
    </xdr:from>
    <xdr:to>
      <xdr:col>24</xdr:col>
      <xdr:colOff>63500</xdr:colOff>
      <xdr:row>77</xdr:row>
      <xdr:rowOff>103451</xdr:rowOff>
    </xdr:to>
    <xdr:cxnSp macro="">
      <xdr:nvCxnSpPr>
        <xdr:cNvPr id="182" name="直線コネクタ 181"/>
        <xdr:cNvCxnSpPr/>
      </xdr:nvCxnSpPr>
      <xdr:spPr>
        <a:xfrm flipV="1">
          <a:off x="3797300" y="13297915"/>
          <a:ext cx="8382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3" name="維持補修費平均値テキスト"/>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4" name="フローチャート: 判断 183"/>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66221</xdr:rowOff>
    </xdr:from>
    <xdr:to>
      <xdr:col>19</xdr:col>
      <xdr:colOff>177800</xdr:colOff>
      <xdr:row>77</xdr:row>
      <xdr:rowOff>103451</xdr:rowOff>
    </xdr:to>
    <xdr:cxnSp macro="">
      <xdr:nvCxnSpPr>
        <xdr:cNvPr id="185" name="直線コネクタ 184"/>
        <xdr:cNvCxnSpPr/>
      </xdr:nvCxnSpPr>
      <xdr:spPr>
        <a:xfrm>
          <a:off x="2908300" y="13267871"/>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6" name="フローチャート: 判断 185"/>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7" name="テキスト ボックス 186"/>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66221</xdr:rowOff>
    </xdr:from>
    <xdr:to>
      <xdr:col>15</xdr:col>
      <xdr:colOff>50800</xdr:colOff>
      <xdr:row>77</xdr:row>
      <xdr:rowOff>84727</xdr:rowOff>
    </xdr:to>
    <xdr:cxnSp macro="">
      <xdr:nvCxnSpPr>
        <xdr:cNvPr id="188" name="直線コネクタ 187"/>
        <xdr:cNvCxnSpPr/>
      </xdr:nvCxnSpPr>
      <xdr:spPr>
        <a:xfrm flipV="1">
          <a:off x="2019300" y="13267871"/>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9" name="フローチャート: 判断 188"/>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90" name="テキスト ボックス 189"/>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81135</xdr:rowOff>
    </xdr:from>
    <xdr:to>
      <xdr:col>10</xdr:col>
      <xdr:colOff>114300</xdr:colOff>
      <xdr:row>77</xdr:row>
      <xdr:rowOff>84727</xdr:rowOff>
    </xdr:to>
    <xdr:cxnSp macro="">
      <xdr:nvCxnSpPr>
        <xdr:cNvPr id="191" name="直線コネクタ 190"/>
        <xdr:cNvCxnSpPr/>
      </xdr:nvCxnSpPr>
      <xdr:spPr>
        <a:xfrm>
          <a:off x="1130300" y="1328278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2" name="フローチャート: 判断 191"/>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3" name="テキスト ボックス 192"/>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4" name="フローチャート: 判断 193"/>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5" name="テキスト ボックス 194"/>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45465</xdr:rowOff>
    </xdr:from>
    <xdr:to>
      <xdr:col>24</xdr:col>
      <xdr:colOff>114300</xdr:colOff>
      <xdr:row>77</xdr:row>
      <xdr:rowOff>147065</xdr:rowOff>
    </xdr:to>
    <xdr:sp macro="" textlink="">
      <xdr:nvSpPr>
        <xdr:cNvPr id="201" name="楕円 200"/>
        <xdr:cNvSpPr/>
      </xdr:nvSpPr>
      <xdr:spPr>
        <a:xfrm>
          <a:off x="4584700" y="132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23892</xdr:rowOff>
    </xdr:from>
    <xdr:ext cx="469744" cy="259045"/>
    <xdr:sp macro="" textlink="">
      <xdr:nvSpPr>
        <xdr:cNvPr id="202" name="維持補修費該当値テキスト"/>
        <xdr:cNvSpPr txBox="1"/>
      </xdr:nvSpPr>
      <xdr:spPr>
        <a:xfrm>
          <a:off x="4686300" y="1322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52651</xdr:rowOff>
    </xdr:from>
    <xdr:to>
      <xdr:col>20</xdr:col>
      <xdr:colOff>38100</xdr:colOff>
      <xdr:row>77</xdr:row>
      <xdr:rowOff>154251</xdr:rowOff>
    </xdr:to>
    <xdr:sp macro="" textlink="">
      <xdr:nvSpPr>
        <xdr:cNvPr id="203" name="楕円 202"/>
        <xdr:cNvSpPr/>
      </xdr:nvSpPr>
      <xdr:spPr>
        <a:xfrm>
          <a:off x="3746500" y="132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145378</xdr:rowOff>
    </xdr:from>
    <xdr:ext cx="469744" cy="259045"/>
    <xdr:sp macro="" textlink="">
      <xdr:nvSpPr>
        <xdr:cNvPr id="204" name="テキスト ボックス 203"/>
        <xdr:cNvSpPr txBox="1"/>
      </xdr:nvSpPr>
      <xdr:spPr>
        <a:xfrm>
          <a:off x="3562428" y="1334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15421</xdr:rowOff>
    </xdr:from>
    <xdr:to>
      <xdr:col>15</xdr:col>
      <xdr:colOff>101600</xdr:colOff>
      <xdr:row>77</xdr:row>
      <xdr:rowOff>117021</xdr:rowOff>
    </xdr:to>
    <xdr:sp macro="" textlink="">
      <xdr:nvSpPr>
        <xdr:cNvPr id="205" name="楕円 204"/>
        <xdr:cNvSpPr/>
      </xdr:nvSpPr>
      <xdr:spPr>
        <a:xfrm>
          <a:off x="2857500" y="1321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108148</xdr:rowOff>
    </xdr:from>
    <xdr:ext cx="469744" cy="259045"/>
    <xdr:sp macro="" textlink="">
      <xdr:nvSpPr>
        <xdr:cNvPr id="206" name="テキスト ボックス 205"/>
        <xdr:cNvSpPr txBox="1"/>
      </xdr:nvSpPr>
      <xdr:spPr>
        <a:xfrm>
          <a:off x="2673428" y="1330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33927</xdr:rowOff>
    </xdr:from>
    <xdr:to>
      <xdr:col>10</xdr:col>
      <xdr:colOff>165100</xdr:colOff>
      <xdr:row>77</xdr:row>
      <xdr:rowOff>135527</xdr:rowOff>
    </xdr:to>
    <xdr:sp macro="" textlink="">
      <xdr:nvSpPr>
        <xdr:cNvPr id="207" name="楕円 206"/>
        <xdr:cNvSpPr/>
      </xdr:nvSpPr>
      <xdr:spPr>
        <a:xfrm>
          <a:off x="1968500" y="132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126654</xdr:rowOff>
    </xdr:from>
    <xdr:ext cx="469744" cy="259045"/>
    <xdr:sp macro="" textlink="">
      <xdr:nvSpPr>
        <xdr:cNvPr id="208" name="テキスト ボックス 207"/>
        <xdr:cNvSpPr txBox="1"/>
      </xdr:nvSpPr>
      <xdr:spPr>
        <a:xfrm>
          <a:off x="1784428" y="1332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30335</xdr:rowOff>
    </xdr:from>
    <xdr:to>
      <xdr:col>6</xdr:col>
      <xdr:colOff>38100</xdr:colOff>
      <xdr:row>77</xdr:row>
      <xdr:rowOff>131935</xdr:rowOff>
    </xdr:to>
    <xdr:sp macro="" textlink="">
      <xdr:nvSpPr>
        <xdr:cNvPr id="209" name="楕円 208"/>
        <xdr:cNvSpPr/>
      </xdr:nvSpPr>
      <xdr:spPr>
        <a:xfrm>
          <a:off x="1079500" y="132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123062</xdr:rowOff>
    </xdr:from>
    <xdr:ext cx="469744" cy="259045"/>
    <xdr:sp macro="" textlink="">
      <xdr:nvSpPr>
        <xdr:cNvPr id="210" name="テキスト ボックス 209"/>
        <xdr:cNvSpPr txBox="1"/>
      </xdr:nvSpPr>
      <xdr:spPr>
        <a:xfrm>
          <a:off x="895428" y="1332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5" name="テキスト ボックス 224"/>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7" name="テキスト ボックス 22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9" name="テキスト ボックス 22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3" name="直線コネクタ 232"/>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4" name="扶助費最小値テキスト"/>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5" name="直線コネクタ 234"/>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6" name="扶助費最大値テキスト"/>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7" name="直線コネクタ 236"/>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105273</xdr:rowOff>
    </xdr:from>
    <xdr:to>
      <xdr:col>24</xdr:col>
      <xdr:colOff>63500</xdr:colOff>
      <xdr:row>96</xdr:row>
      <xdr:rowOff>21834</xdr:rowOff>
    </xdr:to>
    <xdr:cxnSp macro="">
      <xdr:nvCxnSpPr>
        <xdr:cNvPr id="238" name="直線コネクタ 237"/>
        <xdr:cNvCxnSpPr/>
      </xdr:nvCxnSpPr>
      <xdr:spPr>
        <a:xfrm flipV="1">
          <a:off x="3797300" y="15878673"/>
          <a:ext cx="838200" cy="60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9" name="扶助費平均値テキスト"/>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40" name="フローチャート: 判断 239"/>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21834</xdr:rowOff>
    </xdr:from>
    <xdr:to>
      <xdr:col>19</xdr:col>
      <xdr:colOff>177800</xdr:colOff>
      <xdr:row>96</xdr:row>
      <xdr:rowOff>111606</xdr:rowOff>
    </xdr:to>
    <xdr:cxnSp macro="">
      <xdr:nvCxnSpPr>
        <xdr:cNvPr id="241" name="直線コネクタ 240"/>
        <xdr:cNvCxnSpPr/>
      </xdr:nvCxnSpPr>
      <xdr:spPr>
        <a:xfrm flipV="1">
          <a:off x="2908300" y="16481034"/>
          <a:ext cx="889000" cy="8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2" name="フローチャート: 判断 241"/>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3" name="テキスト ボックス 242"/>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111606</xdr:rowOff>
    </xdr:from>
    <xdr:to>
      <xdr:col>15</xdr:col>
      <xdr:colOff>50800</xdr:colOff>
      <xdr:row>97</xdr:row>
      <xdr:rowOff>68056</xdr:rowOff>
    </xdr:to>
    <xdr:cxnSp macro="">
      <xdr:nvCxnSpPr>
        <xdr:cNvPr id="244" name="直線コネクタ 243"/>
        <xdr:cNvCxnSpPr/>
      </xdr:nvCxnSpPr>
      <xdr:spPr>
        <a:xfrm flipV="1">
          <a:off x="2019300" y="16570806"/>
          <a:ext cx="889000" cy="12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5" name="フローチャート: 判断 244"/>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6" name="テキスト ボックス 245"/>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68056</xdr:rowOff>
    </xdr:from>
    <xdr:to>
      <xdr:col>10</xdr:col>
      <xdr:colOff>114300</xdr:colOff>
      <xdr:row>97</xdr:row>
      <xdr:rowOff>99237</xdr:rowOff>
    </xdr:to>
    <xdr:cxnSp macro="">
      <xdr:nvCxnSpPr>
        <xdr:cNvPr id="247" name="直線コネクタ 246"/>
        <xdr:cNvCxnSpPr/>
      </xdr:nvCxnSpPr>
      <xdr:spPr>
        <a:xfrm flipV="1">
          <a:off x="1130300" y="16698706"/>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8" name="フローチャート: 判断 247"/>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9" name="テキスト ボックス 248"/>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50" name="フローチャート: 判断 249"/>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51" name="テキスト ボックス 250"/>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54473</xdr:rowOff>
    </xdr:from>
    <xdr:to>
      <xdr:col>24</xdr:col>
      <xdr:colOff>114300</xdr:colOff>
      <xdr:row>92</xdr:row>
      <xdr:rowOff>156073</xdr:rowOff>
    </xdr:to>
    <xdr:sp macro="" textlink="">
      <xdr:nvSpPr>
        <xdr:cNvPr id="257" name="楕円 256"/>
        <xdr:cNvSpPr/>
      </xdr:nvSpPr>
      <xdr:spPr>
        <a:xfrm>
          <a:off x="4584700" y="1582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140850</xdr:rowOff>
    </xdr:from>
    <xdr:ext cx="599010" cy="259045"/>
    <xdr:sp macro="" textlink="">
      <xdr:nvSpPr>
        <xdr:cNvPr id="258" name="扶助費該当値テキスト"/>
        <xdr:cNvSpPr txBox="1"/>
      </xdr:nvSpPr>
      <xdr:spPr>
        <a:xfrm>
          <a:off x="4686300" y="1574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142484</xdr:rowOff>
    </xdr:from>
    <xdr:to>
      <xdr:col>20</xdr:col>
      <xdr:colOff>38100</xdr:colOff>
      <xdr:row>96</xdr:row>
      <xdr:rowOff>72634</xdr:rowOff>
    </xdr:to>
    <xdr:sp macro="" textlink="">
      <xdr:nvSpPr>
        <xdr:cNvPr id="259" name="楕円 258"/>
        <xdr:cNvSpPr/>
      </xdr:nvSpPr>
      <xdr:spPr>
        <a:xfrm>
          <a:off x="3746500" y="164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89161</xdr:rowOff>
    </xdr:from>
    <xdr:ext cx="599010" cy="259045"/>
    <xdr:sp macro="" textlink="">
      <xdr:nvSpPr>
        <xdr:cNvPr id="260" name="テキスト ボックス 259"/>
        <xdr:cNvSpPr txBox="1"/>
      </xdr:nvSpPr>
      <xdr:spPr>
        <a:xfrm>
          <a:off x="3497795" y="1620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60806</xdr:rowOff>
    </xdr:from>
    <xdr:to>
      <xdr:col>15</xdr:col>
      <xdr:colOff>101600</xdr:colOff>
      <xdr:row>96</xdr:row>
      <xdr:rowOff>162406</xdr:rowOff>
    </xdr:to>
    <xdr:sp macro="" textlink="">
      <xdr:nvSpPr>
        <xdr:cNvPr id="261" name="楕円 260"/>
        <xdr:cNvSpPr/>
      </xdr:nvSpPr>
      <xdr:spPr>
        <a:xfrm>
          <a:off x="2857500" y="165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7483</xdr:rowOff>
    </xdr:from>
    <xdr:ext cx="534377" cy="259045"/>
    <xdr:sp macro="" textlink="">
      <xdr:nvSpPr>
        <xdr:cNvPr id="262" name="テキスト ボックス 261"/>
        <xdr:cNvSpPr txBox="1"/>
      </xdr:nvSpPr>
      <xdr:spPr>
        <a:xfrm>
          <a:off x="2641111" y="162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17256</xdr:rowOff>
    </xdr:from>
    <xdr:to>
      <xdr:col>10</xdr:col>
      <xdr:colOff>165100</xdr:colOff>
      <xdr:row>97</xdr:row>
      <xdr:rowOff>118856</xdr:rowOff>
    </xdr:to>
    <xdr:sp macro="" textlink="">
      <xdr:nvSpPr>
        <xdr:cNvPr id="263" name="楕円 262"/>
        <xdr:cNvSpPr/>
      </xdr:nvSpPr>
      <xdr:spPr>
        <a:xfrm>
          <a:off x="1968500" y="1664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135383</xdr:rowOff>
    </xdr:from>
    <xdr:ext cx="534377" cy="259045"/>
    <xdr:sp macro="" textlink="">
      <xdr:nvSpPr>
        <xdr:cNvPr id="264" name="テキスト ボックス 263"/>
        <xdr:cNvSpPr txBox="1"/>
      </xdr:nvSpPr>
      <xdr:spPr>
        <a:xfrm>
          <a:off x="1752111" y="1642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48437</xdr:rowOff>
    </xdr:from>
    <xdr:to>
      <xdr:col>6</xdr:col>
      <xdr:colOff>38100</xdr:colOff>
      <xdr:row>97</xdr:row>
      <xdr:rowOff>150037</xdr:rowOff>
    </xdr:to>
    <xdr:sp macro="" textlink="">
      <xdr:nvSpPr>
        <xdr:cNvPr id="265" name="楕円 264"/>
        <xdr:cNvSpPr/>
      </xdr:nvSpPr>
      <xdr:spPr>
        <a:xfrm>
          <a:off x="10795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166564</xdr:rowOff>
    </xdr:from>
    <xdr:ext cx="534377" cy="259045"/>
    <xdr:sp macro="" textlink="">
      <xdr:nvSpPr>
        <xdr:cNvPr id="266" name="テキスト ボックス 265"/>
        <xdr:cNvSpPr txBox="1"/>
      </xdr:nvSpPr>
      <xdr:spPr>
        <a:xfrm>
          <a:off x="863111" y="1645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8" name="直線コネクタ 287"/>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9" name="補助費等最小値テキスト"/>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90" name="直線コネクタ 289"/>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91" name="補助費等最大値テキスト"/>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2" name="直線コネクタ 291"/>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112661</xdr:rowOff>
    </xdr:from>
    <xdr:to>
      <xdr:col>55</xdr:col>
      <xdr:colOff>0</xdr:colOff>
      <xdr:row>37</xdr:row>
      <xdr:rowOff>88068</xdr:rowOff>
    </xdr:to>
    <xdr:cxnSp macro="">
      <xdr:nvCxnSpPr>
        <xdr:cNvPr id="293" name="直線コネクタ 292"/>
        <xdr:cNvCxnSpPr/>
      </xdr:nvCxnSpPr>
      <xdr:spPr>
        <a:xfrm>
          <a:off x="9639300" y="5941961"/>
          <a:ext cx="838200" cy="48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4" name="補助費等平均値テキスト"/>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5" name="フローチャート: 判断 294"/>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112661</xdr:rowOff>
    </xdr:from>
    <xdr:to>
      <xdr:col>50</xdr:col>
      <xdr:colOff>114300</xdr:colOff>
      <xdr:row>37</xdr:row>
      <xdr:rowOff>134131</xdr:rowOff>
    </xdr:to>
    <xdr:cxnSp macro="">
      <xdr:nvCxnSpPr>
        <xdr:cNvPr id="296" name="直線コネクタ 295"/>
        <xdr:cNvCxnSpPr/>
      </xdr:nvCxnSpPr>
      <xdr:spPr>
        <a:xfrm flipV="1">
          <a:off x="8750300" y="5941961"/>
          <a:ext cx="889000" cy="53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7" name="フローチャート: 判断 296"/>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7580</xdr:rowOff>
    </xdr:from>
    <xdr:ext cx="599010" cy="259045"/>
    <xdr:sp macro="" textlink="">
      <xdr:nvSpPr>
        <xdr:cNvPr id="298" name="テキスト ボックス 297"/>
        <xdr:cNvSpPr txBox="1"/>
      </xdr:nvSpPr>
      <xdr:spPr>
        <a:xfrm>
          <a:off x="9339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134131</xdr:rowOff>
    </xdr:from>
    <xdr:to>
      <xdr:col>45</xdr:col>
      <xdr:colOff>177800</xdr:colOff>
      <xdr:row>37</xdr:row>
      <xdr:rowOff>143815</xdr:rowOff>
    </xdr:to>
    <xdr:cxnSp macro="">
      <xdr:nvCxnSpPr>
        <xdr:cNvPr id="299" name="直線コネクタ 298"/>
        <xdr:cNvCxnSpPr/>
      </xdr:nvCxnSpPr>
      <xdr:spPr>
        <a:xfrm flipV="1">
          <a:off x="7861300" y="6477781"/>
          <a:ext cx="8890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300" name="フローチャート: 判断 299"/>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301" name="テキスト ボックス 300"/>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131699</xdr:rowOff>
    </xdr:from>
    <xdr:to>
      <xdr:col>41</xdr:col>
      <xdr:colOff>50800</xdr:colOff>
      <xdr:row>37</xdr:row>
      <xdr:rowOff>143815</xdr:rowOff>
    </xdr:to>
    <xdr:cxnSp macro="">
      <xdr:nvCxnSpPr>
        <xdr:cNvPr id="302" name="直線コネクタ 301"/>
        <xdr:cNvCxnSpPr/>
      </xdr:nvCxnSpPr>
      <xdr:spPr>
        <a:xfrm>
          <a:off x="6972300" y="6475349"/>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3" name="フローチャート: 判断 302"/>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4" name="テキスト ボックス 303"/>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5" name="フローチャート: 判断 304"/>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17542</xdr:rowOff>
    </xdr:from>
    <xdr:ext cx="534377" cy="259045"/>
    <xdr:sp macro="" textlink="">
      <xdr:nvSpPr>
        <xdr:cNvPr id="306" name="テキスト ボックス 305"/>
        <xdr:cNvSpPr txBox="1"/>
      </xdr:nvSpPr>
      <xdr:spPr>
        <a:xfrm>
          <a:off x="6705111" y="6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37268</xdr:rowOff>
    </xdr:from>
    <xdr:to>
      <xdr:col>55</xdr:col>
      <xdr:colOff>50800</xdr:colOff>
      <xdr:row>37</xdr:row>
      <xdr:rowOff>138868</xdr:rowOff>
    </xdr:to>
    <xdr:sp macro="" textlink="">
      <xdr:nvSpPr>
        <xdr:cNvPr id="312" name="楕円 311"/>
        <xdr:cNvSpPr/>
      </xdr:nvSpPr>
      <xdr:spPr>
        <a:xfrm>
          <a:off x="10426700" y="63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2148</xdr:rowOff>
    </xdr:from>
    <xdr:ext cx="534377" cy="259045"/>
    <xdr:sp macro="" textlink="">
      <xdr:nvSpPr>
        <xdr:cNvPr id="313" name="補助費等該当値テキスト"/>
        <xdr:cNvSpPr txBox="1"/>
      </xdr:nvSpPr>
      <xdr:spPr>
        <a:xfrm>
          <a:off x="10528300" y="63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61861</xdr:rowOff>
    </xdr:from>
    <xdr:to>
      <xdr:col>50</xdr:col>
      <xdr:colOff>165100</xdr:colOff>
      <xdr:row>34</xdr:row>
      <xdr:rowOff>163461</xdr:rowOff>
    </xdr:to>
    <xdr:sp macro="" textlink="">
      <xdr:nvSpPr>
        <xdr:cNvPr id="314" name="楕円 313"/>
        <xdr:cNvSpPr/>
      </xdr:nvSpPr>
      <xdr:spPr>
        <a:xfrm>
          <a:off x="9588500" y="58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8538</xdr:rowOff>
    </xdr:from>
    <xdr:ext cx="599010" cy="259045"/>
    <xdr:sp macro="" textlink="">
      <xdr:nvSpPr>
        <xdr:cNvPr id="315" name="テキスト ボックス 314"/>
        <xdr:cNvSpPr txBox="1"/>
      </xdr:nvSpPr>
      <xdr:spPr>
        <a:xfrm>
          <a:off x="9339795" y="566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83331</xdr:rowOff>
    </xdr:from>
    <xdr:to>
      <xdr:col>46</xdr:col>
      <xdr:colOff>38100</xdr:colOff>
      <xdr:row>38</xdr:row>
      <xdr:rowOff>13481</xdr:rowOff>
    </xdr:to>
    <xdr:sp macro="" textlink="">
      <xdr:nvSpPr>
        <xdr:cNvPr id="316" name="楕円 315"/>
        <xdr:cNvSpPr/>
      </xdr:nvSpPr>
      <xdr:spPr>
        <a:xfrm>
          <a:off x="8699500" y="64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4608</xdr:rowOff>
    </xdr:from>
    <xdr:ext cx="534377" cy="259045"/>
    <xdr:sp macro="" textlink="">
      <xdr:nvSpPr>
        <xdr:cNvPr id="317" name="テキスト ボックス 316"/>
        <xdr:cNvSpPr txBox="1"/>
      </xdr:nvSpPr>
      <xdr:spPr>
        <a:xfrm>
          <a:off x="8483111" y="65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93015</xdr:rowOff>
    </xdr:from>
    <xdr:to>
      <xdr:col>41</xdr:col>
      <xdr:colOff>101600</xdr:colOff>
      <xdr:row>38</xdr:row>
      <xdr:rowOff>23164</xdr:rowOff>
    </xdr:to>
    <xdr:sp macro="" textlink="">
      <xdr:nvSpPr>
        <xdr:cNvPr id="318" name="楕円 317"/>
        <xdr:cNvSpPr/>
      </xdr:nvSpPr>
      <xdr:spPr>
        <a:xfrm>
          <a:off x="7810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14291</xdr:rowOff>
    </xdr:from>
    <xdr:ext cx="534377" cy="259045"/>
    <xdr:sp macro="" textlink="">
      <xdr:nvSpPr>
        <xdr:cNvPr id="319" name="テキスト ボックス 318"/>
        <xdr:cNvSpPr txBox="1"/>
      </xdr:nvSpPr>
      <xdr:spPr>
        <a:xfrm>
          <a:off x="7594111" y="65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80899</xdr:rowOff>
    </xdr:from>
    <xdr:to>
      <xdr:col>36</xdr:col>
      <xdr:colOff>165100</xdr:colOff>
      <xdr:row>38</xdr:row>
      <xdr:rowOff>11049</xdr:rowOff>
    </xdr:to>
    <xdr:sp macro="" textlink="">
      <xdr:nvSpPr>
        <xdr:cNvPr id="320" name="楕円 319"/>
        <xdr:cNvSpPr/>
      </xdr:nvSpPr>
      <xdr:spPr>
        <a:xfrm>
          <a:off x="6921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27576</xdr:rowOff>
    </xdr:from>
    <xdr:ext cx="534377" cy="259045"/>
    <xdr:sp macro="" textlink="">
      <xdr:nvSpPr>
        <xdr:cNvPr id="321" name="テキスト ボックス 320"/>
        <xdr:cNvSpPr txBox="1"/>
      </xdr:nvSpPr>
      <xdr:spPr>
        <a:xfrm>
          <a:off x="6705111" y="61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41" name="直線コネクタ 340"/>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2" name="普通建設事業費最小値テキスト"/>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3" name="直線コネクタ 342"/>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4" name="普通建設事業費最大値テキスト"/>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5" name="直線コネクタ 344"/>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22074</xdr:rowOff>
    </xdr:from>
    <xdr:to>
      <xdr:col>55</xdr:col>
      <xdr:colOff>0</xdr:colOff>
      <xdr:row>57</xdr:row>
      <xdr:rowOff>34527</xdr:rowOff>
    </xdr:to>
    <xdr:cxnSp macro="">
      <xdr:nvCxnSpPr>
        <xdr:cNvPr id="346" name="直線コネクタ 345"/>
        <xdr:cNvCxnSpPr/>
      </xdr:nvCxnSpPr>
      <xdr:spPr>
        <a:xfrm>
          <a:off x="9639300" y="9794724"/>
          <a:ext cx="8382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7" name="普通建設事業費平均値テキスト"/>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8" name="フローチャート: 判断 347"/>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22074</xdr:rowOff>
    </xdr:from>
    <xdr:to>
      <xdr:col>50</xdr:col>
      <xdr:colOff>114300</xdr:colOff>
      <xdr:row>57</xdr:row>
      <xdr:rowOff>31104</xdr:rowOff>
    </xdr:to>
    <xdr:cxnSp macro="">
      <xdr:nvCxnSpPr>
        <xdr:cNvPr id="349" name="直線コネクタ 348"/>
        <xdr:cNvCxnSpPr/>
      </xdr:nvCxnSpPr>
      <xdr:spPr>
        <a:xfrm flipV="1">
          <a:off x="8750300" y="979472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50" name="フローチャート: 判断 349"/>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51" name="テキスト ボックス 350"/>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28109</xdr:rowOff>
    </xdr:from>
    <xdr:to>
      <xdr:col>45</xdr:col>
      <xdr:colOff>177800</xdr:colOff>
      <xdr:row>57</xdr:row>
      <xdr:rowOff>31104</xdr:rowOff>
    </xdr:to>
    <xdr:cxnSp macro="">
      <xdr:nvCxnSpPr>
        <xdr:cNvPr id="352" name="直線コネクタ 351"/>
        <xdr:cNvCxnSpPr/>
      </xdr:nvCxnSpPr>
      <xdr:spPr>
        <a:xfrm>
          <a:off x="7861300" y="9800759"/>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3" name="フローチャート: 判断 352"/>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4" name="テキスト ボックス 353"/>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159811</xdr:rowOff>
    </xdr:from>
    <xdr:to>
      <xdr:col>41</xdr:col>
      <xdr:colOff>50800</xdr:colOff>
      <xdr:row>57</xdr:row>
      <xdr:rowOff>28109</xdr:rowOff>
    </xdr:to>
    <xdr:cxnSp macro="">
      <xdr:nvCxnSpPr>
        <xdr:cNvPr id="355" name="直線コネクタ 354"/>
        <xdr:cNvCxnSpPr/>
      </xdr:nvCxnSpPr>
      <xdr:spPr>
        <a:xfrm>
          <a:off x="6972300" y="9761011"/>
          <a:ext cx="889000" cy="3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6" name="フローチャート: 判断 355"/>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7" name="テキスト ボックス 356"/>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8" name="フローチャート: 判断 357"/>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9" name="テキスト ボックス 358"/>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155177</xdr:rowOff>
    </xdr:from>
    <xdr:to>
      <xdr:col>55</xdr:col>
      <xdr:colOff>50800</xdr:colOff>
      <xdr:row>57</xdr:row>
      <xdr:rowOff>85327</xdr:rowOff>
    </xdr:to>
    <xdr:sp macro="" textlink="">
      <xdr:nvSpPr>
        <xdr:cNvPr id="365" name="楕円 364"/>
        <xdr:cNvSpPr/>
      </xdr:nvSpPr>
      <xdr:spPr>
        <a:xfrm>
          <a:off x="10426700" y="97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70104</xdr:rowOff>
    </xdr:from>
    <xdr:ext cx="534377" cy="259045"/>
    <xdr:sp macro="" textlink="">
      <xdr:nvSpPr>
        <xdr:cNvPr id="366" name="普通建設事業費該当値テキスト"/>
        <xdr:cNvSpPr txBox="1"/>
      </xdr:nvSpPr>
      <xdr:spPr>
        <a:xfrm>
          <a:off x="10528300" y="967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142724</xdr:rowOff>
    </xdr:from>
    <xdr:to>
      <xdr:col>50</xdr:col>
      <xdr:colOff>165100</xdr:colOff>
      <xdr:row>57</xdr:row>
      <xdr:rowOff>72874</xdr:rowOff>
    </xdr:to>
    <xdr:sp macro="" textlink="">
      <xdr:nvSpPr>
        <xdr:cNvPr id="367" name="楕円 366"/>
        <xdr:cNvSpPr/>
      </xdr:nvSpPr>
      <xdr:spPr>
        <a:xfrm>
          <a:off x="9588500" y="974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64001</xdr:rowOff>
    </xdr:from>
    <xdr:ext cx="534377" cy="259045"/>
    <xdr:sp macro="" textlink="">
      <xdr:nvSpPr>
        <xdr:cNvPr id="368" name="テキスト ボックス 367"/>
        <xdr:cNvSpPr txBox="1"/>
      </xdr:nvSpPr>
      <xdr:spPr>
        <a:xfrm>
          <a:off x="9372111" y="98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151754</xdr:rowOff>
    </xdr:from>
    <xdr:to>
      <xdr:col>46</xdr:col>
      <xdr:colOff>38100</xdr:colOff>
      <xdr:row>57</xdr:row>
      <xdr:rowOff>81904</xdr:rowOff>
    </xdr:to>
    <xdr:sp macro="" textlink="">
      <xdr:nvSpPr>
        <xdr:cNvPr id="369" name="楕円 368"/>
        <xdr:cNvSpPr/>
      </xdr:nvSpPr>
      <xdr:spPr>
        <a:xfrm>
          <a:off x="8699500" y="97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73031</xdr:rowOff>
    </xdr:from>
    <xdr:ext cx="534377" cy="259045"/>
    <xdr:sp macro="" textlink="">
      <xdr:nvSpPr>
        <xdr:cNvPr id="370" name="テキスト ボックス 369"/>
        <xdr:cNvSpPr txBox="1"/>
      </xdr:nvSpPr>
      <xdr:spPr>
        <a:xfrm>
          <a:off x="8483111" y="98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148759</xdr:rowOff>
    </xdr:from>
    <xdr:to>
      <xdr:col>41</xdr:col>
      <xdr:colOff>101600</xdr:colOff>
      <xdr:row>57</xdr:row>
      <xdr:rowOff>78909</xdr:rowOff>
    </xdr:to>
    <xdr:sp macro="" textlink="">
      <xdr:nvSpPr>
        <xdr:cNvPr id="371" name="楕円 370"/>
        <xdr:cNvSpPr/>
      </xdr:nvSpPr>
      <xdr:spPr>
        <a:xfrm>
          <a:off x="7810500" y="97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70036</xdr:rowOff>
    </xdr:from>
    <xdr:ext cx="534377" cy="259045"/>
    <xdr:sp macro="" textlink="">
      <xdr:nvSpPr>
        <xdr:cNvPr id="372" name="テキスト ボックス 371"/>
        <xdr:cNvSpPr txBox="1"/>
      </xdr:nvSpPr>
      <xdr:spPr>
        <a:xfrm>
          <a:off x="7594111" y="984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109011</xdr:rowOff>
    </xdr:from>
    <xdr:to>
      <xdr:col>36</xdr:col>
      <xdr:colOff>165100</xdr:colOff>
      <xdr:row>57</xdr:row>
      <xdr:rowOff>39161</xdr:rowOff>
    </xdr:to>
    <xdr:sp macro="" textlink="">
      <xdr:nvSpPr>
        <xdr:cNvPr id="373" name="楕円 372"/>
        <xdr:cNvSpPr/>
      </xdr:nvSpPr>
      <xdr:spPr>
        <a:xfrm>
          <a:off x="6921500" y="9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30288</xdr:rowOff>
    </xdr:from>
    <xdr:ext cx="534377" cy="259045"/>
    <xdr:sp macro="" textlink="">
      <xdr:nvSpPr>
        <xdr:cNvPr id="374" name="テキスト ボックス 373"/>
        <xdr:cNvSpPr txBox="1"/>
      </xdr:nvSpPr>
      <xdr:spPr>
        <a:xfrm>
          <a:off x="6705111" y="980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8" name="直線コネクタ 397"/>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401" name="普通建設事業費 （ うち新規整備　）最大値テキスト"/>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2" name="直線コネクタ 401"/>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122425</xdr:rowOff>
    </xdr:from>
    <xdr:to>
      <xdr:col>55</xdr:col>
      <xdr:colOff>0</xdr:colOff>
      <xdr:row>78</xdr:row>
      <xdr:rowOff>127081</xdr:rowOff>
    </xdr:to>
    <xdr:cxnSp macro="">
      <xdr:nvCxnSpPr>
        <xdr:cNvPr id="403" name="直線コネクタ 402"/>
        <xdr:cNvCxnSpPr/>
      </xdr:nvCxnSpPr>
      <xdr:spPr>
        <a:xfrm>
          <a:off x="9639300" y="13495525"/>
          <a:ext cx="8382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4" name="普通建設事業費 （ うち新規整備　）平均値テキスト"/>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5" name="フローチャート: 判断 404"/>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122425</xdr:rowOff>
    </xdr:from>
    <xdr:to>
      <xdr:col>50</xdr:col>
      <xdr:colOff>114300</xdr:colOff>
      <xdr:row>78</xdr:row>
      <xdr:rowOff>125282</xdr:rowOff>
    </xdr:to>
    <xdr:cxnSp macro="">
      <xdr:nvCxnSpPr>
        <xdr:cNvPr id="406" name="直線コネクタ 405"/>
        <xdr:cNvCxnSpPr/>
      </xdr:nvCxnSpPr>
      <xdr:spPr>
        <a:xfrm flipV="1">
          <a:off x="8750300" y="1349552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7" name="フローチャート: 判断 406"/>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8" name="テキスト ボックス 407"/>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118174</xdr:rowOff>
    </xdr:from>
    <xdr:to>
      <xdr:col>45</xdr:col>
      <xdr:colOff>177800</xdr:colOff>
      <xdr:row>78</xdr:row>
      <xdr:rowOff>125282</xdr:rowOff>
    </xdr:to>
    <xdr:cxnSp macro="">
      <xdr:nvCxnSpPr>
        <xdr:cNvPr id="409" name="直線コネクタ 408"/>
        <xdr:cNvCxnSpPr/>
      </xdr:nvCxnSpPr>
      <xdr:spPr>
        <a:xfrm>
          <a:off x="7861300" y="13491274"/>
          <a:ext cx="8890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10" name="フローチャート: 判断 409"/>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11" name="テキスト ボックス 410"/>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118174</xdr:rowOff>
    </xdr:from>
    <xdr:to>
      <xdr:col>41</xdr:col>
      <xdr:colOff>50800</xdr:colOff>
      <xdr:row>78</xdr:row>
      <xdr:rowOff>138778</xdr:rowOff>
    </xdr:to>
    <xdr:cxnSp macro="">
      <xdr:nvCxnSpPr>
        <xdr:cNvPr id="412" name="直線コネクタ 411"/>
        <xdr:cNvCxnSpPr/>
      </xdr:nvCxnSpPr>
      <xdr:spPr>
        <a:xfrm flipV="1">
          <a:off x="6972300" y="13491274"/>
          <a:ext cx="889000" cy="2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3" name="フローチャート: 判断 412"/>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160214</xdr:rowOff>
    </xdr:from>
    <xdr:ext cx="534377" cy="259045"/>
    <xdr:sp macro="" textlink="">
      <xdr:nvSpPr>
        <xdr:cNvPr id="414" name="テキスト ボックス 413"/>
        <xdr:cNvSpPr txBox="1"/>
      </xdr:nvSpPr>
      <xdr:spPr>
        <a:xfrm>
          <a:off x="7594111" y="135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5" name="フローチャート: 判断 414"/>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6" name="テキスト ボックス 415"/>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76281</xdr:rowOff>
    </xdr:from>
    <xdr:to>
      <xdr:col>55</xdr:col>
      <xdr:colOff>50800</xdr:colOff>
      <xdr:row>79</xdr:row>
      <xdr:rowOff>6431</xdr:rowOff>
    </xdr:to>
    <xdr:sp macro="" textlink="">
      <xdr:nvSpPr>
        <xdr:cNvPr id="422" name="楕円 421"/>
        <xdr:cNvSpPr/>
      </xdr:nvSpPr>
      <xdr:spPr>
        <a:xfrm>
          <a:off x="10426700" y="134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54403</xdr:rowOff>
    </xdr:from>
    <xdr:ext cx="534377" cy="259045"/>
    <xdr:sp macro="" textlink="">
      <xdr:nvSpPr>
        <xdr:cNvPr id="423" name="普通建設事業費 （ うち新規整備　）該当値テキスト"/>
        <xdr:cNvSpPr txBox="1"/>
      </xdr:nvSpPr>
      <xdr:spPr>
        <a:xfrm>
          <a:off x="10528300" y="134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71625</xdr:rowOff>
    </xdr:from>
    <xdr:to>
      <xdr:col>50</xdr:col>
      <xdr:colOff>165100</xdr:colOff>
      <xdr:row>79</xdr:row>
      <xdr:rowOff>1775</xdr:rowOff>
    </xdr:to>
    <xdr:sp macro="" textlink="">
      <xdr:nvSpPr>
        <xdr:cNvPr id="424" name="楕円 423"/>
        <xdr:cNvSpPr/>
      </xdr:nvSpPr>
      <xdr:spPr>
        <a:xfrm>
          <a:off x="9588500" y="134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164352</xdr:rowOff>
    </xdr:from>
    <xdr:ext cx="534377" cy="259045"/>
    <xdr:sp macro="" textlink="">
      <xdr:nvSpPr>
        <xdr:cNvPr id="425" name="テキスト ボックス 424"/>
        <xdr:cNvSpPr txBox="1"/>
      </xdr:nvSpPr>
      <xdr:spPr>
        <a:xfrm>
          <a:off x="9372111" y="1353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74482</xdr:rowOff>
    </xdr:from>
    <xdr:to>
      <xdr:col>46</xdr:col>
      <xdr:colOff>38100</xdr:colOff>
      <xdr:row>79</xdr:row>
      <xdr:rowOff>4632</xdr:rowOff>
    </xdr:to>
    <xdr:sp macro="" textlink="">
      <xdr:nvSpPr>
        <xdr:cNvPr id="426" name="楕円 425"/>
        <xdr:cNvSpPr/>
      </xdr:nvSpPr>
      <xdr:spPr>
        <a:xfrm>
          <a:off x="8699500" y="1344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167209</xdr:rowOff>
    </xdr:from>
    <xdr:ext cx="534377" cy="259045"/>
    <xdr:sp macro="" textlink="">
      <xdr:nvSpPr>
        <xdr:cNvPr id="427" name="テキスト ボックス 426"/>
        <xdr:cNvSpPr txBox="1"/>
      </xdr:nvSpPr>
      <xdr:spPr>
        <a:xfrm>
          <a:off x="8483111" y="135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67374</xdr:rowOff>
    </xdr:from>
    <xdr:to>
      <xdr:col>41</xdr:col>
      <xdr:colOff>101600</xdr:colOff>
      <xdr:row>78</xdr:row>
      <xdr:rowOff>168974</xdr:rowOff>
    </xdr:to>
    <xdr:sp macro="" textlink="">
      <xdr:nvSpPr>
        <xdr:cNvPr id="428" name="楕円 427"/>
        <xdr:cNvSpPr/>
      </xdr:nvSpPr>
      <xdr:spPr>
        <a:xfrm>
          <a:off x="7810500" y="134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14051</xdr:rowOff>
    </xdr:from>
    <xdr:ext cx="534377" cy="259045"/>
    <xdr:sp macro="" textlink="">
      <xdr:nvSpPr>
        <xdr:cNvPr id="429" name="テキスト ボックス 428"/>
        <xdr:cNvSpPr txBox="1"/>
      </xdr:nvSpPr>
      <xdr:spPr>
        <a:xfrm>
          <a:off x="7594111" y="132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87978</xdr:rowOff>
    </xdr:from>
    <xdr:to>
      <xdr:col>36</xdr:col>
      <xdr:colOff>165100</xdr:colOff>
      <xdr:row>79</xdr:row>
      <xdr:rowOff>18128</xdr:rowOff>
    </xdr:to>
    <xdr:sp macro="" textlink="">
      <xdr:nvSpPr>
        <xdr:cNvPr id="430" name="楕円 429"/>
        <xdr:cNvSpPr/>
      </xdr:nvSpPr>
      <xdr:spPr>
        <a:xfrm>
          <a:off x="6921500" y="1346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9255</xdr:rowOff>
    </xdr:from>
    <xdr:ext cx="534377" cy="259045"/>
    <xdr:sp macro="" textlink="">
      <xdr:nvSpPr>
        <xdr:cNvPr id="431" name="テキスト ボックス 430"/>
        <xdr:cNvSpPr txBox="1"/>
      </xdr:nvSpPr>
      <xdr:spPr>
        <a:xfrm>
          <a:off x="6705111" y="1355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3" name="直線コネクタ 452"/>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4" name="普通建設事業費 （ うち更新整備　）最小値テキスト"/>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5" name="直線コネクタ 454"/>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6" name="普通建設事業費 （ うち更新整備　）最大値テキスト"/>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7" name="直線コネクタ 456"/>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161829</xdr:rowOff>
    </xdr:from>
    <xdr:to>
      <xdr:col>55</xdr:col>
      <xdr:colOff>0</xdr:colOff>
      <xdr:row>97</xdr:row>
      <xdr:rowOff>6860</xdr:rowOff>
    </xdr:to>
    <xdr:cxnSp macro="">
      <xdr:nvCxnSpPr>
        <xdr:cNvPr id="458" name="直線コネクタ 457"/>
        <xdr:cNvCxnSpPr/>
      </xdr:nvCxnSpPr>
      <xdr:spPr>
        <a:xfrm>
          <a:off x="9639300" y="16621029"/>
          <a:ext cx="8382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9" name="普通建設事業費 （ うち更新整備　）平均値テキスト"/>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60" name="フローチャート: 判断 459"/>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161829</xdr:rowOff>
    </xdr:from>
    <xdr:to>
      <xdr:col>50</xdr:col>
      <xdr:colOff>114300</xdr:colOff>
      <xdr:row>97</xdr:row>
      <xdr:rowOff>14404</xdr:rowOff>
    </xdr:to>
    <xdr:cxnSp macro="">
      <xdr:nvCxnSpPr>
        <xdr:cNvPr id="461" name="直線コネクタ 460"/>
        <xdr:cNvCxnSpPr/>
      </xdr:nvCxnSpPr>
      <xdr:spPr>
        <a:xfrm flipV="1">
          <a:off x="8750300" y="16621029"/>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2" name="フローチャート: 判断 461"/>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3" name="テキスト ボックス 462"/>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14404</xdr:rowOff>
    </xdr:from>
    <xdr:to>
      <xdr:col>45</xdr:col>
      <xdr:colOff>177800</xdr:colOff>
      <xdr:row>97</xdr:row>
      <xdr:rowOff>47642</xdr:rowOff>
    </xdr:to>
    <xdr:cxnSp macro="">
      <xdr:nvCxnSpPr>
        <xdr:cNvPr id="464" name="直線コネクタ 463"/>
        <xdr:cNvCxnSpPr/>
      </xdr:nvCxnSpPr>
      <xdr:spPr>
        <a:xfrm flipV="1">
          <a:off x="7861300" y="16645054"/>
          <a:ext cx="8890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5" name="フローチャート: 判断 464"/>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6" name="テキスト ボックス 465"/>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165371</xdr:rowOff>
    </xdr:from>
    <xdr:to>
      <xdr:col>41</xdr:col>
      <xdr:colOff>50800</xdr:colOff>
      <xdr:row>97</xdr:row>
      <xdr:rowOff>47642</xdr:rowOff>
    </xdr:to>
    <xdr:cxnSp macro="">
      <xdr:nvCxnSpPr>
        <xdr:cNvPr id="467" name="直線コネクタ 466"/>
        <xdr:cNvCxnSpPr/>
      </xdr:nvCxnSpPr>
      <xdr:spPr>
        <a:xfrm>
          <a:off x="6972300" y="16453121"/>
          <a:ext cx="889000" cy="22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8" name="フローチャート: 判断 467"/>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9" name="テキスト ボックス 468"/>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70" name="フローチャート: 判断 469"/>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71" name="テキスト ボックス 470"/>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127510</xdr:rowOff>
    </xdr:from>
    <xdr:to>
      <xdr:col>55</xdr:col>
      <xdr:colOff>50800</xdr:colOff>
      <xdr:row>97</xdr:row>
      <xdr:rowOff>57660</xdr:rowOff>
    </xdr:to>
    <xdr:sp macro="" textlink="">
      <xdr:nvSpPr>
        <xdr:cNvPr id="477" name="楕円 476"/>
        <xdr:cNvSpPr/>
      </xdr:nvSpPr>
      <xdr:spPr>
        <a:xfrm>
          <a:off x="10426700" y="165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105937</xdr:rowOff>
    </xdr:from>
    <xdr:ext cx="534377" cy="259045"/>
    <xdr:sp macro="" textlink="">
      <xdr:nvSpPr>
        <xdr:cNvPr id="478" name="普通建設事業費 （ うち更新整備　）該当値テキスト"/>
        <xdr:cNvSpPr txBox="1"/>
      </xdr:nvSpPr>
      <xdr:spPr>
        <a:xfrm>
          <a:off x="10528300" y="165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111029</xdr:rowOff>
    </xdr:from>
    <xdr:to>
      <xdr:col>50</xdr:col>
      <xdr:colOff>165100</xdr:colOff>
      <xdr:row>97</xdr:row>
      <xdr:rowOff>41179</xdr:rowOff>
    </xdr:to>
    <xdr:sp macro="" textlink="">
      <xdr:nvSpPr>
        <xdr:cNvPr id="479" name="楕円 478"/>
        <xdr:cNvSpPr/>
      </xdr:nvSpPr>
      <xdr:spPr>
        <a:xfrm>
          <a:off x="9588500" y="165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32306</xdr:rowOff>
    </xdr:from>
    <xdr:ext cx="534377" cy="259045"/>
    <xdr:sp macro="" textlink="">
      <xdr:nvSpPr>
        <xdr:cNvPr id="480" name="テキスト ボックス 479"/>
        <xdr:cNvSpPr txBox="1"/>
      </xdr:nvSpPr>
      <xdr:spPr>
        <a:xfrm>
          <a:off x="9372111" y="1666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135054</xdr:rowOff>
    </xdr:from>
    <xdr:to>
      <xdr:col>46</xdr:col>
      <xdr:colOff>38100</xdr:colOff>
      <xdr:row>97</xdr:row>
      <xdr:rowOff>65204</xdr:rowOff>
    </xdr:to>
    <xdr:sp macro="" textlink="">
      <xdr:nvSpPr>
        <xdr:cNvPr id="481" name="楕円 480"/>
        <xdr:cNvSpPr/>
      </xdr:nvSpPr>
      <xdr:spPr>
        <a:xfrm>
          <a:off x="8699500" y="165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56331</xdr:rowOff>
    </xdr:from>
    <xdr:ext cx="534377" cy="259045"/>
    <xdr:sp macro="" textlink="">
      <xdr:nvSpPr>
        <xdr:cNvPr id="482" name="テキスト ボックス 481"/>
        <xdr:cNvSpPr txBox="1"/>
      </xdr:nvSpPr>
      <xdr:spPr>
        <a:xfrm>
          <a:off x="8483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168292</xdr:rowOff>
    </xdr:from>
    <xdr:to>
      <xdr:col>41</xdr:col>
      <xdr:colOff>101600</xdr:colOff>
      <xdr:row>97</xdr:row>
      <xdr:rowOff>98442</xdr:rowOff>
    </xdr:to>
    <xdr:sp macro="" textlink="">
      <xdr:nvSpPr>
        <xdr:cNvPr id="483" name="楕円 482"/>
        <xdr:cNvSpPr/>
      </xdr:nvSpPr>
      <xdr:spPr>
        <a:xfrm>
          <a:off x="7810500" y="166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89569</xdr:rowOff>
    </xdr:from>
    <xdr:ext cx="534377" cy="259045"/>
    <xdr:sp macro="" textlink="">
      <xdr:nvSpPr>
        <xdr:cNvPr id="484" name="テキスト ボックス 483"/>
        <xdr:cNvSpPr txBox="1"/>
      </xdr:nvSpPr>
      <xdr:spPr>
        <a:xfrm>
          <a:off x="7594111" y="167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114571</xdr:rowOff>
    </xdr:from>
    <xdr:to>
      <xdr:col>36</xdr:col>
      <xdr:colOff>165100</xdr:colOff>
      <xdr:row>96</xdr:row>
      <xdr:rowOff>44721</xdr:rowOff>
    </xdr:to>
    <xdr:sp macro="" textlink="">
      <xdr:nvSpPr>
        <xdr:cNvPr id="485" name="楕円 484"/>
        <xdr:cNvSpPr/>
      </xdr:nvSpPr>
      <xdr:spPr>
        <a:xfrm>
          <a:off x="6921500" y="1640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35848</xdr:rowOff>
    </xdr:from>
    <xdr:ext cx="534377" cy="259045"/>
    <xdr:sp macro="" textlink="">
      <xdr:nvSpPr>
        <xdr:cNvPr id="486" name="テキスト ボックス 485"/>
        <xdr:cNvSpPr txBox="1"/>
      </xdr:nvSpPr>
      <xdr:spPr>
        <a:xfrm>
          <a:off x="6705111" y="1649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0" name="直線コネクタ 509"/>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1" name="災害復旧事業費最小値テキスト"/>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3" name="災害復旧事業費最大値テキスト"/>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4" name="直線コネクタ 513"/>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41478</xdr:rowOff>
    </xdr:from>
    <xdr:to>
      <xdr:col>85</xdr:col>
      <xdr:colOff>127000</xdr:colOff>
      <xdr:row>39</xdr:row>
      <xdr:rowOff>43421</xdr:rowOff>
    </xdr:to>
    <xdr:cxnSp macro="">
      <xdr:nvCxnSpPr>
        <xdr:cNvPr id="515" name="直線コネクタ 514"/>
        <xdr:cNvCxnSpPr/>
      </xdr:nvCxnSpPr>
      <xdr:spPr>
        <a:xfrm>
          <a:off x="15481300" y="6728028"/>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6" name="災害復旧事業費平均値テキスト"/>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7" name="フローチャート: 判断 516"/>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41478</xdr:rowOff>
    </xdr:from>
    <xdr:to>
      <xdr:col>81</xdr:col>
      <xdr:colOff>50800</xdr:colOff>
      <xdr:row>39</xdr:row>
      <xdr:rowOff>44450</xdr:rowOff>
    </xdr:to>
    <xdr:cxnSp macro="">
      <xdr:nvCxnSpPr>
        <xdr:cNvPr id="518" name="直線コネクタ 517"/>
        <xdr:cNvCxnSpPr/>
      </xdr:nvCxnSpPr>
      <xdr:spPr>
        <a:xfrm flipV="1">
          <a:off x="14592300" y="6728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9" name="フローチャート: 判断 518"/>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20" name="テキスト ボックス 519"/>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2" name="フローチャート: 判断 521"/>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3" name="テキスト ボックス 522"/>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40487</xdr:rowOff>
    </xdr:from>
    <xdr:to>
      <xdr:col>71</xdr:col>
      <xdr:colOff>177800</xdr:colOff>
      <xdr:row>39</xdr:row>
      <xdr:rowOff>44450</xdr:rowOff>
    </xdr:to>
    <xdr:cxnSp macro="">
      <xdr:nvCxnSpPr>
        <xdr:cNvPr id="524" name="直線コネクタ 523"/>
        <xdr:cNvCxnSpPr/>
      </xdr:nvCxnSpPr>
      <xdr:spPr>
        <a:xfrm>
          <a:off x="12814300" y="6727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5" name="フローチャート: 判断 524"/>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6" name="テキスト ボックス 525"/>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7" name="フローチャート: 判断 526"/>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8" name="テキスト ボックス 527"/>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164071</xdr:rowOff>
    </xdr:from>
    <xdr:to>
      <xdr:col>85</xdr:col>
      <xdr:colOff>177800</xdr:colOff>
      <xdr:row>39</xdr:row>
      <xdr:rowOff>94221</xdr:rowOff>
    </xdr:to>
    <xdr:sp macro="" textlink="">
      <xdr:nvSpPr>
        <xdr:cNvPr id="534" name="楕円 533"/>
        <xdr:cNvSpPr/>
      </xdr:nvSpPr>
      <xdr:spPr>
        <a:xfrm>
          <a:off x="162687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116285</xdr:rowOff>
    </xdr:from>
    <xdr:ext cx="313932" cy="259045"/>
    <xdr:sp macro="" textlink="">
      <xdr:nvSpPr>
        <xdr:cNvPr id="535" name="災害復旧事業費該当値テキスト"/>
        <xdr:cNvSpPr txBox="1"/>
      </xdr:nvSpPr>
      <xdr:spPr>
        <a:xfrm>
          <a:off x="16370300" y="6631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162128</xdr:rowOff>
    </xdr:from>
    <xdr:to>
      <xdr:col>81</xdr:col>
      <xdr:colOff>101600</xdr:colOff>
      <xdr:row>39</xdr:row>
      <xdr:rowOff>92278</xdr:rowOff>
    </xdr:to>
    <xdr:sp macro="" textlink="">
      <xdr:nvSpPr>
        <xdr:cNvPr id="536" name="楕円 535"/>
        <xdr:cNvSpPr/>
      </xdr:nvSpPr>
      <xdr:spPr>
        <a:xfrm>
          <a:off x="15430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83405</xdr:rowOff>
    </xdr:from>
    <xdr:ext cx="313932" cy="259045"/>
    <xdr:sp macro="" textlink="">
      <xdr:nvSpPr>
        <xdr:cNvPr id="537" name="テキスト ボックス 536"/>
        <xdr:cNvSpPr txBox="1"/>
      </xdr:nvSpPr>
      <xdr:spPr>
        <a:xfrm>
          <a:off x="15324333" y="676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161137</xdr:rowOff>
    </xdr:from>
    <xdr:to>
      <xdr:col>67</xdr:col>
      <xdr:colOff>101600</xdr:colOff>
      <xdr:row>39</xdr:row>
      <xdr:rowOff>91287</xdr:rowOff>
    </xdr:to>
    <xdr:sp macro="" textlink="">
      <xdr:nvSpPr>
        <xdr:cNvPr id="542" name="楕円 541"/>
        <xdr:cNvSpPr/>
      </xdr:nvSpPr>
      <xdr:spPr>
        <a:xfrm>
          <a:off x="12763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82414</xdr:rowOff>
    </xdr:from>
    <xdr:ext cx="378565" cy="259045"/>
    <xdr:sp macro="" textlink="">
      <xdr:nvSpPr>
        <xdr:cNvPr id="543" name="テキスト ボックス 542"/>
        <xdr:cNvSpPr txBox="1"/>
      </xdr:nvSpPr>
      <xdr:spPr>
        <a:xfrm>
          <a:off x="12625017" y="676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8" name="直線コネクタ 617"/>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9" name="公債費最小値テキスト"/>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0" name="直線コネクタ 619"/>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1" name="公債費最大値テキスト"/>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2" name="直線コネクタ 621"/>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131220</xdr:rowOff>
    </xdr:from>
    <xdr:to>
      <xdr:col>85</xdr:col>
      <xdr:colOff>127000</xdr:colOff>
      <xdr:row>76</xdr:row>
      <xdr:rowOff>144022</xdr:rowOff>
    </xdr:to>
    <xdr:cxnSp macro="">
      <xdr:nvCxnSpPr>
        <xdr:cNvPr id="623" name="直線コネクタ 622"/>
        <xdr:cNvCxnSpPr/>
      </xdr:nvCxnSpPr>
      <xdr:spPr>
        <a:xfrm flipV="1">
          <a:off x="15481300" y="13161420"/>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4" name="公債費平均値テキスト"/>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5" name="フローチャート: 判断 624"/>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143923</xdr:rowOff>
    </xdr:from>
    <xdr:to>
      <xdr:col>81</xdr:col>
      <xdr:colOff>50800</xdr:colOff>
      <xdr:row>76</xdr:row>
      <xdr:rowOff>144022</xdr:rowOff>
    </xdr:to>
    <xdr:cxnSp macro="">
      <xdr:nvCxnSpPr>
        <xdr:cNvPr id="626" name="直線コネクタ 625"/>
        <xdr:cNvCxnSpPr/>
      </xdr:nvCxnSpPr>
      <xdr:spPr>
        <a:xfrm>
          <a:off x="14592300" y="13174123"/>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7" name="フローチャート: 判断 626"/>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28" name="テキスト ボックス 627"/>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132200</xdr:rowOff>
    </xdr:from>
    <xdr:to>
      <xdr:col>76</xdr:col>
      <xdr:colOff>114300</xdr:colOff>
      <xdr:row>76</xdr:row>
      <xdr:rowOff>143923</xdr:rowOff>
    </xdr:to>
    <xdr:cxnSp macro="">
      <xdr:nvCxnSpPr>
        <xdr:cNvPr id="629" name="直線コネクタ 628"/>
        <xdr:cNvCxnSpPr/>
      </xdr:nvCxnSpPr>
      <xdr:spPr>
        <a:xfrm>
          <a:off x="13703300" y="13162400"/>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0" name="フローチャート: 判断 629"/>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31" name="テキスト ボックス 630"/>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132200</xdr:rowOff>
    </xdr:from>
    <xdr:to>
      <xdr:col>71</xdr:col>
      <xdr:colOff>177800</xdr:colOff>
      <xdr:row>76</xdr:row>
      <xdr:rowOff>141050</xdr:rowOff>
    </xdr:to>
    <xdr:cxnSp macro="">
      <xdr:nvCxnSpPr>
        <xdr:cNvPr id="632" name="直線コネクタ 631"/>
        <xdr:cNvCxnSpPr/>
      </xdr:nvCxnSpPr>
      <xdr:spPr>
        <a:xfrm flipV="1">
          <a:off x="12814300" y="13162400"/>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3" name="フローチャート: 判断 632"/>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4" name="テキスト ボックス 633"/>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5" name="フローチャート: 判断 634"/>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36" name="テキスト ボックス 635"/>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80420</xdr:rowOff>
    </xdr:from>
    <xdr:to>
      <xdr:col>85</xdr:col>
      <xdr:colOff>177800</xdr:colOff>
      <xdr:row>77</xdr:row>
      <xdr:rowOff>10570</xdr:rowOff>
    </xdr:to>
    <xdr:sp macro="" textlink="">
      <xdr:nvSpPr>
        <xdr:cNvPr id="642" name="楕円 641"/>
        <xdr:cNvSpPr/>
      </xdr:nvSpPr>
      <xdr:spPr>
        <a:xfrm>
          <a:off x="16268700" y="131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103297</xdr:rowOff>
    </xdr:from>
    <xdr:ext cx="534377" cy="259045"/>
    <xdr:sp macro="" textlink="">
      <xdr:nvSpPr>
        <xdr:cNvPr id="643" name="公債費該当値テキスト"/>
        <xdr:cNvSpPr txBox="1"/>
      </xdr:nvSpPr>
      <xdr:spPr>
        <a:xfrm>
          <a:off x="16370300" y="1296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93222</xdr:rowOff>
    </xdr:from>
    <xdr:to>
      <xdr:col>81</xdr:col>
      <xdr:colOff>101600</xdr:colOff>
      <xdr:row>77</xdr:row>
      <xdr:rowOff>23372</xdr:rowOff>
    </xdr:to>
    <xdr:sp macro="" textlink="">
      <xdr:nvSpPr>
        <xdr:cNvPr id="644" name="楕円 643"/>
        <xdr:cNvSpPr/>
      </xdr:nvSpPr>
      <xdr:spPr>
        <a:xfrm>
          <a:off x="15430500" y="131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39898</xdr:rowOff>
    </xdr:from>
    <xdr:ext cx="534377" cy="259045"/>
    <xdr:sp macro="" textlink="">
      <xdr:nvSpPr>
        <xdr:cNvPr id="645" name="テキスト ボックス 644"/>
        <xdr:cNvSpPr txBox="1"/>
      </xdr:nvSpPr>
      <xdr:spPr>
        <a:xfrm>
          <a:off x="15214111" y="1289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93123</xdr:rowOff>
    </xdr:from>
    <xdr:to>
      <xdr:col>76</xdr:col>
      <xdr:colOff>165100</xdr:colOff>
      <xdr:row>77</xdr:row>
      <xdr:rowOff>23273</xdr:rowOff>
    </xdr:to>
    <xdr:sp macro="" textlink="">
      <xdr:nvSpPr>
        <xdr:cNvPr id="646" name="楕円 645"/>
        <xdr:cNvSpPr/>
      </xdr:nvSpPr>
      <xdr:spPr>
        <a:xfrm>
          <a:off x="14541500" y="131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39801</xdr:rowOff>
    </xdr:from>
    <xdr:ext cx="534377" cy="259045"/>
    <xdr:sp macro="" textlink="">
      <xdr:nvSpPr>
        <xdr:cNvPr id="647" name="テキスト ボックス 646"/>
        <xdr:cNvSpPr txBox="1"/>
      </xdr:nvSpPr>
      <xdr:spPr>
        <a:xfrm>
          <a:off x="14325111" y="1289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81400</xdr:rowOff>
    </xdr:from>
    <xdr:to>
      <xdr:col>72</xdr:col>
      <xdr:colOff>38100</xdr:colOff>
      <xdr:row>77</xdr:row>
      <xdr:rowOff>11550</xdr:rowOff>
    </xdr:to>
    <xdr:sp macro="" textlink="">
      <xdr:nvSpPr>
        <xdr:cNvPr id="648" name="楕円 647"/>
        <xdr:cNvSpPr/>
      </xdr:nvSpPr>
      <xdr:spPr>
        <a:xfrm>
          <a:off x="13652500" y="131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28077</xdr:rowOff>
    </xdr:from>
    <xdr:ext cx="534377" cy="259045"/>
    <xdr:sp macro="" textlink="">
      <xdr:nvSpPr>
        <xdr:cNvPr id="649" name="テキスト ボックス 648"/>
        <xdr:cNvSpPr txBox="1"/>
      </xdr:nvSpPr>
      <xdr:spPr>
        <a:xfrm>
          <a:off x="13436111" y="128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90250</xdr:rowOff>
    </xdr:from>
    <xdr:to>
      <xdr:col>67</xdr:col>
      <xdr:colOff>101600</xdr:colOff>
      <xdr:row>77</xdr:row>
      <xdr:rowOff>20400</xdr:rowOff>
    </xdr:to>
    <xdr:sp macro="" textlink="">
      <xdr:nvSpPr>
        <xdr:cNvPr id="650" name="楕円 649"/>
        <xdr:cNvSpPr/>
      </xdr:nvSpPr>
      <xdr:spPr>
        <a:xfrm>
          <a:off x="12763500" y="131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36927</xdr:rowOff>
    </xdr:from>
    <xdr:ext cx="534377" cy="259045"/>
    <xdr:sp macro="" textlink="">
      <xdr:nvSpPr>
        <xdr:cNvPr id="651" name="テキスト ボックス 650"/>
        <xdr:cNvSpPr txBox="1"/>
      </xdr:nvSpPr>
      <xdr:spPr>
        <a:xfrm>
          <a:off x="12547111" y="1289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5" name="直線コネクタ 674"/>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6" name="積立金最小値テキスト"/>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7" name="直線コネクタ 676"/>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8" name="積立金最大値テキスト"/>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9" name="直線コネクタ 678"/>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43726</xdr:rowOff>
    </xdr:from>
    <xdr:to>
      <xdr:col>85</xdr:col>
      <xdr:colOff>127000</xdr:colOff>
      <xdr:row>99</xdr:row>
      <xdr:rowOff>1473</xdr:rowOff>
    </xdr:to>
    <xdr:cxnSp macro="">
      <xdr:nvCxnSpPr>
        <xdr:cNvPr id="680" name="直線コネクタ 679"/>
        <xdr:cNvCxnSpPr/>
      </xdr:nvCxnSpPr>
      <xdr:spPr>
        <a:xfrm flipV="1">
          <a:off x="15481300" y="16674376"/>
          <a:ext cx="838200" cy="30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81" name="積立金平均値テキスト"/>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2" name="フローチャート: 判断 681"/>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1473</xdr:rowOff>
    </xdr:from>
    <xdr:to>
      <xdr:col>81</xdr:col>
      <xdr:colOff>50800</xdr:colOff>
      <xdr:row>99</xdr:row>
      <xdr:rowOff>10198</xdr:rowOff>
    </xdr:to>
    <xdr:cxnSp macro="">
      <xdr:nvCxnSpPr>
        <xdr:cNvPr id="683" name="直線コネクタ 682"/>
        <xdr:cNvCxnSpPr/>
      </xdr:nvCxnSpPr>
      <xdr:spPr>
        <a:xfrm flipV="1">
          <a:off x="14592300" y="1697502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4" name="フローチャート: 判断 683"/>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5" name="テキスト ボックス 684"/>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161513</xdr:rowOff>
    </xdr:from>
    <xdr:to>
      <xdr:col>76</xdr:col>
      <xdr:colOff>114300</xdr:colOff>
      <xdr:row>99</xdr:row>
      <xdr:rowOff>10198</xdr:rowOff>
    </xdr:to>
    <xdr:cxnSp macro="">
      <xdr:nvCxnSpPr>
        <xdr:cNvPr id="686" name="直線コネクタ 685"/>
        <xdr:cNvCxnSpPr/>
      </xdr:nvCxnSpPr>
      <xdr:spPr>
        <a:xfrm>
          <a:off x="13703300" y="16963613"/>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7" name="フローチャート: 判断 686"/>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8" name="テキスト ボックス 687"/>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156408</xdr:rowOff>
    </xdr:from>
    <xdr:to>
      <xdr:col>71</xdr:col>
      <xdr:colOff>177800</xdr:colOff>
      <xdr:row>98</xdr:row>
      <xdr:rowOff>161513</xdr:rowOff>
    </xdr:to>
    <xdr:cxnSp macro="">
      <xdr:nvCxnSpPr>
        <xdr:cNvPr id="689" name="直線コネクタ 688"/>
        <xdr:cNvCxnSpPr/>
      </xdr:nvCxnSpPr>
      <xdr:spPr>
        <a:xfrm>
          <a:off x="12814300" y="16958508"/>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90" name="フローチャート: 判断 689"/>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91" name="テキスト ボックス 690"/>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2" name="フローチャート: 判断 691"/>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3" name="テキスト ボックス 692"/>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164376</xdr:rowOff>
    </xdr:from>
    <xdr:to>
      <xdr:col>85</xdr:col>
      <xdr:colOff>177800</xdr:colOff>
      <xdr:row>97</xdr:row>
      <xdr:rowOff>94526</xdr:rowOff>
    </xdr:to>
    <xdr:sp macro="" textlink="">
      <xdr:nvSpPr>
        <xdr:cNvPr id="699" name="楕円 698"/>
        <xdr:cNvSpPr/>
      </xdr:nvSpPr>
      <xdr:spPr>
        <a:xfrm>
          <a:off x="16268700" y="166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142803</xdr:rowOff>
    </xdr:from>
    <xdr:ext cx="534377" cy="259045"/>
    <xdr:sp macro="" textlink="">
      <xdr:nvSpPr>
        <xdr:cNvPr id="700" name="積立金該当値テキスト"/>
        <xdr:cNvSpPr txBox="1"/>
      </xdr:nvSpPr>
      <xdr:spPr>
        <a:xfrm>
          <a:off x="16370300" y="1660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122123</xdr:rowOff>
    </xdr:from>
    <xdr:to>
      <xdr:col>81</xdr:col>
      <xdr:colOff>101600</xdr:colOff>
      <xdr:row>99</xdr:row>
      <xdr:rowOff>52273</xdr:rowOff>
    </xdr:to>
    <xdr:sp macro="" textlink="">
      <xdr:nvSpPr>
        <xdr:cNvPr id="701" name="楕円 700"/>
        <xdr:cNvSpPr/>
      </xdr:nvSpPr>
      <xdr:spPr>
        <a:xfrm>
          <a:off x="15430500" y="1692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43400</xdr:rowOff>
    </xdr:from>
    <xdr:ext cx="469744" cy="259045"/>
    <xdr:sp macro="" textlink="">
      <xdr:nvSpPr>
        <xdr:cNvPr id="702" name="テキスト ボックス 701"/>
        <xdr:cNvSpPr txBox="1"/>
      </xdr:nvSpPr>
      <xdr:spPr>
        <a:xfrm>
          <a:off x="15246428" y="1701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130848</xdr:rowOff>
    </xdr:from>
    <xdr:to>
      <xdr:col>76</xdr:col>
      <xdr:colOff>165100</xdr:colOff>
      <xdr:row>99</xdr:row>
      <xdr:rowOff>60998</xdr:rowOff>
    </xdr:to>
    <xdr:sp macro="" textlink="">
      <xdr:nvSpPr>
        <xdr:cNvPr id="703" name="楕円 702"/>
        <xdr:cNvSpPr/>
      </xdr:nvSpPr>
      <xdr:spPr>
        <a:xfrm>
          <a:off x="14541500" y="169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52125</xdr:rowOff>
    </xdr:from>
    <xdr:ext cx="469744" cy="259045"/>
    <xdr:sp macro="" textlink="">
      <xdr:nvSpPr>
        <xdr:cNvPr id="704" name="テキスト ボックス 703"/>
        <xdr:cNvSpPr txBox="1"/>
      </xdr:nvSpPr>
      <xdr:spPr>
        <a:xfrm>
          <a:off x="14357428" y="1702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110713</xdr:rowOff>
    </xdr:from>
    <xdr:to>
      <xdr:col>72</xdr:col>
      <xdr:colOff>38100</xdr:colOff>
      <xdr:row>99</xdr:row>
      <xdr:rowOff>40863</xdr:rowOff>
    </xdr:to>
    <xdr:sp macro="" textlink="">
      <xdr:nvSpPr>
        <xdr:cNvPr id="705" name="楕円 704"/>
        <xdr:cNvSpPr/>
      </xdr:nvSpPr>
      <xdr:spPr>
        <a:xfrm>
          <a:off x="13652500" y="1691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31990</xdr:rowOff>
    </xdr:from>
    <xdr:ext cx="469744" cy="259045"/>
    <xdr:sp macro="" textlink="">
      <xdr:nvSpPr>
        <xdr:cNvPr id="706" name="テキスト ボックス 705"/>
        <xdr:cNvSpPr txBox="1"/>
      </xdr:nvSpPr>
      <xdr:spPr>
        <a:xfrm>
          <a:off x="13468428" y="1700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105608</xdr:rowOff>
    </xdr:from>
    <xdr:to>
      <xdr:col>67</xdr:col>
      <xdr:colOff>101600</xdr:colOff>
      <xdr:row>99</xdr:row>
      <xdr:rowOff>35758</xdr:rowOff>
    </xdr:to>
    <xdr:sp macro="" textlink="">
      <xdr:nvSpPr>
        <xdr:cNvPr id="707" name="楕円 706"/>
        <xdr:cNvSpPr/>
      </xdr:nvSpPr>
      <xdr:spPr>
        <a:xfrm>
          <a:off x="12763500" y="169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26885</xdr:rowOff>
    </xdr:from>
    <xdr:ext cx="469744" cy="259045"/>
    <xdr:sp macro="" textlink="">
      <xdr:nvSpPr>
        <xdr:cNvPr id="708" name="テキスト ボックス 707"/>
        <xdr:cNvSpPr txBox="1"/>
      </xdr:nvSpPr>
      <xdr:spPr>
        <a:xfrm>
          <a:off x="12579428" y="1700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2" name="直線コネクタ 731"/>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5" name="投資及び出資金最大値テキスト"/>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6" name="直線コネクタ 735"/>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38" name="投資及び出資金平均値テキスト"/>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9" name="フローチャート: 判断 738"/>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41" name="フローチャート: 判断 740"/>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2" name="テキスト ボックス 741"/>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37592</xdr:rowOff>
    </xdr:from>
    <xdr:to>
      <xdr:col>107</xdr:col>
      <xdr:colOff>50800</xdr:colOff>
      <xdr:row>39</xdr:row>
      <xdr:rowOff>44450</xdr:rowOff>
    </xdr:to>
    <xdr:cxnSp macro="">
      <xdr:nvCxnSpPr>
        <xdr:cNvPr id="743" name="直線コネクタ 742"/>
        <xdr:cNvCxnSpPr/>
      </xdr:nvCxnSpPr>
      <xdr:spPr>
        <a:xfrm>
          <a:off x="19545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4" name="フローチャート: 判断 743"/>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5" name="テキスト ボックス 744"/>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37592</xdr:rowOff>
    </xdr:from>
    <xdr:to>
      <xdr:col>102</xdr:col>
      <xdr:colOff>114300</xdr:colOff>
      <xdr:row>39</xdr:row>
      <xdr:rowOff>38100</xdr:rowOff>
    </xdr:to>
    <xdr:cxnSp macro="">
      <xdr:nvCxnSpPr>
        <xdr:cNvPr id="746" name="直線コネクタ 745"/>
        <xdr:cNvCxnSpPr/>
      </xdr:nvCxnSpPr>
      <xdr:spPr>
        <a:xfrm flipV="1">
          <a:off x="18656300" y="672414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7" name="フローチャート: 判断 746"/>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8" name="テキスト ボックス 747"/>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9" name="フローチャート: 判断 748"/>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50" name="テキスト ボックス 749"/>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158242</xdr:rowOff>
    </xdr:from>
    <xdr:to>
      <xdr:col>102</xdr:col>
      <xdr:colOff>165100</xdr:colOff>
      <xdr:row>39</xdr:row>
      <xdr:rowOff>88392</xdr:rowOff>
    </xdr:to>
    <xdr:sp macro="" textlink="">
      <xdr:nvSpPr>
        <xdr:cNvPr id="762" name="楕円 761"/>
        <xdr:cNvSpPr/>
      </xdr:nvSpPr>
      <xdr:spPr>
        <a:xfrm>
          <a:off x="19494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79519</xdr:rowOff>
    </xdr:from>
    <xdr:ext cx="313932" cy="259045"/>
    <xdr:sp macro="" textlink="">
      <xdr:nvSpPr>
        <xdr:cNvPr id="763" name="テキスト ボックス 762"/>
        <xdr:cNvSpPr txBox="1"/>
      </xdr:nvSpPr>
      <xdr:spPr>
        <a:xfrm>
          <a:off x="19388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158750</xdr:rowOff>
    </xdr:from>
    <xdr:to>
      <xdr:col>98</xdr:col>
      <xdr:colOff>38100</xdr:colOff>
      <xdr:row>39</xdr:row>
      <xdr:rowOff>88900</xdr:rowOff>
    </xdr:to>
    <xdr:sp macro="" textlink="">
      <xdr:nvSpPr>
        <xdr:cNvPr id="764" name="楕円 763"/>
        <xdr:cNvSpPr/>
      </xdr:nvSpPr>
      <xdr:spPr>
        <a:xfrm>
          <a:off x="18605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80027</xdr:rowOff>
    </xdr:from>
    <xdr:ext cx="313932" cy="259045"/>
    <xdr:sp macro="" textlink="">
      <xdr:nvSpPr>
        <xdr:cNvPr id="765" name="テキスト ボックス 764"/>
        <xdr:cNvSpPr txBox="1"/>
      </xdr:nvSpPr>
      <xdr:spPr>
        <a:xfrm>
          <a:off x="18499333" y="6766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5" name="直線コネクタ 784"/>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6" name="貸付金最小値テキスト"/>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7" name="直線コネクタ 786"/>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8" name="貸付金最大値テキスト"/>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9" name="直線コネクタ 788"/>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xdr:rowOff>
    </xdr:from>
    <xdr:to>
      <xdr:col>116</xdr:col>
      <xdr:colOff>63500</xdr:colOff>
      <xdr:row>58</xdr:row>
      <xdr:rowOff>2711</xdr:rowOff>
    </xdr:to>
    <xdr:cxnSp macro="">
      <xdr:nvCxnSpPr>
        <xdr:cNvPr id="790" name="直線コネクタ 789"/>
        <xdr:cNvCxnSpPr/>
      </xdr:nvCxnSpPr>
      <xdr:spPr>
        <a:xfrm flipV="1">
          <a:off x="21323300" y="9946640"/>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91" name="貸付金平均値テキスト"/>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2" name="フローチャート: 判断 791"/>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2711</xdr:rowOff>
    </xdr:from>
    <xdr:to>
      <xdr:col>111</xdr:col>
      <xdr:colOff>177800</xdr:colOff>
      <xdr:row>58</xdr:row>
      <xdr:rowOff>2825</xdr:rowOff>
    </xdr:to>
    <xdr:cxnSp macro="">
      <xdr:nvCxnSpPr>
        <xdr:cNvPr id="793" name="直線コネクタ 792"/>
        <xdr:cNvCxnSpPr/>
      </xdr:nvCxnSpPr>
      <xdr:spPr>
        <a:xfrm flipV="1">
          <a:off x="20434300" y="994681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4" name="フローチャート: 判断 793"/>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5" name="テキスト ボックス 794"/>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2825</xdr:rowOff>
    </xdr:from>
    <xdr:to>
      <xdr:col>107</xdr:col>
      <xdr:colOff>50800</xdr:colOff>
      <xdr:row>58</xdr:row>
      <xdr:rowOff>12884</xdr:rowOff>
    </xdr:to>
    <xdr:cxnSp macro="">
      <xdr:nvCxnSpPr>
        <xdr:cNvPr id="796" name="直線コネクタ 795"/>
        <xdr:cNvCxnSpPr/>
      </xdr:nvCxnSpPr>
      <xdr:spPr>
        <a:xfrm flipV="1">
          <a:off x="19545300" y="9946925"/>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7" name="フローチャート: 判断 796"/>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798" name="テキスト ボックス 797"/>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170847</xdr:rowOff>
    </xdr:from>
    <xdr:to>
      <xdr:col>102</xdr:col>
      <xdr:colOff>114300</xdr:colOff>
      <xdr:row>58</xdr:row>
      <xdr:rowOff>12884</xdr:rowOff>
    </xdr:to>
    <xdr:cxnSp macro="">
      <xdr:nvCxnSpPr>
        <xdr:cNvPr id="799" name="直線コネクタ 798"/>
        <xdr:cNvCxnSpPr/>
      </xdr:nvCxnSpPr>
      <xdr:spPr>
        <a:xfrm>
          <a:off x="18656300" y="9943497"/>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0" name="フローチャート: 判断 799"/>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801" name="テキスト ボックス 800"/>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2" name="フローチャート: 判断 801"/>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3" name="テキスト ボックス 802"/>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123190</xdr:rowOff>
    </xdr:from>
    <xdr:to>
      <xdr:col>116</xdr:col>
      <xdr:colOff>114300</xdr:colOff>
      <xdr:row>58</xdr:row>
      <xdr:rowOff>53340</xdr:rowOff>
    </xdr:to>
    <xdr:sp macro="" textlink="">
      <xdr:nvSpPr>
        <xdr:cNvPr id="809" name="楕円 808"/>
        <xdr:cNvSpPr/>
      </xdr:nvSpPr>
      <xdr:spPr>
        <a:xfrm>
          <a:off x="221107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38117</xdr:rowOff>
    </xdr:from>
    <xdr:ext cx="378565" cy="259045"/>
    <xdr:sp macro="" textlink="">
      <xdr:nvSpPr>
        <xdr:cNvPr id="810" name="貸付金該当値テキスト"/>
        <xdr:cNvSpPr txBox="1"/>
      </xdr:nvSpPr>
      <xdr:spPr>
        <a:xfrm>
          <a:off x="22212300" y="981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123361</xdr:rowOff>
    </xdr:from>
    <xdr:to>
      <xdr:col>112</xdr:col>
      <xdr:colOff>38100</xdr:colOff>
      <xdr:row>58</xdr:row>
      <xdr:rowOff>53511</xdr:rowOff>
    </xdr:to>
    <xdr:sp macro="" textlink="">
      <xdr:nvSpPr>
        <xdr:cNvPr id="811" name="楕円 810"/>
        <xdr:cNvSpPr/>
      </xdr:nvSpPr>
      <xdr:spPr>
        <a:xfrm>
          <a:off x="21272500" y="98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44638</xdr:rowOff>
    </xdr:from>
    <xdr:ext cx="378565" cy="259045"/>
    <xdr:sp macro="" textlink="">
      <xdr:nvSpPr>
        <xdr:cNvPr id="812" name="テキスト ボックス 811"/>
        <xdr:cNvSpPr txBox="1"/>
      </xdr:nvSpPr>
      <xdr:spPr>
        <a:xfrm>
          <a:off x="21134017" y="9988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123475</xdr:rowOff>
    </xdr:from>
    <xdr:to>
      <xdr:col>107</xdr:col>
      <xdr:colOff>101600</xdr:colOff>
      <xdr:row>58</xdr:row>
      <xdr:rowOff>53625</xdr:rowOff>
    </xdr:to>
    <xdr:sp macro="" textlink="">
      <xdr:nvSpPr>
        <xdr:cNvPr id="813" name="楕円 812"/>
        <xdr:cNvSpPr/>
      </xdr:nvSpPr>
      <xdr:spPr>
        <a:xfrm>
          <a:off x="20383500" y="98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44752</xdr:rowOff>
    </xdr:from>
    <xdr:ext cx="378565" cy="259045"/>
    <xdr:sp macro="" textlink="">
      <xdr:nvSpPr>
        <xdr:cNvPr id="814" name="テキスト ボックス 813"/>
        <xdr:cNvSpPr txBox="1"/>
      </xdr:nvSpPr>
      <xdr:spPr>
        <a:xfrm>
          <a:off x="20245017" y="9988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133534</xdr:rowOff>
    </xdr:from>
    <xdr:to>
      <xdr:col>102</xdr:col>
      <xdr:colOff>165100</xdr:colOff>
      <xdr:row>58</xdr:row>
      <xdr:rowOff>63684</xdr:rowOff>
    </xdr:to>
    <xdr:sp macro="" textlink="">
      <xdr:nvSpPr>
        <xdr:cNvPr id="815" name="楕円 814"/>
        <xdr:cNvSpPr/>
      </xdr:nvSpPr>
      <xdr:spPr>
        <a:xfrm>
          <a:off x="19494500" y="99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54811</xdr:rowOff>
    </xdr:from>
    <xdr:ext cx="378565" cy="259045"/>
    <xdr:sp macro="" textlink="">
      <xdr:nvSpPr>
        <xdr:cNvPr id="816" name="テキスト ボックス 815"/>
        <xdr:cNvSpPr txBox="1"/>
      </xdr:nvSpPr>
      <xdr:spPr>
        <a:xfrm>
          <a:off x="19356017" y="999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120047</xdr:rowOff>
    </xdr:from>
    <xdr:to>
      <xdr:col>98</xdr:col>
      <xdr:colOff>38100</xdr:colOff>
      <xdr:row>58</xdr:row>
      <xdr:rowOff>50197</xdr:rowOff>
    </xdr:to>
    <xdr:sp macro="" textlink="">
      <xdr:nvSpPr>
        <xdr:cNvPr id="817" name="楕円 816"/>
        <xdr:cNvSpPr/>
      </xdr:nvSpPr>
      <xdr:spPr>
        <a:xfrm>
          <a:off x="18605500" y="98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41324</xdr:rowOff>
    </xdr:from>
    <xdr:ext cx="378565" cy="259045"/>
    <xdr:sp macro="" textlink="">
      <xdr:nvSpPr>
        <xdr:cNvPr id="818" name="テキスト ボックス 817"/>
        <xdr:cNvSpPr txBox="1"/>
      </xdr:nvSpPr>
      <xdr:spPr>
        <a:xfrm>
          <a:off x="18467017" y="998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41" name="直線コネクタ 840"/>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2" name="繰出金最小値テキスト"/>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3" name="直線コネクタ 842"/>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4" name="繰出金最大値テキスト"/>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5" name="直線コネクタ 844"/>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75006</xdr:rowOff>
    </xdr:from>
    <xdr:to>
      <xdr:col>116</xdr:col>
      <xdr:colOff>63500</xdr:colOff>
      <xdr:row>75</xdr:row>
      <xdr:rowOff>86162</xdr:rowOff>
    </xdr:to>
    <xdr:cxnSp macro="">
      <xdr:nvCxnSpPr>
        <xdr:cNvPr id="846" name="直線コネクタ 845"/>
        <xdr:cNvCxnSpPr/>
      </xdr:nvCxnSpPr>
      <xdr:spPr>
        <a:xfrm flipV="1">
          <a:off x="21323300" y="12933756"/>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86265</xdr:rowOff>
    </xdr:from>
    <xdr:ext cx="534377" cy="259045"/>
    <xdr:sp macro="" textlink="">
      <xdr:nvSpPr>
        <xdr:cNvPr id="847" name="繰出金平均値テキスト"/>
        <xdr:cNvSpPr txBox="1"/>
      </xdr:nvSpPr>
      <xdr:spPr>
        <a:xfrm>
          <a:off x="22212300" y="12602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8" name="フローチャート: 判断 847"/>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109205</xdr:rowOff>
    </xdr:from>
    <xdr:to>
      <xdr:col>111</xdr:col>
      <xdr:colOff>177800</xdr:colOff>
      <xdr:row>75</xdr:row>
      <xdr:rowOff>86162</xdr:rowOff>
    </xdr:to>
    <xdr:cxnSp macro="">
      <xdr:nvCxnSpPr>
        <xdr:cNvPr id="849" name="直線コネクタ 848"/>
        <xdr:cNvCxnSpPr/>
      </xdr:nvCxnSpPr>
      <xdr:spPr>
        <a:xfrm>
          <a:off x="20434300" y="12453605"/>
          <a:ext cx="889000" cy="49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50" name="フローチャート: 判断 849"/>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69318</xdr:rowOff>
    </xdr:from>
    <xdr:ext cx="534377" cy="259045"/>
    <xdr:sp macro="" textlink="">
      <xdr:nvSpPr>
        <xdr:cNvPr id="851" name="テキスト ボックス 850"/>
        <xdr:cNvSpPr txBox="1"/>
      </xdr:nvSpPr>
      <xdr:spPr>
        <a:xfrm>
          <a:off x="21056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123469</xdr:rowOff>
    </xdr:from>
    <xdr:to>
      <xdr:col>107</xdr:col>
      <xdr:colOff>50800</xdr:colOff>
      <xdr:row>72</xdr:row>
      <xdr:rowOff>109205</xdr:rowOff>
    </xdr:to>
    <xdr:cxnSp macro="">
      <xdr:nvCxnSpPr>
        <xdr:cNvPr id="852" name="直線コネクタ 851"/>
        <xdr:cNvCxnSpPr/>
      </xdr:nvCxnSpPr>
      <xdr:spPr>
        <a:xfrm>
          <a:off x="19545300" y="12296419"/>
          <a:ext cx="889000" cy="15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3" name="フローチャート: 判断 852"/>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4" name="テキスト ボックス 853"/>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123469</xdr:rowOff>
    </xdr:from>
    <xdr:to>
      <xdr:col>102</xdr:col>
      <xdr:colOff>114300</xdr:colOff>
      <xdr:row>73</xdr:row>
      <xdr:rowOff>75647</xdr:rowOff>
    </xdr:to>
    <xdr:cxnSp macro="">
      <xdr:nvCxnSpPr>
        <xdr:cNvPr id="855" name="直線コネクタ 854"/>
        <xdr:cNvCxnSpPr/>
      </xdr:nvCxnSpPr>
      <xdr:spPr>
        <a:xfrm flipV="1">
          <a:off x="18656300" y="12296419"/>
          <a:ext cx="889000" cy="29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6" name="フローチャート: 判断 855"/>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22110</xdr:rowOff>
    </xdr:from>
    <xdr:ext cx="534377" cy="259045"/>
    <xdr:sp macro="" textlink="">
      <xdr:nvSpPr>
        <xdr:cNvPr id="857" name="テキスト ボックス 856"/>
        <xdr:cNvSpPr txBox="1"/>
      </xdr:nvSpPr>
      <xdr:spPr>
        <a:xfrm>
          <a:off x="19278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8" name="フローチャート: 判断 857"/>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147383</xdr:rowOff>
    </xdr:from>
    <xdr:ext cx="534377" cy="259045"/>
    <xdr:sp macro="" textlink="">
      <xdr:nvSpPr>
        <xdr:cNvPr id="859" name="テキスト ボックス 858"/>
        <xdr:cNvSpPr txBox="1"/>
      </xdr:nvSpPr>
      <xdr:spPr>
        <a:xfrm>
          <a:off x="18389111" y="126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24206</xdr:rowOff>
    </xdr:from>
    <xdr:to>
      <xdr:col>116</xdr:col>
      <xdr:colOff>114300</xdr:colOff>
      <xdr:row>75</xdr:row>
      <xdr:rowOff>125806</xdr:rowOff>
    </xdr:to>
    <xdr:sp macro="" textlink="">
      <xdr:nvSpPr>
        <xdr:cNvPr id="865" name="楕円 864"/>
        <xdr:cNvSpPr/>
      </xdr:nvSpPr>
      <xdr:spPr>
        <a:xfrm>
          <a:off x="22110700" y="128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2633</xdr:rowOff>
    </xdr:from>
    <xdr:ext cx="534377" cy="259045"/>
    <xdr:sp macro="" textlink="">
      <xdr:nvSpPr>
        <xdr:cNvPr id="866" name="繰出金該当値テキスト"/>
        <xdr:cNvSpPr txBox="1"/>
      </xdr:nvSpPr>
      <xdr:spPr>
        <a:xfrm>
          <a:off x="22212300" y="128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35362</xdr:rowOff>
    </xdr:from>
    <xdr:to>
      <xdr:col>112</xdr:col>
      <xdr:colOff>38100</xdr:colOff>
      <xdr:row>75</xdr:row>
      <xdr:rowOff>136962</xdr:rowOff>
    </xdr:to>
    <xdr:sp macro="" textlink="">
      <xdr:nvSpPr>
        <xdr:cNvPr id="867" name="楕円 866"/>
        <xdr:cNvSpPr/>
      </xdr:nvSpPr>
      <xdr:spPr>
        <a:xfrm>
          <a:off x="21272500" y="128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128089</xdr:rowOff>
    </xdr:from>
    <xdr:ext cx="534377" cy="259045"/>
    <xdr:sp macro="" textlink="">
      <xdr:nvSpPr>
        <xdr:cNvPr id="868" name="テキスト ボックス 867"/>
        <xdr:cNvSpPr txBox="1"/>
      </xdr:nvSpPr>
      <xdr:spPr>
        <a:xfrm>
          <a:off x="21056111" y="129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58405</xdr:rowOff>
    </xdr:from>
    <xdr:to>
      <xdr:col>107</xdr:col>
      <xdr:colOff>101600</xdr:colOff>
      <xdr:row>72</xdr:row>
      <xdr:rowOff>160005</xdr:rowOff>
    </xdr:to>
    <xdr:sp macro="" textlink="">
      <xdr:nvSpPr>
        <xdr:cNvPr id="869" name="楕円 868"/>
        <xdr:cNvSpPr/>
      </xdr:nvSpPr>
      <xdr:spPr>
        <a:xfrm>
          <a:off x="20383500" y="124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151132</xdr:rowOff>
    </xdr:from>
    <xdr:ext cx="534377" cy="259045"/>
    <xdr:sp macro="" textlink="">
      <xdr:nvSpPr>
        <xdr:cNvPr id="870" name="テキスト ボックス 869"/>
        <xdr:cNvSpPr txBox="1"/>
      </xdr:nvSpPr>
      <xdr:spPr>
        <a:xfrm>
          <a:off x="20167111" y="124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72669</xdr:rowOff>
    </xdr:from>
    <xdr:to>
      <xdr:col>102</xdr:col>
      <xdr:colOff>165100</xdr:colOff>
      <xdr:row>72</xdr:row>
      <xdr:rowOff>2819</xdr:rowOff>
    </xdr:to>
    <xdr:sp macro="" textlink="">
      <xdr:nvSpPr>
        <xdr:cNvPr id="871" name="楕円 870"/>
        <xdr:cNvSpPr/>
      </xdr:nvSpPr>
      <xdr:spPr>
        <a:xfrm>
          <a:off x="19494500" y="122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19346</xdr:rowOff>
    </xdr:from>
    <xdr:ext cx="534377" cy="259045"/>
    <xdr:sp macro="" textlink="">
      <xdr:nvSpPr>
        <xdr:cNvPr id="872" name="テキスト ボックス 871"/>
        <xdr:cNvSpPr txBox="1"/>
      </xdr:nvSpPr>
      <xdr:spPr>
        <a:xfrm>
          <a:off x="19278111" y="120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24847</xdr:rowOff>
    </xdr:from>
    <xdr:to>
      <xdr:col>98</xdr:col>
      <xdr:colOff>38100</xdr:colOff>
      <xdr:row>73</xdr:row>
      <xdr:rowOff>126447</xdr:rowOff>
    </xdr:to>
    <xdr:sp macro="" textlink="">
      <xdr:nvSpPr>
        <xdr:cNvPr id="873" name="楕円 872"/>
        <xdr:cNvSpPr/>
      </xdr:nvSpPr>
      <xdr:spPr>
        <a:xfrm>
          <a:off x="18605500" y="125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142974</xdr:rowOff>
    </xdr:from>
    <xdr:ext cx="534377" cy="259045"/>
    <xdr:sp macro="" textlink="">
      <xdr:nvSpPr>
        <xdr:cNvPr id="874" name="テキスト ボックス 873"/>
        <xdr:cNvSpPr txBox="1"/>
      </xdr:nvSpPr>
      <xdr:spPr>
        <a:xfrm>
          <a:off x="18389111" y="123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平均を下回っているものの、扶助費は類似団体平均を上回る傾向が続いている。扶助費の割合を多く占めるものとして、児童手当や生活保護費がある。今後も支出の動向を注視しつつ、資格審査等の適正執行に努める。</a:t>
          </a:r>
        </a:p>
        <a:p>
          <a:r>
            <a:rPr kumimoji="1" lang="ja-JP" altLang="en-US" sz="1300">
              <a:latin typeface="ＭＳ Ｐゴシック" panose="020B0600070205080204" pitchFamily="50" charset="-128"/>
              <a:ea typeface="ＭＳ Ｐゴシック" panose="020B0600070205080204" pitchFamily="50" charset="-128"/>
            </a:rPr>
            <a:t>　積立金は、教育施設等老朽化に伴う修繕に向けた公共施設整備基金や減債基金、財政調整基金を積立てたため増加したが、依然として類似団体平均を下回る傾向が続いている。</a:t>
          </a:r>
        </a:p>
        <a:p>
          <a:r>
            <a:rPr kumimoji="1" lang="ja-JP" altLang="en-US" sz="1300">
              <a:latin typeface="ＭＳ Ｐゴシック" panose="020B0600070205080204" pitchFamily="50" charset="-128"/>
              <a:ea typeface="ＭＳ Ｐゴシック" panose="020B0600070205080204" pitchFamily="50" charset="-128"/>
            </a:rPr>
            <a:t>　今後も維持補修費等、各施設の老朽化の影響による修繕費の増加が予想されるが、修繕計画の見直しや類似施設の統廃合の検討などを行っていくとともに、繰出金についても主に基準外の繰出金について重点的に削減を図り、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141,371
137,594
123.58
61,315,396
57,450,948
3,721,622
32,165,687
52,233,559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30843</xdr:rowOff>
    </xdr:from>
    <xdr:to>
      <xdr:col>24</xdr:col>
      <xdr:colOff>63500</xdr:colOff>
      <xdr:row>38</xdr:row>
      <xdr:rowOff>107043</xdr:rowOff>
    </xdr:to>
    <xdr:cxnSp macro="">
      <xdr:nvCxnSpPr>
        <xdr:cNvPr id="63" name="直線コネクタ 62"/>
        <xdr:cNvCxnSpPr/>
      </xdr:nvCxnSpPr>
      <xdr:spPr>
        <a:xfrm flipV="1">
          <a:off x="3797300" y="65459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52450</xdr:rowOff>
    </xdr:from>
    <xdr:ext cx="469744" cy="259045"/>
    <xdr:sp macro="" textlink="">
      <xdr:nvSpPr>
        <xdr:cNvPr id="64" name="議会費平均値テキスト"/>
        <xdr:cNvSpPr txBox="1"/>
      </xdr:nvSpPr>
      <xdr:spPr>
        <a:xfrm>
          <a:off x="4686300" y="588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41728</xdr:rowOff>
    </xdr:from>
    <xdr:to>
      <xdr:col>19</xdr:col>
      <xdr:colOff>177800</xdr:colOff>
      <xdr:row>38</xdr:row>
      <xdr:rowOff>107043</xdr:rowOff>
    </xdr:to>
    <xdr:cxnSp macro="">
      <xdr:nvCxnSpPr>
        <xdr:cNvPr id="66" name="直線コネクタ 65"/>
        <xdr:cNvCxnSpPr/>
      </xdr:nvCxnSpPr>
      <xdr:spPr>
        <a:xfrm>
          <a:off x="2908300" y="6556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28501</xdr:rowOff>
    </xdr:from>
    <xdr:ext cx="469744" cy="259045"/>
    <xdr:sp macro="" textlink="">
      <xdr:nvSpPr>
        <xdr:cNvPr id="68" name="テキスト ボックス 67"/>
        <xdr:cNvSpPr txBox="1"/>
      </xdr:nvSpPr>
      <xdr:spPr>
        <a:xfrm>
          <a:off x="3562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41728</xdr:rowOff>
    </xdr:from>
    <xdr:to>
      <xdr:col>15</xdr:col>
      <xdr:colOff>50800</xdr:colOff>
      <xdr:row>38</xdr:row>
      <xdr:rowOff>89626</xdr:rowOff>
    </xdr:to>
    <xdr:cxnSp macro="">
      <xdr:nvCxnSpPr>
        <xdr:cNvPr id="69" name="直線コネクタ 68"/>
        <xdr:cNvCxnSpPr/>
      </xdr:nvCxnSpPr>
      <xdr:spPr>
        <a:xfrm flipV="1">
          <a:off x="2019300" y="6556828"/>
          <a:ext cx="8890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71" name="テキスト ボックス 70"/>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118473</xdr:rowOff>
    </xdr:from>
    <xdr:to>
      <xdr:col>10</xdr:col>
      <xdr:colOff>114300</xdr:colOff>
      <xdr:row>38</xdr:row>
      <xdr:rowOff>89626</xdr:rowOff>
    </xdr:to>
    <xdr:cxnSp macro="">
      <xdr:nvCxnSpPr>
        <xdr:cNvPr id="72" name="直線コネクタ 71"/>
        <xdr:cNvCxnSpPr/>
      </xdr:nvCxnSpPr>
      <xdr:spPr>
        <a:xfrm>
          <a:off x="1130300" y="6462123"/>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155320</xdr:rowOff>
    </xdr:from>
    <xdr:ext cx="469744" cy="259045"/>
    <xdr:sp macro="" textlink="">
      <xdr:nvSpPr>
        <xdr:cNvPr id="74" name="テキスト ボックス 73"/>
        <xdr:cNvSpPr txBox="1"/>
      </xdr:nvSpPr>
      <xdr:spPr>
        <a:xfrm>
          <a:off x="1784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129194</xdr:rowOff>
    </xdr:from>
    <xdr:ext cx="469744" cy="259045"/>
    <xdr:sp macro="" textlink="">
      <xdr:nvSpPr>
        <xdr:cNvPr id="76" name="テキスト ボックス 75"/>
        <xdr:cNvSpPr txBox="1"/>
      </xdr:nvSpPr>
      <xdr:spPr>
        <a:xfrm>
          <a:off x="895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151493</xdr:rowOff>
    </xdr:from>
    <xdr:to>
      <xdr:col>24</xdr:col>
      <xdr:colOff>114300</xdr:colOff>
      <xdr:row>38</xdr:row>
      <xdr:rowOff>81643</xdr:rowOff>
    </xdr:to>
    <xdr:sp macro="" textlink="">
      <xdr:nvSpPr>
        <xdr:cNvPr id="82" name="楕円 81"/>
        <xdr:cNvSpPr/>
      </xdr:nvSpPr>
      <xdr:spPr>
        <a:xfrm>
          <a:off x="4584700" y="64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129920</xdr:rowOff>
    </xdr:from>
    <xdr:ext cx="469744" cy="259045"/>
    <xdr:sp macro="" textlink="">
      <xdr:nvSpPr>
        <xdr:cNvPr id="83" name="議会費該当値テキスト"/>
        <xdr:cNvSpPr txBox="1"/>
      </xdr:nvSpPr>
      <xdr:spPr>
        <a:xfrm>
          <a:off x="4686300"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56243</xdr:rowOff>
    </xdr:from>
    <xdr:to>
      <xdr:col>20</xdr:col>
      <xdr:colOff>38100</xdr:colOff>
      <xdr:row>38</xdr:row>
      <xdr:rowOff>157843</xdr:rowOff>
    </xdr:to>
    <xdr:sp macro="" textlink="">
      <xdr:nvSpPr>
        <xdr:cNvPr id="84" name="楕円 83"/>
        <xdr:cNvSpPr/>
      </xdr:nvSpPr>
      <xdr:spPr>
        <a:xfrm>
          <a:off x="37465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148970</xdr:rowOff>
    </xdr:from>
    <xdr:ext cx="469744" cy="259045"/>
    <xdr:sp macro="" textlink="">
      <xdr:nvSpPr>
        <xdr:cNvPr id="85" name="テキスト ボックス 84"/>
        <xdr:cNvSpPr txBox="1"/>
      </xdr:nvSpPr>
      <xdr:spPr>
        <a:xfrm>
          <a:off x="3562428" y="666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162378</xdr:rowOff>
    </xdr:from>
    <xdr:to>
      <xdr:col>15</xdr:col>
      <xdr:colOff>101600</xdr:colOff>
      <xdr:row>38</xdr:row>
      <xdr:rowOff>92528</xdr:rowOff>
    </xdr:to>
    <xdr:sp macro="" textlink="">
      <xdr:nvSpPr>
        <xdr:cNvPr id="86" name="楕円 85"/>
        <xdr:cNvSpPr/>
      </xdr:nvSpPr>
      <xdr:spPr>
        <a:xfrm>
          <a:off x="2857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83655</xdr:rowOff>
    </xdr:from>
    <xdr:ext cx="469744" cy="259045"/>
    <xdr:sp macro="" textlink="">
      <xdr:nvSpPr>
        <xdr:cNvPr id="87" name="テキスト ボックス 86"/>
        <xdr:cNvSpPr txBox="1"/>
      </xdr:nvSpPr>
      <xdr:spPr>
        <a:xfrm>
          <a:off x="2673428"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38826</xdr:rowOff>
    </xdr:from>
    <xdr:to>
      <xdr:col>10</xdr:col>
      <xdr:colOff>165100</xdr:colOff>
      <xdr:row>38</xdr:row>
      <xdr:rowOff>140426</xdr:rowOff>
    </xdr:to>
    <xdr:sp macro="" textlink="">
      <xdr:nvSpPr>
        <xdr:cNvPr id="88" name="楕円 87"/>
        <xdr:cNvSpPr/>
      </xdr:nvSpPr>
      <xdr:spPr>
        <a:xfrm>
          <a:off x="1968500" y="65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131553</xdr:rowOff>
    </xdr:from>
    <xdr:ext cx="469744" cy="259045"/>
    <xdr:sp macro="" textlink="">
      <xdr:nvSpPr>
        <xdr:cNvPr id="89" name="テキスト ボックス 88"/>
        <xdr:cNvSpPr txBox="1"/>
      </xdr:nvSpPr>
      <xdr:spPr>
        <a:xfrm>
          <a:off x="1784428" y="664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67673</xdr:rowOff>
    </xdr:from>
    <xdr:to>
      <xdr:col>6</xdr:col>
      <xdr:colOff>38100</xdr:colOff>
      <xdr:row>37</xdr:row>
      <xdr:rowOff>169273</xdr:rowOff>
    </xdr:to>
    <xdr:sp macro="" textlink="">
      <xdr:nvSpPr>
        <xdr:cNvPr id="90" name="楕円 89"/>
        <xdr:cNvSpPr/>
      </xdr:nvSpPr>
      <xdr:spPr>
        <a:xfrm>
          <a:off x="10795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160400</xdr:rowOff>
    </xdr:from>
    <xdr:ext cx="469744" cy="259045"/>
    <xdr:sp macro="" textlink="">
      <xdr:nvSpPr>
        <xdr:cNvPr id="91" name="テキスト ボックス 90"/>
        <xdr:cNvSpPr txBox="1"/>
      </xdr:nvSpPr>
      <xdr:spPr>
        <a:xfrm>
          <a:off x="895428" y="65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118249</xdr:rowOff>
    </xdr:from>
    <xdr:to>
      <xdr:col>24</xdr:col>
      <xdr:colOff>63500</xdr:colOff>
      <xdr:row>57</xdr:row>
      <xdr:rowOff>43700</xdr:rowOff>
    </xdr:to>
    <xdr:cxnSp macro="">
      <xdr:nvCxnSpPr>
        <xdr:cNvPr id="121" name="直線コネクタ 120"/>
        <xdr:cNvCxnSpPr/>
      </xdr:nvCxnSpPr>
      <xdr:spPr>
        <a:xfrm>
          <a:off x="3797300" y="8690749"/>
          <a:ext cx="838200" cy="112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118249</xdr:rowOff>
    </xdr:from>
    <xdr:to>
      <xdr:col>19</xdr:col>
      <xdr:colOff>177800</xdr:colOff>
      <xdr:row>58</xdr:row>
      <xdr:rowOff>148145</xdr:rowOff>
    </xdr:to>
    <xdr:cxnSp macro="">
      <xdr:nvCxnSpPr>
        <xdr:cNvPr id="124" name="直線コネクタ 123"/>
        <xdr:cNvCxnSpPr/>
      </xdr:nvCxnSpPr>
      <xdr:spPr>
        <a:xfrm flipV="1">
          <a:off x="2908300" y="8690749"/>
          <a:ext cx="889000" cy="140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148145</xdr:rowOff>
    </xdr:from>
    <xdr:to>
      <xdr:col>15</xdr:col>
      <xdr:colOff>50800</xdr:colOff>
      <xdr:row>59</xdr:row>
      <xdr:rowOff>8458</xdr:rowOff>
    </xdr:to>
    <xdr:cxnSp macro="">
      <xdr:nvCxnSpPr>
        <xdr:cNvPr id="127" name="直線コネクタ 126"/>
        <xdr:cNvCxnSpPr/>
      </xdr:nvCxnSpPr>
      <xdr:spPr>
        <a:xfrm flipV="1">
          <a:off x="2019300" y="10092245"/>
          <a:ext cx="889000" cy="3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8458</xdr:rowOff>
    </xdr:from>
    <xdr:to>
      <xdr:col>10</xdr:col>
      <xdr:colOff>114300</xdr:colOff>
      <xdr:row>59</xdr:row>
      <xdr:rowOff>10134</xdr:rowOff>
    </xdr:to>
    <xdr:cxnSp macro="">
      <xdr:nvCxnSpPr>
        <xdr:cNvPr id="130" name="直線コネクタ 129"/>
        <xdr:cNvCxnSpPr/>
      </xdr:nvCxnSpPr>
      <xdr:spPr>
        <a:xfrm flipV="1">
          <a:off x="1130300" y="1012400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164350</xdr:rowOff>
    </xdr:from>
    <xdr:to>
      <xdr:col>24</xdr:col>
      <xdr:colOff>114300</xdr:colOff>
      <xdr:row>57</xdr:row>
      <xdr:rowOff>94500</xdr:rowOff>
    </xdr:to>
    <xdr:sp macro="" textlink="">
      <xdr:nvSpPr>
        <xdr:cNvPr id="140" name="楕円 139"/>
        <xdr:cNvSpPr/>
      </xdr:nvSpPr>
      <xdr:spPr>
        <a:xfrm>
          <a:off x="4584700" y="97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142777</xdr:rowOff>
    </xdr:from>
    <xdr:ext cx="534377" cy="259045"/>
    <xdr:sp macro="" textlink="">
      <xdr:nvSpPr>
        <xdr:cNvPr id="141" name="総務費該当値テキスト"/>
        <xdr:cNvSpPr txBox="1"/>
      </xdr:nvSpPr>
      <xdr:spPr>
        <a:xfrm>
          <a:off x="4686300" y="97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67449</xdr:rowOff>
    </xdr:from>
    <xdr:to>
      <xdr:col>20</xdr:col>
      <xdr:colOff>38100</xdr:colOff>
      <xdr:row>50</xdr:row>
      <xdr:rowOff>169049</xdr:rowOff>
    </xdr:to>
    <xdr:sp macro="" textlink="">
      <xdr:nvSpPr>
        <xdr:cNvPr id="142" name="楕円 141"/>
        <xdr:cNvSpPr/>
      </xdr:nvSpPr>
      <xdr:spPr>
        <a:xfrm>
          <a:off x="3746500" y="86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160176</xdr:rowOff>
    </xdr:from>
    <xdr:ext cx="599010" cy="259045"/>
    <xdr:sp macro="" textlink="">
      <xdr:nvSpPr>
        <xdr:cNvPr id="143" name="テキスト ボックス 142"/>
        <xdr:cNvSpPr txBox="1"/>
      </xdr:nvSpPr>
      <xdr:spPr>
        <a:xfrm>
          <a:off x="3497795" y="873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97345</xdr:rowOff>
    </xdr:from>
    <xdr:to>
      <xdr:col>15</xdr:col>
      <xdr:colOff>101600</xdr:colOff>
      <xdr:row>59</xdr:row>
      <xdr:rowOff>27495</xdr:rowOff>
    </xdr:to>
    <xdr:sp macro="" textlink="">
      <xdr:nvSpPr>
        <xdr:cNvPr id="144" name="楕円 143"/>
        <xdr:cNvSpPr/>
      </xdr:nvSpPr>
      <xdr:spPr>
        <a:xfrm>
          <a:off x="2857500" y="10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18622</xdr:rowOff>
    </xdr:from>
    <xdr:ext cx="534377" cy="259045"/>
    <xdr:sp macro="" textlink="">
      <xdr:nvSpPr>
        <xdr:cNvPr id="145" name="テキスト ボックス 144"/>
        <xdr:cNvSpPr txBox="1"/>
      </xdr:nvSpPr>
      <xdr:spPr>
        <a:xfrm>
          <a:off x="2641111" y="1013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129108</xdr:rowOff>
    </xdr:from>
    <xdr:to>
      <xdr:col>10</xdr:col>
      <xdr:colOff>165100</xdr:colOff>
      <xdr:row>59</xdr:row>
      <xdr:rowOff>59258</xdr:rowOff>
    </xdr:to>
    <xdr:sp macro="" textlink="">
      <xdr:nvSpPr>
        <xdr:cNvPr id="146" name="楕円 145"/>
        <xdr:cNvSpPr/>
      </xdr:nvSpPr>
      <xdr:spPr>
        <a:xfrm>
          <a:off x="1968500" y="100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50385</xdr:rowOff>
    </xdr:from>
    <xdr:ext cx="534377" cy="259045"/>
    <xdr:sp macro="" textlink="">
      <xdr:nvSpPr>
        <xdr:cNvPr id="147" name="テキスト ボックス 146"/>
        <xdr:cNvSpPr txBox="1"/>
      </xdr:nvSpPr>
      <xdr:spPr>
        <a:xfrm>
          <a:off x="1752111" y="101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130784</xdr:rowOff>
    </xdr:from>
    <xdr:to>
      <xdr:col>6</xdr:col>
      <xdr:colOff>38100</xdr:colOff>
      <xdr:row>59</xdr:row>
      <xdr:rowOff>60934</xdr:rowOff>
    </xdr:to>
    <xdr:sp macro="" textlink="">
      <xdr:nvSpPr>
        <xdr:cNvPr id="148" name="楕円 147"/>
        <xdr:cNvSpPr/>
      </xdr:nvSpPr>
      <xdr:spPr>
        <a:xfrm>
          <a:off x="1079500" y="1007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52061</xdr:rowOff>
    </xdr:from>
    <xdr:ext cx="534377" cy="259045"/>
    <xdr:sp macro="" textlink="">
      <xdr:nvSpPr>
        <xdr:cNvPr id="149" name="テキスト ボックス 148"/>
        <xdr:cNvSpPr txBox="1"/>
      </xdr:nvSpPr>
      <xdr:spPr>
        <a:xfrm>
          <a:off x="863111" y="1016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121736</xdr:rowOff>
    </xdr:from>
    <xdr:to>
      <xdr:col>24</xdr:col>
      <xdr:colOff>63500</xdr:colOff>
      <xdr:row>76</xdr:row>
      <xdr:rowOff>138348</xdr:rowOff>
    </xdr:to>
    <xdr:cxnSp macro="">
      <xdr:nvCxnSpPr>
        <xdr:cNvPr id="179" name="直線コネクタ 178"/>
        <xdr:cNvCxnSpPr/>
      </xdr:nvCxnSpPr>
      <xdr:spPr>
        <a:xfrm flipV="1">
          <a:off x="3797300" y="12637586"/>
          <a:ext cx="838200" cy="53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0" name="民生費平均値テキスト"/>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138348</xdr:rowOff>
    </xdr:from>
    <xdr:to>
      <xdr:col>19</xdr:col>
      <xdr:colOff>177800</xdr:colOff>
      <xdr:row>76</xdr:row>
      <xdr:rowOff>140576</xdr:rowOff>
    </xdr:to>
    <xdr:cxnSp macro="">
      <xdr:nvCxnSpPr>
        <xdr:cNvPr id="182" name="直線コネクタ 181"/>
        <xdr:cNvCxnSpPr/>
      </xdr:nvCxnSpPr>
      <xdr:spPr>
        <a:xfrm flipV="1">
          <a:off x="2908300" y="13168548"/>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137951</xdr:rowOff>
    </xdr:from>
    <xdr:ext cx="599010" cy="259045"/>
    <xdr:sp macro="" textlink="">
      <xdr:nvSpPr>
        <xdr:cNvPr id="184" name="テキスト ボックス 183"/>
        <xdr:cNvSpPr txBox="1"/>
      </xdr:nvSpPr>
      <xdr:spPr>
        <a:xfrm>
          <a:off x="3497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80302</xdr:rowOff>
    </xdr:from>
    <xdr:to>
      <xdr:col>15</xdr:col>
      <xdr:colOff>50800</xdr:colOff>
      <xdr:row>76</xdr:row>
      <xdr:rowOff>140576</xdr:rowOff>
    </xdr:to>
    <xdr:cxnSp macro="">
      <xdr:nvCxnSpPr>
        <xdr:cNvPr id="185" name="直線コネクタ 184"/>
        <xdr:cNvCxnSpPr/>
      </xdr:nvCxnSpPr>
      <xdr:spPr>
        <a:xfrm>
          <a:off x="2019300" y="13110502"/>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7" name="テキスト ボックス 186"/>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80302</xdr:rowOff>
    </xdr:from>
    <xdr:to>
      <xdr:col>10</xdr:col>
      <xdr:colOff>114300</xdr:colOff>
      <xdr:row>77</xdr:row>
      <xdr:rowOff>97162</xdr:rowOff>
    </xdr:to>
    <xdr:cxnSp macro="">
      <xdr:nvCxnSpPr>
        <xdr:cNvPr id="188" name="直線コネクタ 187"/>
        <xdr:cNvCxnSpPr/>
      </xdr:nvCxnSpPr>
      <xdr:spPr>
        <a:xfrm flipV="1">
          <a:off x="1130300" y="13110502"/>
          <a:ext cx="889000" cy="18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2" name="テキスト ボックス 191"/>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70936</xdr:rowOff>
    </xdr:from>
    <xdr:to>
      <xdr:col>24</xdr:col>
      <xdr:colOff>114300</xdr:colOff>
      <xdr:row>74</xdr:row>
      <xdr:rowOff>1086</xdr:rowOff>
    </xdr:to>
    <xdr:sp macro="" textlink="">
      <xdr:nvSpPr>
        <xdr:cNvPr id="198" name="楕円 197"/>
        <xdr:cNvSpPr/>
      </xdr:nvSpPr>
      <xdr:spPr>
        <a:xfrm>
          <a:off x="4584700" y="125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93813</xdr:rowOff>
    </xdr:from>
    <xdr:ext cx="599010" cy="259045"/>
    <xdr:sp macro="" textlink="">
      <xdr:nvSpPr>
        <xdr:cNvPr id="199" name="民生費該当値テキスト"/>
        <xdr:cNvSpPr txBox="1"/>
      </xdr:nvSpPr>
      <xdr:spPr>
        <a:xfrm>
          <a:off x="4686300" y="1243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87548</xdr:rowOff>
    </xdr:from>
    <xdr:to>
      <xdr:col>20</xdr:col>
      <xdr:colOff>38100</xdr:colOff>
      <xdr:row>77</xdr:row>
      <xdr:rowOff>17698</xdr:rowOff>
    </xdr:to>
    <xdr:sp macro="" textlink="">
      <xdr:nvSpPr>
        <xdr:cNvPr id="200" name="楕円 199"/>
        <xdr:cNvSpPr/>
      </xdr:nvSpPr>
      <xdr:spPr>
        <a:xfrm>
          <a:off x="3746500" y="131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8825</xdr:rowOff>
    </xdr:from>
    <xdr:ext cx="599010" cy="259045"/>
    <xdr:sp macro="" textlink="">
      <xdr:nvSpPr>
        <xdr:cNvPr id="201" name="テキスト ボックス 200"/>
        <xdr:cNvSpPr txBox="1"/>
      </xdr:nvSpPr>
      <xdr:spPr>
        <a:xfrm>
          <a:off x="3497795" y="1321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89776</xdr:rowOff>
    </xdr:from>
    <xdr:to>
      <xdr:col>15</xdr:col>
      <xdr:colOff>101600</xdr:colOff>
      <xdr:row>77</xdr:row>
      <xdr:rowOff>19926</xdr:rowOff>
    </xdr:to>
    <xdr:sp macro="" textlink="">
      <xdr:nvSpPr>
        <xdr:cNvPr id="202" name="楕円 201"/>
        <xdr:cNvSpPr/>
      </xdr:nvSpPr>
      <xdr:spPr>
        <a:xfrm>
          <a:off x="2857500" y="131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36453</xdr:rowOff>
    </xdr:from>
    <xdr:ext cx="599010" cy="259045"/>
    <xdr:sp macro="" textlink="">
      <xdr:nvSpPr>
        <xdr:cNvPr id="203" name="テキスト ボックス 202"/>
        <xdr:cNvSpPr txBox="1"/>
      </xdr:nvSpPr>
      <xdr:spPr>
        <a:xfrm>
          <a:off x="2608795" y="1289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29502</xdr:rowOff>
    </xdr:from>
    <xdr:to>
      <xdr:col>10</xdr:col>
      <xdr:colOff>165100</xdr:colOff>
      <xdr:row>76</xdr:row>
      <xdr:rowOff>131102</xdr:rowOff>
    </xdr:to>
    <xdr:sp macro="" textlink="">
      <xdr:nvSpPr>
        <xdr:cNvPr id="204" name="楕円 203"/>
        <xdr:cNvSpPr/>
      </xdr:nvSpPr>
      <xdr:spPr>
        <a:xfrm>
          <a:off x="1968500" y="130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147629</xdr:rowOff>
    </xdr:from>
    <xdr:ext cx="599010" cy="259045"/>
    <xdr:sp macro="" textlink="">
      <xdr:nvSpPr>
        <xdr:cNvPr id="205" name="テキスト ボックス 204"/>
        <xdr:cNvSpPr txBox="1"/>
      </xdr:nvSpPr>
      <xdr:spPr>
        <a:xfrm>
          <a:off x="1719795" y="128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46362</xdr:rowOff>
    </xdr:from>
    <xdr:to>
      <xdr:col>6</xdr:col>
      <xdr:colOff>38100</xdr:colOff>
      <xdr:row>77</xdr:row>
      <xdr:rowOff>147962</xdr:rowOff>
    </xdr:to>
    <xdr:sp macro="" textlink="">
      <xdr:nvSpPr>
        <xdr:cNvPr id="206" name="楕円 205"/>
        <xdr:cNvSpPr/>
      </xdr:nvSpPr>
      <xdr:spPr>
        <a:xfrm>
          <a:off x="1079500" y="132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164489</xdr:rowOff>
    </xdr:from>
    <xdr:ext cx="599010" cy="259045"/>
    <xdr:sp macro="" textlink="">
      <xdr:nvSpPr>
        <xdr:cNvPr id="207" name="テキスト ボックス 206"/>
        <xdr:cNvSpPr txBox="1"/>
      </xdr:nvSpPr>
      <xdr:spPr>
        <a:xfrm>
          <a:off x="830795" y="1302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144235</xdr:rowOff>
    </xdr:from>
    <xdr:to>
      <xdr:col>24</xdr:col>
      <xdr:colOff>63500</xdr:colOff>
      <xdr:row>98</xdr:row>
      <xdr:rowOff>155930</xdr:rowOff>
    </xdr:to>
    <xdr:cxnSp macro="">
      <xdr:nvCxnSpPr>
        <xdr:cNvPr id="237" name="直線コネクタ 236"/>
        <xdr:cNvCxnSpPr/>
      </xdr:nvCxnSpPr>
      <xdr:spPr>
        <a:xfrm flipV="1">
          <a:off x="3797300" y="16774885"/>
          <a:ext cx="838200" cy="18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155930</xdr:rowOff>
    </xdr:from>
    <xdr:to>
      <xdr:col>19</xdr:col>
      <xdr:colOff>177800</xdr:colOff>
      <xdr:row>99</xdr:row>
      <xdr:rowOff>2139</xdr:rowOff>
    </xdr:to>
    <xdr:cxnSp macro="">
      <xdr:nvCxnSpPr>
        <xdr:cNvPr id="240" name="直線コネクタ 239"/>
        <xdr:cNvCxnSpPr/>
      </xdr:nvCxnSpPr>
      <xdr:spPr>
        <a:xfrm flipV="1">
          <a:off x="2908300" y="16958030"/>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139552</xdr:rowOff>
    </xdr:from>
    <xdr:ext cx="534377" cy="259045"/>
    <xdr:sp macro="" textlink="">
      <xdr:nvSpPr>
        <xdr:cNvPr id="242" name="テキスト ボックス 241"/>
        <xdr:cNvSpPr txBox="1"/>
      </xdr:nvSpPr>
      <xdr:spPr>
        <a:xfrm>
          <a:off x="3530111" y="164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2139</xdr:rowOff>
    </xdr:from>
    <xdr:to>
      <xdr:col>15</xdr:col>
      <xdr:colOff>50800</xdr:colOff>
      <xdr:row>99</xdr:row>
      <xdr:rowOff>4883</xdr:rowOff>
    </xdr:to>
    <xdr:cxnSp macro="">
      <xdr:nvCxnSpPr>
        <xdr:cNvPr id="243" name="直線コネクタ 242"/>
        <xdr:cNvCxnSpPr/>
      </xdr:nvCxnSpPr>
      <xdr:spPr>
        <a:xfrm flipV="1">
          <a:off x="2019300" y="1697568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167764</xdr:rowOff>
    </xdr:from>
    <xdr:ext cx="534377" cy="259045"/>
    <xdr:sp macro="" textlink="">
      <xdr:nvSpPr>
        <xdr:cNvPr id="245" name="テキスト ボックス 244"/>
        <xdr:cNvSpPr txBox="1"/>
      </xdr:nvSpPr>
      <xdr:spPr>
        <a:xfrm>
          <a:off x="2641111"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161816</xdr:rowOff>
    </xdr:from>
    <xdr:to>
      <xdr:col>10</xdr:col>
      <xdr:colOff>114300</xdr:colOff>
      <xdr:row>99</xdr:row>
      <xdr:rowOff>4883</xdr:rowOff>
    </xdr:to>
    <xdr:cxnSp macro="">
      <xdr:nvCxnSpPr>
        <xdr:cNvPr id="246" name="直線コネクタ 245"/>
        <xdr:cNvCxnSpPr/>
      </xdr:nvCxnSpPr>
      <xdr:spPr>
        <a:xfrm>
          <a:off x="1130300" y="16963916"/>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48" name="テキスト ボックス 247"/>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93435</xdr:rowOff>
    </xdr:from>
    <xdr:to>
      <xdr:col>24</xdr:col>
      <xdr:colOff>114300</xdr:colOff>
      <xdr:row>98</xdr:row>
      <xdr:rowOff>23585</xdr:rowOff>
    </xdr:to>
    <xdr:sp macro="" textlink="">
      <xdr:nvSpPr>
        <xdr:cNvPr id="256" name="楕円 255"/>
        <xdr:cNvSpPr/>
      </xdr:nvSpPr>
      <xdr:spPr>
        <a:xfrm>
          <a:off x="4584700" y="1672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8362</xdr:rowOff>
    </xdr:from>
    <xdr:ext cx="534377" cy="259045"/>
    <xdr:sp macro="" textlink="">
      <xdr:nvSpPr>
        <xdr:cNvPr id="257" name="衛生費該当値テキスト"/>
        <xdr:cNvSpPr txBox="1"/>
      </xdr:nvSpPr>
      <xdr:spPr>
        <a:xfrm>
          <a:off x="4686300" y="1663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105130</xdr:rowOff>
    </xdr:from>
    <xdr:to>
      <xdr:col>20</xdr:col>
      <xdr:colOff>38100</xdr:colOff>
      <xdr:row>99</xdr:row>
      <xdr:rowOff>35280</xdr:rowOff>
    </xdr:to>
    <xdr:sp macro="" textlink="">
      <xdr:nvSpPr>
        <xdr:cNvPr id="258" name="楕円 257"/>
        <xdr:cNvSpPr/>
      </xdr:nvSpPr>
      <xdr:spPr>
        <a:xfrm>
          <a:off x="3746500" y="169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26407</xdr:rowOff>
    </xdr:from>
    <xdr:ext cx="534377" cy="259045"/>
    <xdr:sp macro="" textlink="">
      <xdr:nvSpPr>
        <xdr:cNvPr id="259" name="テキスト ボックス 258"/>
        <xdr:cNvSpPr txBox="1"/>
      </xdr:nvSpPr>
      <xdr:spPr>
        <a:xfrm>
          <a:off x="3530111" y="1699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122789</xdr:rowOff>
    </xdr:from>
    <xdr:to>
      <xdr:col>15</xdr:col>
      <xdr:colOff>101600</xdr:colOff>
      <xdr:row>99</xdr:row>
      <xdr:rowOff>52939</xdr:rowOff>
    </xdr:to>
    <xdr:sp macro="" textlink="">
      <xdr:nvSpPr>
        <xdr:cNvPr id="260" name="楕円 259"/>
        <xdr:cNvSpPr/>
      </xdr:nvSpPr>
      <xdr:spPr>
        <a:xfrm>
          <a:off x="2857500" y="169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44066</xdr:rowOff>
    </xdr:from>
    <xdr:ext cx="534377" cy="259045"/>
    <xdr:sp macro="" textlink="">
      <xdr:nvSpPr>
        <xdr:cNvPr id="261" name="テキスト ボックス 260"/>
        <xdr:cNvSpPr txBox="1"/>
      </xdr:nvSpPr>
      <xdr:spPr>
        <a:xfrm>
          <a:off x="2641111" y="1701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125533</xdr:rowOff>
    </xdr:from>
    <xdr:to>
      <xdr:col>10</xdr:col>
      <xdr:colOff>165100</xdr:colOff>
      <xdr:row>99</xdr:row>
      <xdr:rowOff>55683</xdr:rowOff>
    </xdr:to>
    <xdr:sp macro="" textlink="">
      <xdr:nvSpPr>
        <xdr:cNvPr id="262" name="楕円 261"/>
        <xdr:cNvSpPr/>
      </xdr:nvSpPr>
      <xdr:spPr>
        <a:xfrm>
          <a:off x="1968500" y="1692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46810</xdr:rowOff>
    </xdr:from>
    <xdr:ext cx="534377" cy="259045"/>
    <xdr:sp macro="" textlink="">
      <xdr:nvSpPr>
        <xdr:cNvPr id="263" name="テキスト ボックス 262"/>
        <xdr:cNvSpPr txBox="1"/>
      </xdr:nvSpPr>
      <xdr:spPr>
        <a:xfrm>
          <a:off x="1752111" y="170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111016</xdr:rowOff>
    </xdr:from>
    <xdr:to>
      <xdr:col>6</xdr:col>
      <xdr:colOff>38100</xdr:colOff>
      <xdr:row>99</xdr:row>
      <xdr:rowOff>41166</xdr:rowOff>
    </xdr:to>
    <xdr:sp macro="" textlink="">
      <xdr:nvSpPr>
        <xdr:cNvPr id="264" name="楕円 263"/>
        <xdr:cNvSpPr/>
      </xdr:nvSpPr>
      <xdr:spPr>
        <a:xfrm>
          <a:off x="1079500" y="169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32293</xdr:rowOff>
    </xdr:from>
    <xdr:ext cx="534377" cy="259045"/>
    <xdr:sp macro="" textlink="">
      <xdr:nvSpPr>
        <xdr:cNvPr id="265" name="テキスト ボックス 264"/>
        <xdr:cNvSpPr txBox="1"/>
      </xdr:nvSpPr>
      <xdr:spPr>
        <a:xfrm>
          <a:off x="863111" y="1700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129001</xdr:rowOff>
    </xdr:from>
    <xdr:to>
      <xdr:col>55</xdr:col>
      <xdr:colOff>0</xdr:colOff>
      <xdr:row>38</xdr:row>
      <xdr:rowOff>129459</xdr:rowOff>
    </xdr:to>
    <xdr:cxnSp macro="">
      <xdr:nvCxnSpPr>
        <xdr:cNvPr id="292" name="直線コネクタ 291"/>
        <xdr:cNvCxnSpPr/>
      </xdr:nvCxnSpPr>
      <xdr:spPr>
        <a:xfrm flipV="1">
          <a:off x="9639300" y="664410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128636</xdr:rowOff>
    </xdr:from>
    <xdr:to>
      <xdr:col>50</xdr:col>
      <xdr:colOff>114300</xdr:colOff>
      <xdr:row>38</xdr:row>
      <xdr:rowOff>129459</xdr:rowOff>
    </xdr:to>
    <xdr:cxnSp macro="">
      <xdr:nvCxnSpPr>
        <xdr:cNvPr id="295" name="直線コネクタ 294"/>
        <xdr:cNvCxnSpPr/>
      </xdr:nvCxnSpPr>
      <xdr:spPr>
        <a:xfrm>
          <a:off x="8750300" y="664373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128636</xdr:rowOff>
    </xdr:from>
    <xdr:to>
      <xdr:col>45</xdr:col>
      <xdr:colOff>177800</xdr:colOff>
      <xdr:row>38</xdr:row>
      <xdr:rowOff>128727</xdr:rowOff>
    </xdr:to>
    <xdr:cxnSp macro="">
      <xdr:nvCxnSpPr>
        <xdr:cNvPr id="298" name="直線コネクタ 297"/>
        <xdr:cNvCxnSpPr/>
      </xdr:nvCxnSpPr>
      <xdr:spPr>
        <a:xfrm flipV="1">
          <a:off x="7861300" y="664373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0" name="テキスト ボックス 299"/>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128727</xdr:rowOff>
    </xdr:from>
    <xdr:to>
      <xdr:col>41</xdr:col>
      <xdr:colOff>50800</xdr:colOff>
      <xdr:row>38</xdr:row>
      <xdr:rowOff>128910</xdr:rowOff>
    </xdr:to>
    <xdr:cxnSp macro="">
      <xdr:nvCxnSpPr>
        <xdr:cNvPr id="301" name="直線コネクタ 300"/>
        <xdr:cNvCxnSpPr/>
      </xdr:nvCxnSpPr>
      <xdr:spPr>
        <a:xfrm flipV="1">
          <a:off x="6972300" y="664382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3" name="テキスト ボックス 302"/>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78201</xdr:rowOff>
    </xdr:from>
    <xdr:to>
      <xdr:col>55</xdr:col>
      <xdr:colOff>50800</xdr:colOff>
      <xdr:row>39</xdr:row>
      <xdr:rowOff>8351</xdr:rowOff>
    </xdr:to>
    <xdr:sp macro="" textlink="">
      <xdr:nvSpPr>
        <xdr:cNvPr id="311" name="楕円 310"/>
        <xdr:cNvSpPr/>
      </xdr:nvSpPr>
      <xdr:spPr>
        <a:xfrm>
          <a:off x="10426700" y="65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164578</xdr:rowOff>
    </xdr:from>
    <xdr:ext cx="378565" cy="259045"/>
    <xdr:sp macro="" textlink="">
      <xdr:nvSpPr>
        <xdr:cNvPr id="312" name="労働費該当値テキスト"/>
        <xdr:cNvSpPr txBox="1"/>
      </xdr:nvSpPr>
      <xdr:spPr>
        <a:xfrm>
          <a:off x="10528300" y="6508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78659</xdr:rowOff>
    </xdr:from>
    <xdr:to>
      <xdr:col>50</xdr:col>
      <xdr:colOff>165100</xdr:colOff>
      <xdr:row>39</xdr:row>
      <xdr:rowOff>8809</xdr:rowOff>
    </xdr:to>
    <xdr:sp macro="" textlink="">
      <xdr:nvSpPr>
        <xdr:cNvPr id="313" name="楕円 312"/>
        <xdr:cNvSpPr/>
      </xdr:nvSpPr>
      <xdr:spPr>
        <a:xfrm>
          <a:off x="9588500" y="65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171386</xdr:rowOff>
    </xdr:from>
    <xdr:ext cx="378565" cy="259045"/>
    <xdr:sp macro="" textlink="">
      <xdr:nvSpPr>
        <xdr:cNvPr id="314" name="テキスト ボックス 313"/>
        <xdr:cNvSpPr txBox="1"/>
      </xdr:nvSpPr>
      <xdr:spPr>
        <a:xfrm>
          <a:off x="9450017" y="6686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77836</xdr:rowOff>
    </xdr:from>
    <xdr:to>
      <xdr:col>46</xdr:col>
      <xdr:colOff>38100</xdr:colOff>
      <xdr:row>39</xdr:row>
      <xdr:rowOff>7986</xdr:rowOff>
    </xdr:to>
    <xdr:sp macro="" textlink="">
      <xdr:nvSpPr>
        <xdr:cNvPr id="315" name="楕円 314"/>
        <xdr:cNvSpPr/>
      </xdr:nvSpPr>
      <xdr:spPr>
        <a:xfrm>
          <a:off x="8699500" y="6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170563</xdr:rowOff>
    </xdr:from>
    <xdr:ext cx="378565" cy="259045"/>
    <xdr:sp macro="" textlink="">
      <xdr:nvSpPr>
        <xdr:cNvPr id="316" name="テキスト ボックス 315"/>
        <xdr:cNvSpPr txBox="1"/>
      </xdr:nvSpPr>
      <xdr:spPr>
        <a:xfrm>
          <a:off x="8561017" y="668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77927</xdr:rowOff>
    </xdr:from>
    <xdr:to>
      <xdr:col>41</xdr:col>
      <xdr:colOff>101600</xdr:colOff>
      <xdr:row>39</xdr:row>
      <xdr:rowOff>8077</xdr:rowOff>
    </xdr:to>
    <xdr:sp macro="" textlink="">
      <xdr:nvSpPr>
        <xdr:cNvPr id="317" name="楕円 316"/>
        <xdr:cNvSpPr/>
      </xdr:nvSpPr>
      <xdr:spPr>
        <a:xfrm>
          <a:off x="7810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170654</xdr:rowOff>
    </xdr:from>
    <xdr:ext cx="378565" cy="259045"/>
    <xdr:sp macro="" textlink="">
      <xdr:nvSpPr>
        <xdr:cNvPr id="318" name="テキスト ボックス 317"/>
        <xdr:cNvSpPr txBox="1"/>
      </xdr:nvSpPr>
      <xdr:spPr>
        <a:xfrm>
          <a:off x="7672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78110</xdr:rowOff>
    </xdr:from>
    <xdr:to>
      <xdr:col>36</xdr:col>
      <xdr:colOff>165100</xdr:colOff>
      <xdr:row>39</xdr:row>
      <xdr:rowOff>8260</xdr:rowOff>
    </xdr:to>
    <xdr:sp macro="" textlink="">
      <xdr:nvSpPr>
        <xdr:cNvPr id="319" name="楕円 318"/>
        <xdr:cNvSpPr/>
      </xdr:nvSpPr>
      <xdr:spPr>
        <a:xfrm>
          <a:off x="69215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170837</xdr:rowOff>
    </xdr:from>
    <xdr:ext cx="378565" cy="259045"/>
    <xdr:sp macro="" textlink="">
      <xdr:nvSpPr>
        <xdr:cNvPr id="320" name="テキスト ボックス 319"/>
        <xdr:cNvSpPr txBox="1"/>
      </xdr:nvSpPr>
      <xdr:spPr>
        <a:xfrm>
          <a:off x="6783017" y="6685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103261</xdr:rowOff>
    </xdr:from>
    <xdr:to>
      <xdr:col>55</xdr:col>
      <xdr:colOff>0</xdr:colOff>
      <xdr:row>56</xdr:row>
      <xdr:rowOff>119492</xdr:rowOff>
    </xdr:to>
    <xdr:cxnSp macro="">
      <xdr:nvCxnSpPr>
        <xdr:cNvPr id="347" name="直線コネクタ 346"/>
        <xdr:cNvCxnSpPr/>
      </xdr:nvCxnSpPr>
      <xdr:spPr>
        <a:xfrm>
          <a:off x="9639300" y="9704461"/>
          <a:ext cx="8382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48" name="農林水産業費平均値テキスト"/>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103261</xdr:rowOff>
    </xdr:from>
    <xdr:to>
      <xdr:col>50</xdr:col>
      <xdr:colOff>114300</xdr:colOff>
      <xdr:row>56</xdr:row>
      <xdr:rowOff>112131</xdr:rowOff>
    </xdr:to>
    <xdr:cxnSp macro="">
      <xdr:nvCxnSpPr>
        <xdr:cNvPr id="350" name="直線コネクタ 349"/>
        <xdr:cNvCxnSpPr/>
      </xdr:nvCxnSpPr>
      <xdr:spPr>
        <a:xfrm flipV="1">
          <a:off x="8750300" y="9704461"/>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2" name="テキスト ボックス 351"/>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112131</xdr:rowOff>
    </xdr:from>
    <xdr:to>
      <xdr:col>45</xdr:col>
      <xdr:colOff>177800</xdr:colOff>
      <xdr:row>56</xdr:row>
      <xdr:rowOff>113594</xdr:rowOff>
    </xdr:to>
    <xdr:cxnSp macro="">
      <xdr:nvCxnSpPr>
        <xdr:cNvPr id="353" name="直線コネクタ 352"/>
        <xdr:cNvCxnSpPr/>
      </xdr:nvCxnSpPr>
      <xdr:spPr>
        <a:xfrm flipV="1">
          <a:off x="7861300" y="9713331"/>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5" name="テキスト ボックス 354"/>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113594</xdr:rowOff>
    </xdr:from>
    <xdr:to>
      <xdr:col>41</xdr:col>
      <xdr:colOff>50800</xdr:colOff>
      <xdr:row>56</xdr:row>
      <xdr:rowOff>123927</xdr:rowOff>
    </xdr:to>
    <xdr:cxnSp macro="">
      <xdr:nvCxnSpPr>
        <xdr:cNvPr id="356" name="直線コネクタ 355"/>
        <xdr:cNvCxnSpPr/>
      </xdr:nvCxnSpPr>
      <xdr:spPr>
        <a:xfrm flipV="1">
          <a:off x="6972300" y="9714794"/>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11275</xdr:rowOff>
    </xdr:from>
    <xdr:ext cx="469744" cy="259045"/>
    <xdr:sp macro="" textlink="">
      <xdr:nvSpPr>
        <xdr:cNvPr id="358" name="テキスト ボックス 357"/>
        <xdr:cNvSpPr txBox="1"/>
      </xdr:nvSpPr>
      <xdr:spPr>
        <a:xfrm>
          <a:off x="7626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60" name="テキスト ボックス 359"/>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68692</xdr:rowOff>
    </xdr:from>
    <xdr:to>
      <xdr:col>55</xdr:col>
      <xdr:colOff>50800</xdr:colOff>
      <xdr:row>56</xdr:row>
      <xdr:rowOff>170292</xdr:rowOff>
    </xdr:to>
    <xdr:sp macro="" textlink="">
      <xdr:nvSpPr>
        <xdr:cNvPr id="366" name="楕円 365"/>
        <xdr:cNvSpPr/>
      </xdr:nvSpPr>
      <xdr:spPr>
        <a:xfrm>
          <a:off x="10426700" y="96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47119</xdr:rowOff>
    </xdr:from>
    <xdr:ext cx="469744" cy="259045"/>
    <xdr:sp macro="" textlink="">
      <xdr:nvSpPr>
        <xdr:cNvPr id="367" name="農林水産業費該当値テキスト"/>
        <xdr:cNvSpPr txBox="1"/>
      </xdr:nvSpPr>
      <xdr:spPr>
        <a:xfrm>
          <a:off x="10528300" y="964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52461</xdr:rowOff>
    </xdr:from>
    <xdr:to>
      <xdr:col>50</xdr:col>
      <xdr:colOff>165100</xdr:colOff>
      <xdr:row>56</xdr:row>
      <xdr:rowOff>154061</xdr:rowOff>
    </xdr:to>
    <xdr:sp macro="" textlink="">
      <xdr:nvSpPr>
        <xdr:cNvPr id="368" name="楕円 367"/>
        <xdr:cNvSpPr/>
      </xdr:nvSpPr>
      <xdr:spPr>
        <a:xfrm>
          <a:off x="9588500" y="96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170588</xdr:rowOff>
    </xdr:from>
    <xdr:ext cx="469744" cy="259045"/>
    <xdr:sp macro="" textlink="">
      <xdr:nvSpPr>
        <xdr:cNvPr id="369" name="テキスト ボックス 368"/>
        <xdr:cNvSpPr txBox="1"/>
      </xdr:nvSpPr>
      <xdr:spPr>
        <a:xfrm>
          <a:off x="9404428" y="94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61331</xdr:rowOff>
    </xdr:from>
    <xdr:to>
      <xdr:col>46</xdr:col>
      <xdr:colOff>38100</xdr:colOff>
      <xdr:row>56</xdr:row>
      <xdr:rowOff>162931</xdr:rowOff>
    </xdr:to>
    <xdr:sp macro="" textlink="">
      <xdr:nvSpPr>
        <xdr:cNvPr id="370" name="楕円 369"/>
        <xdr:cNvSpPr/>
      </xdr:nvSpPr>
      <xdr:spPr>
        <a:xfrm>
          <a:off x="8699500" y="96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154058</xdr:rowOff>
    </xdr:from>
    <xdr:ext cx="469744" cy="259045"/>
    <xdr:sp macro="" textlink="">
      <xdr:nvSpPr>
        <xdr:cNvPr id="371" name="テキスト ボックス 370"/>
        <xdr:cNvSpPr txBox="1"/>
      </xdr:nvSpPr>
      <xdr:spPr>
        <a:xfrm>
          <a:off x="8515428" y="975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62794</xdr:rowOff>
    </xdr:from>
    <xdr:to>
      <xdr:col>41</xdr:col>
      <xdr:colOff>101600</xdr:colOff>
      <xdr:row>56</xdr:row>
      <xdr:rowOff>164394</xdr:rowOff>
    </xdr:to>
    <xdr:sp macro="" textlink="">
      <xdr:nvSpPr>
        <xdr:cNvPr id="372" name="楕円 371"/>
        <xdr:cNvSpPr/>
      </xdr:nvSpPr>
      <xdr:spPr>
        <a:xfrm>
          <a:off x="78105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9471</xdr:rowOff>
    </xdr:from>
    <xdr:ext cx="469744" cy="259045"/>
    <xdr:sp macro="" textlink="">
      <xdr:nvSpPr>
        <xdr:cNvPr id="373" name="テキスト ボックス 372"/>
        <xdr:cNvSpPr txBox="1"/>
      </xdr:nvSpPr>
      <xdr:spPr>
        <a:xfrm>
          <a:off x="7626428" y="943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73127</xdr:rowOff>
    </xdr:from>
    <xdr:to>
      <xdr:col>36</xdr:col>
      <xdr:colOff>165100</xdr:colOff>
      <xdr:row>57</xdr:row>
      <xdr:rowOff>3277</xdr:rowOff>
    </xdr:to>
    <xdr:sp macro="" textlink="">
      <xdr:nvSpPr>
        <xdr:cNvPr id="374" name="楕円 373"/>
        <xdr:cNvSpPr/>
      </xdr:nvSpPr>
      <xdr:spPr>
        <a:xfrm>
          <a:off x="6921500" y="96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19804</xdr:rowOff>
    </xdr:from>
    <xdr:ext cx="469744" cy="259045"/>
    <xdr:sp macro="" textlink="">
      <xdr:nvSpPr>
        <xdr:cNvPr id="375" name="テキスト ボックス 374"/>
        <xdr:cNvSpPr txBox="1"/>
      </xdr:nvSpPr>
      <xdr:spPr>
        <a:xfrm>
          <a:off x="6737428" y="944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36830</xdr:rowOff>
    </xdr:from>
    <xdr:to>
      <xdr:col>55</xdr:col>
      <xdr:colOff>0</xdr:colOff>
      <xdr:row>79</xdr:row>
      <xdr:rowOff>13284</xdr:rowOff>
    </xdr:to>
    <xdr:cxnSp macro="">
      <xdr:nvCxnSpPr>
        <xdr:cNvPr id="406" name="直線コネクタ 405"/>
        <xdr:cNvCxnSpPr/>
      </xdr:nvCxnSpPr>
      <xdr:spPr>
        <a:xfrm>
          <a:off x="9639300" y="13409930"/>
          <a:ext cx="8382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33792</xdr:rowOff>
    </xdr:from>
    <xdr:ext cx="534377" cy="259045"/>
    <xdr:sp macro="" textlink="">
      <xdr:nvSpPr>
        <xdr:cNvPr id="407" name="商工費平均値テキスト"/>
        <xdr:cNvSpPr txBox="1"/>
      </xdr:nvSpPr>
      <xdr:spPr>
        <a:xfrm>
          <a:off x="10528300" y="12892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26575</xdr:rowOff>
    </xdr:from>
    <xdr:to>
      <xdr:col>50</xdr:col>
      <xdr:colOff>114300</xdr:colOff>
      <xdr:row>78</xdr:row>
      <xdr:rowOff>36830</xdr:rowOff>
    </xdr:to>
    <xdr:cxnSp macro="">
      <xdr:nvCxnSpPr>
        <xdr:cNvPr id="409" name="直線コネクタ 408"/>
        <xdr:cNvCxnSpPr/>
      </xdr:nvCxnSpPr>
      <xdr:spPr>
        <a:xfrm>
          <a:off x="8750300" y="13399675"/>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36328</xdr:rowOff>
    </xdr:from>
    <xdr:ext cx="534377" cy="259045"/>
    <xdr:sp macro="" textlink="">
      <xdr:nvSpPr>
        <xdr:cNvPr id="411" name="テキスト ボックス 410"/>
        <xdr:cNvSpPr txBox="1"/>
      </xdr:nvSpPr>
      <xdr:spPr>
        <a:xfrm>
          <a:off x="9372111" y="128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26575</xdr:rowOff>
    </xdr:from>
    <xdr:to>
      <xdr:col>45</xdr:col>
      <xdr:colOff>177800</xdr:colOff>
      <xdr:row>78</xdr:row>
      <xdr:rowOff>73079</xdr:rowOff>
    </xdr:to>
    <xdr:cxnSp macro="">
      <xdr:nvCxnSpPr>
        <xdr:cNvPr id="412" name="直線コネクタ 411"/>
        <xdr:cNvCxnSpPr/>
      </xdr:nvCxnSpPr>
      <xdr:spPr>
        <a:xfrm flipV="1">
          <a:off x="7861300" y="13399675"/>
          <a:ext cx="8890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4" name="テキスト ボックス 413"/>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56327</xdr:rowOff>
    </xdr:from>
    <xdr:to>
      <xdr:col>41</xdr:col>
      <xdr:colOff>50800</xdr:colOff>
      <xdr:row>78</xdr:row>
      <xdr:rowOff>73079</xdr:rowOff>
    </xdr:to>
    <xdr:cxnSp macro="">
      <xdr:nvCxnSpPr>
        <xdr:cNvPr id="415" name="直線コネクタ 414"/>
        <xdr:cNvCxnSpPr/>
      </xdr:nvCxnSpPr>
      <xdr:spPr>
        <a:xfrm>
          <a:off x="6972300" y="13429427"/>
          <a:ext cx="8890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17" name="テキスト ボックス 416"/>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19" name="テキスト ボックス 418"/>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133934</xdr:rowOff>
    </xdr:from>
    <xdr:to>
      <xdr:col>55</xdr:col>
      <xdr:colOff>50800</xdr:colOff>
      <xdr:row>79</xdr:row>
      <xdr:rowOff>64084</xdr:rowOff>
    </xdr:to>
    <xdr:sp macro="" textlink="">
      <xdr:nvSpPr>
        <xdr:cNvPr id="425" name="楕円 424"/>
        <xdr:cNvSpPr/>
      </xdr:nvSpPr>
      <xdr:spPr>
        <a:xfrm>
          <a:off x="104267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48861</xdr:rowOff>
    </xdr:from>
    <xdr:ext cx="469744" cy="259045"/>
    <xdr:sp macro="" textlink="">
      <xdr:nvSpPr>
        <xdr:cNvPr id="426" name="商工費該当値テキスト"/>
        <xdr:cNvSpPr txBox="1"/>
      </xdr:nvSpPr>
      <xdr:spPr>
        <a:xfrm>
          <a:off x="10528300" y="134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157480</xdr:rowOff>
    </xdr:from>
    <xdr:to>
      <xdr:col>50</xdr:col>
      <xdr:colOff>165100</xdr:colOff>
      <xdr:row>78</xdr:row>
      <xdr:rowOff>87630</xdr:rowOff>
    </xdr:to>
    <xdr:sp macro="" textlink="">
      <xdr:nvSpPr>
        <xdr:cNvPr id="427" name="楕円 426"/>
        <xdr:cNvSpPr/>
      </xdr:nvSpPr>
      <xdr:spPr>
        <a:xfrm>
          <a:off x="9588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78757</xdr:rowOff>
    </xdr:from>
    <xdr:ext cx="469744" cy="259045"/>
    <xdr:sp macro="" textlink="">
      <xdr:nvSpPr>
        <xdr:cNvPr id="428" name="テキスト ボックス 427"/>
        <xdr:cNvSpPr txBox="1"/>
      </xdr:nvSpPr>
      <xdr:spPr>
        <a:xfrm>
          <a:off x="9404428" y="134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147225</xdr:rowOff>
    </xdr:from>
    <xdr:to>
      <xdr:col>46</xdr:col>
      <xdr:colOff>38100</xdr:colOff>
      <xdr:row>78</xdr:row>
      <xdr:rowOff>77375</xdr:rowOff>
    </xdr:to>
    <xdr:sp macro="" textlink="">
      <xdr:nvSpPr>
        <xdr:cNvPr id="429" name="楕円 428"/>
        <xdr:cNvSpPr/>
      </xdr:nvSpPr>
      <xdr:spPr>
        <a:xfrm>
          <a:off x="8699500" y="133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68502</xdr:rowOff>
    </xdr:from>
    <xdr:ext cx="469744" cy="259045"/>
    <xdr:sp macro="" textlink="">
      <xdr:nvSpPr>
        <xdr:cNvPr id="430" name="テキスト ボックス 429"/>
        <xdr:cNvSpPr txBox="1"/>
      </xdr:nvSpPr>
      <xdr:spPr>
        <a:xfrm>
          <a:off x="8515428" y="1344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22279</xdr:rowOff>
    </xdr:from>
    <xdr:to>
      <xdr:col>41</xdr:col>
      <xdr:colOff>101600</xdr:colOff>
      <xdr:row>78</xdr:row>
      <xdr:rowOff>123879</xdr:rowOff>
    </xdr:to>
    <xdr:sp macro="" textlink="">
      <xdr:nvSpPr>
        <xdr:cNvPr id="431" name="楕円 430"/>
        <xdr:cNvSpPr/>
      </xdr:nvSpPr>
      <xdr:spPr>
        <a:xfrm>
          <a:off x="7810500" y="133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115006</xdr:rowOff>
    </xdr:from>
    <xdr:ext cx="469744" cy="259045"/>
    <xdr:sp macro="" textlink="">
      <xdr:nvSpPr>
        <xdr:cNvPr id="432" name="テキスト ボックス 431"/>
        <xdr:cNvSpPr txBox="1"/>
      </xdr:nvSpPr>
      <xdr:spPr>
        <a:xfrm>
          <a:off x="7626428" y="1348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5527</xdr:rowOff>
    </xdr:from>
    <xdr:to>
      <xdr:col>36</xdr:col>
      <xdr:colOff>165100</xdr:colOff>
      <xdr:row>78</xdr:row>
      <xdr:rowOff>107127</xdr:rowOff>
    </xdr:to>
    <xdr:sp macro="" textlink="">
      <xdr:nvSpPr>
        <xdr:cNvPr id="433" name="楕円 432"/>
        <xdr:cNvSpPr/>
      </xdr:nvSpPr>
      <xdr:spPr>
        <a:xfrm>
          <a:off x="6921500" y="133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98254</xdr:rowOff>
    </xdr:from>
    <xdr:ext cx="469744" cy="259045"/>
    <xdr:sp macro="" textlink="">
      <xdr:nvSpPr>
        <xdr:cNvPr id="434" name="テキスト ボックス 433"/>
        <xdr:cNvSpPr txBox="1"/>
      </xdr:nvSpPr>
      <xdr:spPr>
        <a:xfrm>
          <a:off x="6737428" y="1347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77490</xdr:rowOff>
    </xdr:from>
    <xdr:to>
      <xdr:col>55</xdr:col>
      <xdr:colOff>0</xdr:colOff>
      <xdr:row>98</xdr:row>
      <xdr:rowOff>93680</xdr:rowOff>
    </xdr:to>
    <xdr:cxnSp macro="">
      <xdr:nvCxnSpPr>
        <xdr:cNvPr id="463" name="直線コネクタ 462"/>
        <xdr:cNvCxnSpPr/>
      </xdr:nvCxnSpPr>
      <xdr:spPr>
        <a:xfrm>
          <a:off x="9639300" y="16879590"/>
          <a:ext cx="838200" cy="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4" name="土木費平均値テキスト"/>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77490</xdr:rowOff>
    </xdr:from>
    <xdr:to>
      <xdr:col>50</xdr:col>
      <xdr:colOff>114300</xdr:colOff>
      <xdr:row>98</xdr:row>
      <xdr:rowOff>88337</xdr:rowOff>
    </xdr:to>
    <xdr:cxnSp macro="">
      <xdr:nvCxnSpPr>
        <xdr:cNvPr id="466" name="直線コネクタ 465"/>
        <xdr:cNvCxnSpPr/>
      </xdr:nvCxnSpPr>
      <xdr:spPr>
        <a:xfrm flipV="1">
          <a:off x="8750300" y="16879590"/>
          <a:ext cx="889000" cy="1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119603</xdr:rowOff>
    </xdr:from>
    <xdr:ext cx="534377" cy="259045"/>
    <xdr:sp macro="" textlink="">
      <xdr:nvSpPr>
        <xdr:cNvPr id="468" name="テキスト ボックス 467"/>
        <xdr:cNvSpPr txBox="1"/>
      </xdr:nvSpPr>
      <xdr:spPr>
        <a:xfrm>
          <a:off x="9372111" y="165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84196</xdr:rowOff>
    </xdr:from>
    <xdr:to>
      <xdr:col>45</xdr:col>
      <xdr:colOff>177800</xdr:colOff>
      <xdr:row>98</xdr:row>
      <xdr:rowOff>88337</xdr:rowOff>
    </xdr:to>
    <xdr:cxnSp macro="">
      <xdr:nvCxnSpPr>
        <xdr:cNvPr id="469" name="直線コネクタ 468"/>
        <xdr:cNvCxnSpPr/>
      </xdr:nvCxnSpPr>
      <xdr:spPr>
        <a:xfrm>
          <a:off x="7861300" y="16886296"/>
          <a:ext cx="8890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84196</xdr:rowOff>
    </xdr:from>
    <xdr:to>
      <xdr:col>41</xdr:col>
      <xdr:colOff>50800</xdr:colOff>
      <xdr:row>98</xdr:row>
      <xdr:rowOff>87864</xdr:rowOff>
    </xdr:to>
    <xdr:cxnSp macro="">
      <xdr:nvCxnSpPr>
        <xdr:cNvPr id="472" name="直線コネクタ 471"/>
        <xdr:cNvCxnSpPr/>
      </xdr:nvCxnSpPr>
      <xdr:spPr>
        <a:xfrm flipV="1">
          <a:off x="6972300" y="16886296"/>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4" name="テキスト ボックス 473"/>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76" name="テキスト ボックス 475"/>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42880</xdr:rowOff>
    </xdr:from>
    <xdr:to>
      <xdr:col>55</xdr:col>
      <xdr:colOff>50800</xdr:colOff>
      <xdr:row>98</xdr:row>
      <xdr:rowOff>144480</xdr:rowOff>
    </xdr:to>
    <xdr:sp macro="" textlink="">
      <xdr:nvSpPr>
        <xdr:cNvPr id="482" name="楕円 481"/>
        <xdr:cNvSpPr/>
      </xdr:nvSpPr>
      <xdr:spPr>
        <a:xfrm>
          <a:off x="10426700" y="1684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148329</xdr:rowOff>
    </xdr:from>
    <xdr:ext cx="534377" cy="259045"/>
    <xdr:sp macro="" textlink="">
      <xdr:nvSpPr>
        <xdr:cNvPr id="483" name="土木費該当値テキスト"/>
        <xdr:cNvSpPr txBox="1"/>
      </xdr:nvSpPr>
      <xdr:spPr>
        <a:xfrm>
          <a:off x="10528300" y="167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26690</xdr:rowOff>
    </xdr:from>
    <xdr:to>
      <xdr:col>50</xdr:col>
      <xdr:colOff>165100</xdr:colOff>
      <xdr:row>98</xdr:row>
      <xdr:rowOff>128290</xdr:rowOff>
    </xdr:to>
    <xdr:sp macro="" textlink="">
      <xdr:nvSpPr>
        <xdr:cNvPr id="484" name="楕円 483"/>
        <xdr:cNvSpPr/>
      </xdr:nvSpPr>
      <xdr:spPr>
        <a:xfrm>
          <a:off x="9588500" y="168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119417</xdr:rowOff>
    </xdr:from>
    <xdr:ext cx="534377" cy="259045"/>
    <xdr:sp macro="" textlink="">
      <xdr:nvSpPr>
        <xdr:cNvPr id="485" name="テキスト ボックス 484"/>
        <xdr:cNvSpPr txBox="1"/>
      </xdr:nvSpPr>
      <xdr:spPr>
        <a:xfrm>
          <a:off x="9372111" y="1692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37537</xdr:rowOff>
    </xdr:from>
    <xdr:to>
      <xdr:col>46</xdr:col>
      <xdr:colOff>38100</xdr:colOff>
      <xdr:row>98</xdr:row>
      <xdr:rowOff>139137</xdr:rowOff>
    </xdr:to>
    <xdr:sp macro="" textlink="">
      <xdr:nvSpPr>
        <xdr:cNvPr id="486" name="楕円 485"/>
        <xdr:cNvSpPr/>
      </xdr:nvSpPr>
      <xdr:spPr>
        <a:xfrm>
          <a:off x="8699500" y="16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130264</xdr:rowOff>
    </xdr:from>
    <xdr:ext cx="534377" cy="259045"/>
    <xdr:sp macro="" textlink="">
      <xdr:nvSpPr>
        <xdr:cNvPr id="487" name="テキスト ボックス 486"/>
        <xdr:cNvSpPr txBox="1"/>
      </xdr:nvSpPr>
      <xdr:spPr>
        <a:xfrm>
          <a:off x="8483111" y="169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33396</xdr:rowOff>
    </xdr:from>
    <xdr:to>
      <xdr:col>41</xdr:col>
      <xdr:colOff>101600</xdr:colOff>
      <xdr:row>98</xdr:row>
      <xdr:rowOff>134996</xdr:rowOff>
    </xdr:to>
    <xdr:sp macro="" textlink="">
      <xdr:nvSpPr>
        <xdr:cNvPr id="488" name="楕円 487"/>
        <xdr:cNvSpPr/>
      </xdr:nvSpPr>
      <xdr:spPr>
        <a:xfrm>
          <a:off x="7810500" y="168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126123</xdr:rowOff>
    </xdr:from>
    <xdr:ext cx="534377" cy="259045"/>
    <xdr:sp macro="" textlink="">
      <xdr:nvSpPr>
        <xdr:cNvPr id="489" name="テキスト ボックス 488"/>
        <xdr:cNvSpPr txBox="1"/>
      </xdr:nvSpPr>
      <xdr:spPr>
        <a:xfrm>
          <a:off x="7594111" y="169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37064</xdr:rowOff>
    </xdr:from>
    <xdr:to>
      <xdr:col>36</xdr:col>
      <xdr:colOff>165100</xdr:colOff>
      <xdr:row>98</xdr:row>
      <xdr:rowOff>138664</xdr:rowOff>
    </xdr:to>
    <xdr:sp macro="" textlink="">
      <xdr:nvSpPr>
        <xdr:cNvPr id="490" name="楕円 489"/>
        <xdr:cNvSpPr/>
      </xdr:nvSpPr>
      <xdr:spPr>
        <a:xfrm>
          <a:off x="6921500" y="168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129791</xdr:rowOff>
    </xdr:from>
    <xdr:ext cx="534377" cy="259045"/>
    <xdr:sp macro="" textlink="">
      <xdr:nvSpPr>
        <xdr:cNvPr id="491" name="テキスト ボックス 490"/>
        <xdr:cNvSpPr txBox="1"/>
      </xdr:nvSpPr>
      <xdr:spPr>
        <a:xfrm>
          <a:off x="6705111" y="1693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134671</xdr:rowOff>
    </xdr:from>
    <xdr:to>
      <xdr:col>85</xdr:col>
      <xdr:colOff>127000</xdr:colOff>
      <xdr:row>36</xdr:row>
      <xdr:rowOff>170866</xdr:rowOff>
    </xdr:to>
    <xdr:cxnSp macro="">
      <xdr:nvCxnSpPr>
        <xdr:cNvPr id="521" name="直線コネクタ 520"/>
        <xdr:cNvCxnSpPr/>
      </xdr:nvCxnSpPr>
      <xdr:spPr>
        <a:xfrm>
          <a:off x="15481300" y="630687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123105</xdr:rowOff>
    </xdr:from>
    <xdr:ext cx="534377" cy="259045"/>
    <xdr:sp macro="" textlink="">
      <xdr:nvSpPr>
        <xdr:cNvPr id="522" name="消防費平均値テキスト"/>
        <xdr:cNvSpPr txBox="1"/>
      </xdr:nvSpPr>
      <xdr:spPr>
        <a:xfrm>
          <a:off x="16370300" y="629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134671</xdr:rowOff>
    </xdr:from>
    <xdr:to>
      <xdr:col>81</xdr:col>
      <xdr:colOff>50800</xdr:colOff>
      <xdr:row>37</xdr:row>
      <xdr:rowOff>68377</xdr:rowOff>
    </xdr:to>
    <xdr:cxnSp macro="">
      <xdr:nvCxnSpPr>
        <xdr:cNvPr id="524" name="直線コネクタ 523"/>
        <xdr:cNvCxnSpPr/>
      </xdr:nvCxnSpPr>
      <xdr:spPr>
        <a:xfrm flipV="1">
          <a:off x="14592300" y="6306871"/>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26" name="テキスト ボックス 525"/>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68377</xdr:rowOff>
    </xdr:from>
    <xdr:to>
      <xdr:col>76</xdr:col>
      <xdr:colOff>114300</xdr:colOff>
      <xdr:row>37</xdr:row>
      <xdr:rowOff>121260</xdr:rowOff>
    </xdr:to>
    <xdr:cxnSp macro="">
      <xdr:nvCxnSpPr>
        <xdr:cNvPr id="527" name="直線コネクタ 526"/>
        <xdr:cNvCxnSpPr/>
      </xdr:nvCxnSpPr>
      <xdr:spPr>
        <a:xfrm flipV="1">
          <a:off x="13703300" y="6412027"/>
          <a:ext cx="889000" cy="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29" name="テキスト ボックス 528"/>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43764</xdr:rowOff>
    </xdr:from>
    <xdr:to>
      <xdr:col>71</xdr:col>
      <xdr:colOff>177800</xdr:colOff>
      <xdr:row>37</xdr:row>
      <xdr:rowOff>121260</xdr:rowOff>
    </xdr:to>
    <xdr:cxnSp macro="">
      <xdr:nvCxnSpPr>
        <xdr:cNvPr id="530" name="直線コネクタ 529"/>
        <xdr:cNvCxnSpPr/>
      </xdr:nvCxnSpPr>
      <xdr:spPr>
        <a:xfrm>
          <a:off x="12814300" y="6387414"/>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2" name="テキスト ボックス 531"/>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34" name="テキスト ボックス 533"/>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120066</xdr:rowOff>
    </xdr:from>
    <xdr:to>
      <xdr:col>85</xdr:col>
      <xdr:colOff>177800</xdr:colOff>
      <xdr:row>37</xdr:row>
      <xdr:rowOff>50216</xdr:rowOff>
    </xdr:to>
    <xdr:sp macro="" textlink="">
      <xdr:nvSpPr>
        <xdr:cNvPr id="540" name="楕円 539"/>
        <xdr:cNvSpPr/>
      </xdr:nvSpPr>
      <xdr:spPr>
        <a:xfrm>
          <a:off x="16268700" y="62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142943</xdr:rowOff>
    </xdr:from>
    <xdr:ext cx="534377" cy="259045"/>
    <xdr:sp macro="" textlink="">
      <xdr:nvSpPr>
        <xdr:cNvPr id="541" name="消防費該当値テキスト"/>
        <xdr:cNvSpPr txBox="1"/>
      </xdr:nvSpPr>
      <xdr:spPr>
        <a:xfrm>
          <a:off x="16370300" y="614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83871</xdr:rowOff>
    </xdr:from>
    <xdr:to>
      <xdr:col>81</xdr:col>
      <xdr:colOff>101600</xdr:colOff>
      <xdr:row>37</xdr:row>
      <xdr:rowOff>14021</xdr:rowOff>
    </xdr:to>
    <xdr:sp macro="" textlink="">
      <xdr:nvSpPr>
        <xdr:cNvPr id="542" name="楕円 541"/>
        <xdr:cNvSpPr/>
      </xdr:nvSpPr>
      <xdr:spPr>
        <a:xfrm>
          <a:off x="154305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43" name="テキスト ボックス 542"/>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17577</xdr:rowOff>
    </xdr:from>
    <xdr:to>
      <xdr:col>76</xdr:col>
      <xdr:colOff>165100</xdr:colOff>
      <xdr:row>37</xdr:row>
      <xdr:rowOff>119177</xdr:rowOff>
    </xdr:to>
    <xdr:sp macro="" textlink="">
      <xdr:nvSpPr>
        <xdr:cNvPr id="544" name="楕円 543"/>
        <xdr:cNvSpPr/>
      </xdr:nvSpPr>
      <xdr:spPr>
        <a:xfrm>
          <a:off x="14541500" y="63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110304</xdr:rowOff>
    </xdr:from>
    <xdr:ext cx="534377" cy="259045"/>
    <xdr:sp macro="" textlink="">
      <xdr:nvSpPr>
        <xdr:cNvPr id="545" name="テキスト ボックス 544"/>
        <xdr:cNvSpPr txBox="1"/>
      </xdr:nvSpPr>
      <xdr:spPr>
        <a:xfrm>
          <a:off x="14325111" y="64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70460</xdr:rowOff>
    </xdr:from>
    <xdr:to>
      <xdr:col>72</xdr:col>
      <xdr:colOff>38100</xdr:colOff>
      <xdr:row>38</xdr:row>
      <xdr:rowOff>609</xdr:rowOff>
    </xdr:to>
    <xdr:sp macro="" textlink="">
      <xdr:nvSpPr>
        <xdr:cNvPr id="546" name="楕円 545"/>
        <xdr:cNvSpPr/>
      </xdr:nvSpPr>
      <xdr:spPr>
        <a:xfrm>
          <a:off x="13652500" y="6414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163186</xdr:rowOff>
    </xdr:from>
    <xdr:ext cx="534377" cy="259045"/>
    <xdr:sp macro="" textlink="">
      <xdr:nvSpPr>
        <xdr:cNvPr id="547" name="テキスト ボックス 546"/>
        <xdr:cNvSpPr txBox="1"/>
      </xdr:nvSpPr>
      <xdr:spPr>
        <a:xfrm>
          <a:off x="13436111" y="65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164414</xdr:rowOff>
    </xdr:from>
    <xdr:to>
      <xdr:col>67</xdr:col>
      <xdr:colOff>101600</xdr:colOff>
      <xdr:row>37</xdr:row>
      <xdr:rowOff>94564</xdr:rowOff>
    </xdr:to>
    <xdr:sp macro="" textlink="">
      <xdr:nvSpPr>
        <xdr:cNvPr id="548" name="楕円 547"/>
        <xdr:cNvSpPr/>
      </xdr:nvSpPr>
      <xdr:spPr>
        <a:xfrm>
          <a:off x="12763500" y="63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111091</xdr:rowOff>
    </xdr:from>
    <xdr:ext cx="534377" cy="259045"/>
    <xdr:sp macro="" textlink="">
      <xdr:nvSpPr>
        <xdr:cNvPr id="549" name="テキスト ボックス 548"/>
        <xdr:cNvSpPr txBox="1"/>
      </xdr:nvSpPr>
      <xdr:spPr>
        <a:xfrm>
          <a:off x="12547111" y="61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131764</xdr:rowOff>
    </xdr:from>
    <xdr:to>
      <xdr:col>85</xdr:col>
      <xdr:colOff>127000</xdr:colOff>
      <xdr:row>57</xdr:row>
      <xdr:rowOff>35328</xdr:rowOff>
    </xdr:to>
    <xdr:cxnSp macro="">
      <xdr:nvCxnSpPr>
        <xdr:cNvPr id="581" name="直線コネクタ 580"/>
        <xdr:cNvCxnSpPr/>
      </xdr:nvCxnSpPr>
      <xdr:spPr>
        <a:xfrm>
          <a:off x="15481300" y="9732964"/>
          <a:ext cx="838200" cy="7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141429</xdr:rowOff>
    </xdr:from>
    <xdr:ext cx="534377" cy="259045"/>
    <xdr:sp macro="" textlink="">
      <xdr:nvSpPr>
        <xdr:cNvPr id="582" name="教育費平均値テキスト"/>
        <xdr:cNvSpPr txBox="1"/>
      </xdr:nvSpPr>
      <xdr:spPr>
        <a:xfrm>
          <a:off x="16370300" y="939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131764</xdr:rowOff>
    </xdr:from>
    <xdr:to>
      <xdr:col>81</xdr:col>
      <xdr:colOff>50800</xdr:colOff>
      <xdr:row>56</xdr:row>
      <xdr:rowOff>147015</xdr:rowOff>
    </xdr:to>
    <xdr:cxnSp macro="">
      <xdr:nvCxnSpPr>
        <xdr:cNvPr id="584" name="直線コネクタ 583"/>
        <xdr:cNvCxnSpPr/>
      </xdr:nvCxnSpPr>
      <xdr:spPr>
        <a:xfrm flipV="1">
          <a:off x="14592300" y="9732964"/>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5" name="フローチャート: 判断 584"/>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169700</xdr:rowOff>
    </xdr:from>
    <xdr:ext cx="534377" cy="259045"/>
    <xdr:sp macro="" textlink="">
      <xdr:nvSpPr>
        <xdr:cNvPr id="586" name="テキスト ボックス 585"/>
        <xdr:cNvSpPr txBox="1"/>
      </xdr:nvSpPr>
      <xdr:spPr>
        <a:xfrm>
          <a:off x="15214111" y="9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147015</xdr:rowOff>
    </xdr:from>
    <xdr:to>
      <xdr:col>76</xdr:col>
      <xdr:colOff>114300</xdr:colOff>
      <xdr:row>58</xdr:row>
      <xdr:rowOff>27718</xdr:rowOff>
    </xdr:to>
    <xdr:cxnSp macro="">
      <xdr:nvCxnSpPr>
        <xdr:cNvPr id="587" name="直線コネクタ 586"/>
        <xdr:cNvCxnSpPr/>
      </xdr:nvCxnSpPr>
      <xdr:spPr>
        <a:xfrm flipV="1">
          <a:off x="13703300" y="9748215"/>
          <a:ext cx="889000" cy="2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8" name="フローチャート: 判断 587"/>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110362</xdr:rowOff>
    </xdr:from>
    <xdr:ext cx="534377" cy="259045"/>
    <xdr:sp macro="" textlink="">
      <xdr:nvSpPr>
        <xdr:cNvPr id="589" name="テキスト ボックス 588"/>
        <xdr:cNvSpPr txBox="1"/>
      </xdr:nvSpPr>
      <xdr:spPr>
        <a:xfrm>
          <a:off x="14325111" y="91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34120</xdr:rowOff>
    </xdr:from>
    <xdr:to>
      <xdr:col>71</xdr:col>
      <xdr:colOff>177800</xdr:colOff>
      <xdr:row>58</xdr:row>
      <xdr:rowOff>27718</xdr:rowOff>
    </xdr:to>
    <xdr:cxnSp macro="">
      <xdr:nvCxnSpPr>
        <xdr:cNvPr id="590" name="直線コネクタ 589"/>
        <xdr:cNvCxnSpPr/>
      </xdr:nvCxnSpPr>
      <xdr:spPr>
        <a:xfrm>
          <a:off x="12814300" y="9635320"/>
          <a:ext cx="889000" cy="3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1" name="フローチャート: 判断 590"/>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19869</xdr:rowOff>
    </xdr:from>
    <xdr:ext cx="534377" cy="259045"/>
    <xdr:sp macro="" textlink="">
      <xdr:nvSpPr>
        <xdr:cNvPr id="592" name="テキスト ボックス 591"/>
        <xdr:cNvSpPr txBox="1"/>
      </xdr:nvSpPr>
      <xdr:spPr>
        <a:xfrm>
          <a:off x="13436111" y="94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3" name="フローチャート: 判断 592"/>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163175</xdr:rowOff>
    </xdr:from>
    <xdr:ext cx="534377" cy="259045"/>
    <xdr:sp macro="" textlink="">
      <xdr:nvSpPr>
        <xdr:cNvPr id="594" name="テキスト ボックス 593"/>
        <xdr:cNvSpPr txBox="1"/>
      </xdr:nvSpPr>
      <xdr:spPr>
        <a:xfrm>
          <a:off x="12547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155978</xdr:rowOff>
    </xdr:from>
    <xdr:to>
      <xdr:col>85</xdr:col>
      <xdr:colOff>177800</xdr:colOff>
      <xdr:row>57</xdr:row>
      <xdr:rowOff>86128</xdr:rowOff>
    </xdr:to>
    <xdr:sp macro="" textlink="">
      <xdr:nvSpPr>
        <xdr:cNvPr id="600" name="楕円 599"/>
        <xdr:cNvSpPr/>
      </xdr:nvSpPr>
      <xdr:spPr>
        <a:xfrm>
          <a:off x="16268700" y="97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134405</xdr:rowOff>
    </xdr:from>
    <xdr:ext cx="534377" cy="259045"/>
    <xdr:sp macro="" textlink="">
      <xdr:nvSpPr>
        <xdr:cNvPr id="601" name="教育費該当値テキスト"/>
        <xdr:cNvSpPr txBox="1"/>
      </xdr:nvSpPr>
      <xdr:spPr>
        <a:xfrm>
          <a:off x="16370300" y="97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80964</xdr:rowOff>
    </xdr:from>
    <xdr:to>
      <xdr:col>81</xdr:col>
      <xdr:colOff>101600</xdr:colOff>
      <xdr:row>57</xdr:row>
      <xdr:rowOff>11114</xdr:rowOff>
    </xdr:to>
    <xdr:sp macro="" textlink="">
      <xdr:nvSpPr>
        <xdr:cNvPr id="602" name="楕円 601"/>
        <xdr:cNvSpPr/>
      </xdr:nvSpPr>
      <xdr:spPr>
        <a:xfrm>
          <a:off x="15430500" y="96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2241</xdr:rowOff>
    </xdr:from>
    <xdr:ext cx="534377" cy="259045"/>
    <xdr:sp macro="" textlink="">
      <xdr:nvSpPr>
        <xdr:cNvPr id="603" name="テキスト ボックス 602"/>
        <xdr:cNvSpPr txBox="1"/>
      </xdr:nvSpPr>
      <xdr:spPr>
        <a:xfrm>
          <a:off x="15214111" y="97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96215</xdr:rowOff>
    </xdr:from>
    <xdr:to>
      <xdr:col>76</xdr:col>
      <xdr:colOff>165100</xdr:colOff>
      <xdr:row>57</xdr:row>
      <xdr:rowOff>26365</xdr:rowOff>
    </xdr:to>
    <xdr:sp macro="" textlink="">
      <xdr:nvSpPr>
        <xdr:cNvPr id="604" name="楕円 603"/>
        <xdr:cNvSpPr/>
      </xdr:nvSpPr>
      <xdr:spPr>
        <a:xfrm>
          <a:off x="14541500" y="96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17492</xdr:rowOff>
    </xdr:from>
    <xdr:ext cx="534377" cy="259045"/>
    <xdr:sp macro="" textlink="">
      <xdr:nvSpPr>
        <xdr:cNvPr id="605" name="テキスト ボックス 604"/>
        <xdr:cNvSpPr txBox="1"/>
      </xdr:nvSpPr>
      <xdr:spPr>
        <a:xfrm>
          <a:off x="14325111" y="97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148368</xdr:rowOff>
    </xdr:from>
    <xdr:to>
      <xdr:col>72</xdr:col>
      <xdr:colOff>38100</xdr:colOff>
      <xdr:row>58</xdr:row>
      <xdr:rowOff>78518</xdr:rowOff>
    </xdr:to>
    <xdr:sp macro="" textlink="">
      <xdr:nvSpPr>
        <xdr:cNvPr id="606" name="楕円 605"/>
        <xdr:cNvSpPr/>
      </xdr:nvSpPr>
      <xdr:spPr>
        <a:xfrm>
          <a:off x="13652500" y="99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69645</xdr:rowOff>
    </xdr:from>
    <xdr:ext cx="534377" cy="259045"/>
    <xdr:sp macro="" textlink="">
      <xdr:nvSpPr>
        <xdr:cNvPr id="607" name="テキスト ボックス 606"/>
        <xdr:cNvSpPr txBox="1"/>
      </xdr:nvSpPr>
      <xdr:spPr>
        <a:xfrm>
          <a:off x="13436111" y="10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154770</xdr:rowOff>
    </xdr:from>
    <xdr:to>
      <xdr:col>67</xdr:col>
      <xdr:colOff>101600</xdr:colOff>
      <xdr:row>56</xdr:row>
      <xdr:rowOff>84920</xdr:rowOff>
    </xdr:to>
    <xdr:sp macro="" textlink="">
      <xdr:nvSpPr>
        <xdr:cNvPr id="608" name="楕円 607"/>
        <xdr:cNvSpPr/>
      </xdr:nvSpPr>
      <xdr:spPr>
        <a:xfrm>
          <a:off x="12763500" y="95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101447</xdr:rowOff>
    </xdr:from>
    <xdr:ext cx="534377" cy="259045"/>
    <xdr:sp macro="" textlink="">
      <xdr:nvSpPr>
        <xdr:cNvPr id="609" name="テキスト ボックス 608"/>
        <xdr:cNvSpPr txBox="1"/>
      </xdr:nvSpPr>
      <xdr:spPr>
        <a:xfrm>
          <a:off x="12547111" y="93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41478</xdr:rowOff>
    </xdr:from>
    <xdr:to>
      <xdr:col>85</xdr:col>
      <xdr:colOff>127000</xdr:colOff>
      <xdr:row>79</xdr:row>
      <xdr:rowOff>43421</xdr:rowOff>
    </xdr:to>
    <xdr:cxnSp macro="">
      <xdr:nvCxnSpPr>
        <xdr:cNvPr id="638" name="直線コネクタ 637"/>
        <xdr:cNvCxnSpPr/>
      </xdr:nvCxnSpPr>
      <xdr:spPr>
        <a:xfrm>
          <a:off x="15481300" y="13586028"/>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9" name="災害復旧費平均値テキスト"/>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41478</xdr:rowOff>
    </xdr:from>
    <xdr:to>
      <xdr:col>81</xdr:col>
      <xdr:colOff>50800</xdr:colOff>
      <xdr:row>79</xdr:row>
      <xdr:rowOff>44450</xdr:rowOff>
    </xdr:to>
    <xdr:cxnSp macro="">
      <xdr:nvCxnSpPr>
        <xdr:cNvPr id="641" name="直線コネクタ 640"/>
        <xdr:cNvCxnSpPr/>
      </xdr:nvCxnSpPr>
      <xdr:spPr>
        <a:xfrm flipV="1">
          <a:off x="14592300" y="13586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3" name="テキスト ボックス 642"/>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6" name="テキスト ボックス 645"/>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40487</xdr:rowOff>
    </xdr:from>
    <xdr:to>
      <xdr:col>71</xdr:col>
      <xdr:colOff>177800</xdr:colOff>
      <xdr:row>79</xdr:row>
      <xdr:rowOff>44450</xdr:rowOff>
    </xdr:to>
    <xdr:cxnSp macro="">
      <xdr:nvCxnSpPr>
        <xdr:cNvPr id="647" name="直線コネクタ 646"/>
        <xdr:cNvCxnSpPr/>
      </xdr:nvCxnSpPr>
      <xdr:spPr>
        <a:xfrm>
          <a:off x="12814300" y="13585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1" name="テキスト ボックス 650"/>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164071</xdr:rowOff>
    </xdr:from>
    <xdr:to>
      <xdr:col>85</xdr:col>
      <xdr:colOff>177800</xdr:colOff>
      <xdr:row>79</xdr:row>
      <xdr:rowOff>94221</xdr:rowOff>
    </xdr:to>
    <xdr:sp macro="" textlink="">
      <xdr:nvSpPr>
        <xdr:cNvPr id="657" name="楕円 656"/>
        <xdr:cNvSpPr/>
      </xdr:nvSpPr>
      <xdr:spPr>
        <a:xfrm>
          <a:off x="162687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116285</xdr:rowOff>
    </xdr:from>
    <xdr:ext cx="313932" cy="259045"/>
    <xdr:sp macro="" textlink="">
      <xdr:nvSpPr>
        <xdr:cNvPr id="658" name="災害復旧費該当値テキスト"/>
        <xdr:cNvSpPr txBox="1"/>
      </xdr:nvSpPr>
      <xdr:spPr>
        <a:xfrm>
          <a:off x="16370300" y="13489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162128</xdr:rowOff>
    </xdr:from>
    <xdr:to>
      <xdr:col>81</xdr:col>
      <xdr:colOff>101600</xdr:colOff>
      <xdr:row>79</xdr:row>
      <xdr:rowOff>92278</xdr:rowOff>
    </xdr:to>
    <xdr:sp macro="" textlink="">
      <xdr:nvSpPr>
        <xdr:cNvPr id="659" name="楕円 658"/>
        <xdr:cNvSpPr/>
      </xdr:nvSpPr>
      <xdr:spPr>
        <a:xfrm>
          <a:off x="154305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83405</xdr:rowOff>
    </xdr:from>
    <xdr:ext cx="313932" cy="259045"/>
    <xdr:sp macro="" textlink="">
      <xdr:nvSpPr>
        <xdr:cNvPr id="660" name="テキスト ボックス 659"/>
        <xdr:cNvSpPr txBox="1"/>
      </xdr:nvSpPr>
      <xdr:spPr>
        <a:xfrm>
          <a:off x="15324333" y="13627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161137</xdr:rowOff>
    </xdr:from>
    <xdr:to>
      <xdr:col>67</xdr:col>
      <xdr:colOff>101600</xdr:colOff>
      <xdr:row>79</xdr:row>
      <xdr:rowOff>91287</xdr:rowOff>
    </xdr:to>
    <xdr:sp macro="" textlink="">
      <xdr:nvSpPr>
        <xdr:cNvPr id="665" name="楕円 664"/>
        <xdr:cNvSpPr/>
      </xdr:nvSpPr>
      <xdr:spPr>
        <a:xfrm>
          <a:off x="12763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82414</xdr:rowOff>
    </xdr:from>
    <xdr:ext cx="378565" cy="259045"/>
    <xdr:sp macro="" textlink="">
      <xdr:nvSpPr>
        <xdr:cNvPr id="666" name="テキスト ボックス 665"/>
        <xdr:cNvSpPr txBox="1"/>
      </xdr:nvSpPr>
      <xdr:spPr>
        <a:xfrm>
          <a:off x="12625017" y="1362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131220</xdr:rowOff>
    </xdr:from>
    <xdr:to>
      <xdr:col>85</xdr:col>
      <xdr:colOff>127000</xdr:colOff>
      <xdr:row>96</xdr:row>
      <xdr:rowOff>144022</xdr:rowOff>
    </xdr:to>
    <xdr:cxnSp macro="">
      <xdr:nvCxnSpPr>
        <xdr:cNvPr id="697" name="直線コネクタ 696"/>
        <xdr:cNvCxnSpPr/>
      </xdr:nvCxnSpPr>
      <xdr:spPr>
        <a:xfrm flipV="1">
          <a:off x="15481300" y="16590420"/>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698" name="公債費平均値テキスト"/>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143923</xdr:rowOff>
    </xdr:from>
    <xdr:to>
      <xdr:col>81</xdr:col>
      <xdr:colOff>50800</xdr:colOff>
      <xdr:row>96</xdr:row>
      <xdr:rowOff>144022</xdr:rowOff>
    </xdr:to>
    <xdr:cxnSp macro="">
      <xdr:nvCxnSpPr>
        <xdr:cNvPr id="700" name="直線コネクタ 699"/>
        <xdr:cNvCxnSpPr/>
      </xdr:nvCxnSpPr>
      <xdr:spPr>
        <a:xfrm>
          <a:off x="14592300" y="16603123"/>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702" name="テキスト ボックス 701"/>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132200</xdr:rowOff>
    </xdr:from>
    <xdr:to>
      <xdr:col>76</xdr:col>
      <xdr:colOff>114300</xdr:colOff>
      <xdr:row>96</xdr:row>
      <xdr:rowOff>143923</xdr:rowOff>
    </xdr:to>
    <xdr:cxnSp macro="">
      <xdr:nvCxnSpPr>
        <xdr:cNvPr id="703" name="直線コネクタ 702"/>
        <xdr:cNvCxnSpPr/>
      </xdr:nvCxnSpPr>
      <xdr:spPr>
        <a:xfrm>
          <a:off x="13703300" y="16591400"/>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5" name="テキスト ボックス 704"/>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132200</xdr:rowOff>
    </xdr:from>
    <xdr:to>
      <xdr:col>71</xdr:col>
      <xdr:colOff>177800</xdr:colOff>
      <xdr:row>96</xdr:row>
      <xdr:rowOff>141050</xdr:rowOff>
    </xdr:to>
    <xdr:cxnSp macro="">
      <xdr:nvCxnSpPr>
        <xdr:cNvPr id="706" name="直線コネクタ 705"/>
        <xdr:cNvCxnSpPr/>
      </xdr:nvCxnSpPr>
      <xdr:spPr>
        <a:xfrm flipV="1">
          <a:off x="12814300" y="16591400"/>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08" name="テキスト ボックス 707"/>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10" name="テキスト ボックス 709"/>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80420</xdr:rowOff>
    </xdr:from>
    <xdr:to>
      <xdr:col>85</xdr:col>
      <xdr:colOff>177800</xdr:colOff>
      <xdr:row>97</xdr:row>
      <xdr:rowOff>10570</xdr:rowOff>
    </xdr:to>
    <xdr:sp macro="" textlink="">
      <xdr:nvSpPr>
        <xdr:cNvPr id="716" name="楕円 715"/>
        <xdr:cNvSpPr/>
      </xdr:nvSpPr>
      <xdr:spPr>
        <a:xfrm>
          <a:off x="16268700" y="165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103297</xdr:rowOff>
    </xdr:from>
    <xdr:ext cx="534377" cy="259045"/>
    <xdr:sp macro="" textlink="">
      <xdr:nvSpPr>
        <xdr:cNvPr id="717" name="公債費該当値テキスト"/>
        <xdr:cNvSpPr txBox="1"/>
      </xdr:nvSpPr>
      <xdr:spPr>
        <a:xfrm>
          <a:off x="16370300" y="163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93222</xdr:rowOff>
    </xdr:from>
    <xdr:to>
      <xdr:col>81</xdr:col>
      <xdr:colOff>101600</xdr:colOff>
      <xdr:row>97</xdr:row>
      <xdr:rowOff>23372</xdr:rowOff>
    </xdr:to>
    <xdr:sp macro="" textlink="">
      <xdr:nvSpPr>
        <xdr:cNvPr id="718" name="楕円 717"/>
        <xdr:cNvSpPr/>
      </xdr:nvSpPr>
      <xdr:spPr>
        <a:xfrm>
          <a:off x="15430500" y="1655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39899</xdr:rowOff>
    </xdr:from>
    <xdr:ext cx="534377" cy="259045"/>
    <xdr:sp macro="" textlink="">
      <xdr:nvSpPr>
        <xdr:cNvPr id="719" name="テキスト ボックス 718"/>
        <xdr:cNvSpPr txBox="1"/>
      </xdr:nvSpPr>
      <xdr:spPr>
        <a:xfrm>
          <a:off x="15214111" y="1632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93123</xdr:rowOff>
    </xdr:from>
    <xdr:to>
      <xdr:col>76</xdr:col>
      <xdr:colOff>165100</xdr:colOff>
      <xdr:row>97</xdr:row>
      <xdr:rowOff>23273</xdr:rowOff>
    </xdr:to>
    <xdr:sp macro="" textlink="">
      <xdr:nvSpPr>
        <xdr:cNvPr id="720" name="楕円 719"/>
        <xdr:cNvSpPr/>
      </xdr:nvSpPr>
      <xdr:spPr>
        <a:xfrm>
          <a:off x="14541500" y="165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39800</xdr:rowOff>
    </xdr:from>
    <xdr:ext cx="534377" cy="259045"/>
    <xdr:sp macro="" textlink="">
      <xdr:nvSpPr>
        <xdr:cNvPr id="721" name="テキスト ボックス 720"/>
        <xdr:cNvSpPr txBox="1"/>
      </xdr:nvSpPr>
      <xdr:spPr>
        <a:xfrm>
          <a:off x="14325111" y="163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81400</xdr:rowOff>
    </xdr:from>
    <xdr:to>
      <xdr:col>72</xdr:col>
      <xdr:colOff>38100</xdr:colOff>
      <xdr:row>97</xdr:row>
      <xdr:rowOff>11550</xdr:rowOff>
    </xdr:to>
    <xdr:sp macro="" textlink="">
      <xdr:nvSpPr>
        <xdr:cNvPr id="722" name="楕円 721"/>
        <xdr:cNvSpPr/>
      </xdr:nvSpPr>
      <xdr:spPr>
        <a:xfrm>
          <a:off x="13652500" y="1654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28077</xdr:rowOff>
    </xdr:from>
    <xdr:ext cx="534377" cy="259045"/>
    <xdr:sp macro="" textlink="">
      <xdr:nvSpPr>
        <xdr:cNvPr id="723" name="テキスト ボックス 722"/>
        <xdr:cNvSpPr txBox="1"/>
      </xdr:nvSpPr>
      <xdr:spPr>
        <a:xfrm>
          <a:off x="13436111" y="163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90250</xdr:rowOff>
    </xdr:from>
    <xdr:to>
      <xdr:col>67</xdr:col>
      <xdr:colOff>101600</xdr:colOff>
      <xdr:row>97</xdr:row>
      <xdr:rowOff>20400</xdr:rowOff>
    </xdr:to>
    <xdr:sp macro="" textlink="">
      <xdr:nvSpPr>
        <xdr:cNvPr id="724" name="楕円 723"/>
        <xdr:cNvSpPr/>
      </xdr:nvSpPr>
      <xdr:spPr>
        <a:xfrm>
          <a:off x="12763500" y="165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36927</xdr:rowOff>
    </xdr:from>
    <xdr:ext cx="534377" cy="259045"/>
    <xdr:sp macro="" textlink="">
      <xdr:nvSpPr>
        <xdr:cNvPr id="725" name="テキスト ボックス 724"/>
        <xdr:cNvSpPr txBox="1"/>
      </xdr:nvSpPr>
      <xdr:spPr>
        <a:xfrm>
          <a:off x="12547111" y="1632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9" name="テキスト ボックス 758"/>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2" name="テキスト ボックス 761"/>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5" name="テキスト ボックス 764"/>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7" name="テキスト ボックス 766"/>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4" name="諸支出金該当値テキスト"/>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平均を下回っている。総務費は新型コロナウイルス感染症対策による事業の縮小に伴い前年度より大幅な減少となったが、公共施設整備基金や減債基金の積み立てによる基金積立管理事業の増加により、令和元年度と比較すると増加傾向である。</a:t>
          </a:r>
        </a:p>
        <a:p>
          <a:r>
            <a:rPr kumimoji="1" lang="ja-JP" altLang="en-US" sz="1300">
              <a:latin typeface="ＭＳ Ｐゴシック" panose="020B0600070205080204" pitchFamily="50" charset="-128"/>
              <a:ea typeface="ＭＳ Ｐゴシック" panose="020B0600070205080204" pitchFamily="50" charset="-128"/>
            </a:rPr>
            <a:t>　また衛生費は、新型コロナウイルスワクチン接種体制確保事業および斎場施設機能整備事業により決算額が増加した。</a:t>
          </a:r>
        </a:p>
        <a:p>
          <a:r>
            <a:rPr kumimoji="1" lang="ja-JP" altLang="en-US" sz="1300">
              <a:latin typeface="ＭＳ Ｐゴシック" panose="020B0600070205080204" pitchFamily="50" charset="-128"/>
              <a:ea typeface="ＭＳ Ｐゴシック" panose="020B0600070205080204" pitchFamily="50" charset="-128"/>
            </a:rPr>
            <a:t>　今後は、国民健康保険税の適正化や医療費の抑制を図ることにより、普通会計の負担を減らしていくよう努める。また、教育施設をはじめとする各公共施設等の老朽化により、教育費の増加が見込まれるため、より一層の歳出削減を図り、財政を圧迫する上昇傾向に歯止めをかけ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財政調整基金は、普通建設事業費の抑制等により取崩しを抑制し歳計剰余金を積み立てたことにより、前年度比で</a:t>
          </a:r>
          <a:r>
            <a:rPr kumimoji="1" lang="en-US" altLang="ja-JP" sz="1200">
              <a:latin typeface="ＭＳ ゴシック" pitchFamily="49" charset="-128"/>
              <a:ea typeface="ＭＳ ゴシック" pitchFamily="49" charset="-128"/>
            </a:rPr>
            <a:t>0.78</a:t>
          </a:r>
          <a:r>
            <a:rPr kumimoji="1" lang="ja-JP" altLang="en-US" sz="1200">
              <a:latin typeface="ＭＳ ゴシック" pitchFamily="49" charset="-128"/>
              <a:ea typeface="ＭＳ ゴシック" pitchFamily="49" charset="-128"/>
            </a:rPr>
            <a:t>ポイントの増加となった。</a:t>
          </a:r>
        </a:p>
        <a:p>
          <a:r>
            <a:rPr kumimoji="1" lang="ja-JP" altLang="en-US" sz="1200">
              <a:latin typeface="ＭＳ ゴシック" pitchFamily="49" charset="-128"/>
              <a:ea typeface="ＭＳ ゴシック" pitchFamily="49" charset="-128"/>
            </a:rPr>
            <a:t>　実質収支は、市税及び国庫支出金等は減少したものの、財政健全化の取組を着実に実施したことによる歳出抑制等により、前年度比で</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ポイント増加したため継続して黒字を確保した。</a:t>
          </a:r>
        </a:p>
        <a:p>
          <a:r>
            <a:rPr kumimoji="1" lang="ja-JP" altLang="en-US" sz="1200">
              <a:latin typeface="ＭＳ ゴシック" pitchFamily="49" charset="-128"/>
              <a:ea typeface="ＭＳ ゴシック" pitchFamily="49" charset="-128"/>
            </a:rPr>
            <a:t>　繰上償還により、実質単年度収支は</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ポイント増加した。</a:t>
          </a:r>
        </a:p>
        <a:p>
          <a:r>
            <a:rPr kumimoji="1" lang="ja-JP" altLang="en-US" sz="1200">
              <a:latin typeface="ＭＳ ゴシック" pitchFamily="49" charset="-128"/>
              <a:ea typeface="ＭＳ ゴシック" pitchFamily="49" charset="-128"/>
            </a:rPr>
            <a:t>　今後も歳出削減等により捻出した額を中心に積み立てを行うとともに、税収入の増収や特別会計への繰出金の縮減などに努める。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連結実質赤字比率の状況について、古河市では各会計ともに赤字はなく、すべての会計で黒字となっている。</a:t>
          </a:r>
        </a:p>
        <a:p>
          <a:r>
            <a:rPr kumimoji="1" lang="ja-JP" altLang="en-US" sz="1400">
              <a:latin typeface="ＭＳ ゴシック" pitchFamily="49" charset="-128"/>
              <a:ea typeface="ＭＳ ゴシック" pitchFamily="49" charset="-128"/>
            </a:rPr>
            <a:t>　標準財政規模における各会計比率については、水道事業会計が</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％、次いで一般会計の比率が</a:t>
          </a:r>
          <a:r>
            <a:rPr kumimoji="1" lang="en-US" altLang="ja-JP" sz="1400">
              <a:latin typeface="ＭＳ ゴシック" pitchFamily="49" charset="-128"/>
              <a:ea typeface="ＭＳ ゴシック" pitchFamily="49" charset="-128"/>
            </a:rPr>
            <a:t>11.55</a:t>
          </a:r>
          <a:r>
            <a:rPr kumimoji="1" lang="ja-JP" altLang="en-US" sz="1400">
              <a:latin typeface="ＭＳ ゴシック" pitchFamily="49" charset="-128"/>
              <a:ea typeface="ＭＳ ゴシック" pitchFamily="49" charset="-128"/>
            </a:rPr>
            <a:t>％となっている。その他の会計に関しては、標準財政規模に対する比率は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％未満で推移している状況である。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61315396</v>
      </c>
      <c r="BO4" s="488"/>
      <c r="BP4" s="488"/>
      <c r="BQ4" s="488"/>
      <c r="BR4" s="488"/>
      <c r="BS4" s="488"/>
      <c r="BT4" s="488"/>
      <c r="BU4" s="489"/>
      <c r="BV4" s="487">
        <v>68896008</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11.6</v>
      </c>
      <c r="CU4" s="628"/>
      <c r="CV4" s="628"/>
      <c r="CW4" s="628"/>
      <c r="CX4" s="628"/>
      <c r="CY4" s="628"/>
      <c r="CZ4" s="628"/>
      <c r="DA4" s="629"/>
      <c r="DB4" s="627">
        <v>6.6</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57450948</v>
      </c>
      <c r="BO5" s="459"/>
      <c r="BP5" s="459"/>
      <c r="BQ5" s="459"/>
      <c r="BR5" s="459"/>
      <c r="BS5" s="459"/>
      <c r="BT5" s="459"/>
      <c r="BU5" s="460"/>
      <c r="BV5" s="458">
        <v>66611139</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85.3</v>
      </c>
      <c r="CU5" s="456"/>
      <c r="CV5" s="456"/>
      <c r="CW5" s="456"/>
      <c r="CX5" s="456"/>
      <c r="CY5" s="456"/>
      <c r="CZ5" s="456"/>
      <c r="DA5" s="457"/>
      <c r="DB5" s="455">
        <v>90.3</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3864448</v>
      </c>
      <c r="BO6" s="459"/>
      <c r="BP6" s="459"/>
      <c r="BQ6" s="459"/>
      <c r="BR6" s="459"/>
      <c r="BS6" s="459"/>
      <c r="BT6" s="459"/>
      <c r="BU6" s="460"/>
      <c r="BV6" s="458">
        <v>2284869</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91.9</v>
      </c>
      <c r="CU6" s="602"/>
      <c r="CV6" s="602"/>
      <c r="CW6" s="602"/>
      <c r="CX6" s="602"/>
      <c r="CY6" s="602"/>
      <c r="CZ6" s="602"/>
      <c r="DA6" s="603"/>
      <c r="DB6" s="601">
        <v>94.5</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142826</v>
      </c>
      <c r="BO7" s="459"/>
      <c r="BP7" s="459"/>
      <c r="BQ7" s="459"/>
      <c r="BR7" s="459"/>
      <c r="BS7" s="459"/>
      <c r="BT7" s="459"/>
      <c r="BU7" s="460"/>
      <c r="BV7" s="458">
        <v>247989</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32165687</v>
      </c>
      <c r="CU7" s="459"/>
      <c r="CV7" s="459"/>
      <c r="CW7" s="459"/>
      <c r="CX7" s="459"/>
      <c r="CY7" s="459"/>
      <c r="CZ7" s="459"/>
      <c r="DA7" s="460"/>
      <c r="DB7" s="458">
        <v>30986440</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102</v>
      </c>
      <c r="AV8" s="517"/>
      <c r="AW8" s="517"/>
      <c r="AX8" s="517"/>
      <c r="AY8" s="472" t="s">
        <v>110</v>
      </c>
      <c r="AZ8" s="473"/>
      <c r="BA8" s="473"/>
      <c r="BB8" s="473"/>
      <c r="BC8" s="473"/>
      <c r="BD8" s="473"/>
      <c r="BE8" s="473"/>
      <c r="BF8" s="473"/>
      <c r="BG8" s="473"/>
      <c r="BH8" s="473"/>
      <c r="BI8" s="473"/>
      <c r="BJ8" s="473"/>
      <c r="BK8" s="473"/>
      <c r="BL8" s="473"/>
      <c r="BM8" s="474"/>
      <c r="BN8" s="458">
        <v>3721622</v>
      </c>
      <c r="BO8" s="459"/>
      <c r="BP8" s="459"/>
      <c r="BQ8" s="459"/>
      <c r="BR8" s="459"/>
      <c r="BS8" s="459"/>
      <c r="BT8" s="459"/>
      <c r="BU8" s="460"/>
      <c r="BV8" s="458">
        <v>2036880</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0.75</v>
      </c>
      <c r="CU8" s="562"/>
      <c r="CV8" s="562"/>
      <c r="CW8" s="562"/>
      <c r="CX8" s="562"/>
      <c r="CY8" s="562"/>
      <c r="CZ8" s="562"/>
      <c r="DA8" s="563"/>
      <c r="DB8" s="561">
        <v>0.76</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139344</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1684742</v>
      </c>
      <c r="BO9" s="459"/>
      <c r="BP9" s="459"/>
      <c r="BQ9" s="459"/>
      <c r="BR9" s="459"/>
      <c r="BS9" s="459"/>
      <c r="BT9" s="459"/>
      <c r="BU9" s="460"/>
      <c r="BV9" s="458">
        <v>848817</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15.4</v>
      </c>
      <c r="CU9" s="456"/>
      <c r="CV9" s="456"/>
      <c r="CW9" s="456"/>
      <c r="CX9" s="456"/>
      <c r="CY9" s="456"/>
      <c r="CZ9" s="456"/>
      <c r="DA9" s="457"/>
      <c r="DB9" s="455">
        <v>16.399999999999999</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140946</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355615</v>
      </c>
      <c r="BO10" s="459"/>
      <c r="BP10" s="459"/>
      <c r="BQ10" s="459"/>
      <c r="BR10" s="459"/>
      <c r="BS10" s="459"/>
      <c r="BT10" s="459"/>
      <c r="BU10" s="460"/>
      <c r="BV10" s="458">
        <v>32</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102</v>
      </c>
      <c r="AV11" s="517"/>
      <c r="AW11" s="517"/>
      <c r="AX11" s="517"/>
      <c r="AY11" s="472" t="s">
        <v>127</v>
      </c>
      <c r="AZ11" s="473"/>
      <c r="BA11" s="473"/>
      <c r="BB11" s="473"/>
      <c r="BC11" s="473"/>
      <c r="BD11" s="473"/>
      <c r="BE11" s="473"/>
      <c r="BF11" s="473"/>
      <c r="BG11" s="473"/>
      <c r="BH11" s="473"/>
      <c r="BI11" s="473"/>
      <c r="BJ11" s="473"/>
      <c r="BK11" s="473"/>
      <c r="BL11" s="473"/>
      <c r="BM11" s="474"/>
      <c r="BN11" s="458">
        <v>514080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141371</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116</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130</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137594</v>
      </c>
      <c r="S13" s="546"/>
      <c r="T13" s="546"/>
      <c r="U13" s="546"/>
      <c r="V13" s="547"/>
      <c r="W13" s="548" t="s">
        <v>140</v>
      </c>
      <c r="X13" s="444"/>
      <c r="Y13" s="444"/>
      <c r="Z13" s="444"/>
      <c r="AA13" s="444"/>
      <c r="AB13" s="445"/>
      <c r="AC13" s="411">
        <v>2342</v>
      </c>
      <c r="AD13" s="412"/>
      <c r="AE13" s="412"/>
      <c r="AF13" s="412"/>
      <c r="AG13" s="413"/>
      <c r="AH13" s="411">
        <v>2754</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2554437</v>
      </c>
      <c r="BO13" s="459"/>
      <c r="BP13" s="459"/>
      <c r="BQ13" s="459"/>
      <c r="BR13" s="459"/>
      <c r="BS13" s="459"/>
      <c r="BT13" s="459"/>
      <c r="BU13" s="460"/>
      <c r="BV13" s="458">
        <v>848849</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6.3</v>
      </c>
      <c r="CU13" s="456"/>
      <c r="CV13" s="456"/>
      <c r="CW13" s="456"/>
      <c r="CX13" s="456"/>
      <c r="CY13" s="456"/>
      <c r="CZ13" s="456"/>
      <c r="DA13" s="457"/>
      <c r="DB13" s="455">
        <v>7.4</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145</v>
      </c>
      <c r="M14" s="585"/>
      <c r="N14" s="585"/>
      <c r="O14" s="585"/>
      <c r="P14" s="585"/>
      <c r="Q14" s="586"/>
      <c r="R14" s="545">
        <v>142260</v>
      </c>
      <c r="S14" s="546"/>
      <c r="T14" s="546"/>
      <c r="U14" s="546"/>
      <c r="V14" s="547"/>
      <c r="W14" s="549"/>
      <c r="X14" s="447"/>
      <c r="Y14" s="447"/>
      <c r="Z14" s="447"/>
      <c r="AA14" s="447"/>
      <c r="AB14" s="448"/>
      <c r="AC14" s="538">
        <v>3.6</v>
      </c>
      <c r="AD14" s="539"/>
      <c r="AE14" s="539"/>
      <c r="AF14" s="539"/>
      <c r="AG14" s="540"/>
      <c r="AH14" s="538">
        <v>4.0999999999999996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v>40.6</v>
      </c>
      <c r="CU14" s="556"/>
      <c r="CV14" s="556"/>
      <c r="CW14" s="556"/>
      <c r="CX14" s="556"/>
      <c r="CY14" s="556"/>
      <c r="CZ14" s="556"/>
      <c r="DA14" s="557"/>
      <c r="DB14" s="555">
        <v>58.1</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139</v>
      </c>
      <c r="N15" s="543"/>
      <c r="O15" s="543"/>
      <c r="P15" s="543"/>
      <c r="Q15" s="544"/>
      <c r="R15" s="545">
        <v>138390</v>
      </c>
      <c r="S15" s="546"/>
      <c r="T15" s="546"/>
      <c r="U15" s="546"/>
      <c r="V15" s="547"/>
      <c r="W15" s="548" t="s">
        <v>147</v>
      </c>
      <c r="X15" s="444"/>
      <c r="Y15" s="444"/>
      <c r="Z15" s="444"/>
      <c r="AA15" s="444"/>
      <c r="AB15" s="445"/>
      <c r="AC15" s="411">
        <v>24732</v>
      </c>
      <c r="AD15" s="412"/>
      <c r="AE15" s="412"/>
      <c r="AF15" s="412"/>
      <c r="AG15" s="413"/>
      <c r="AH15" s="411">
        <v>25568</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17923597</v>
      </c>
      <c r="BO15" s="488"/>
      <c r="BP15" s="488"/>
      <c r="BQ15" s="488"/>
      <c r="BR15" s="488"/>
      <c r="BS15" s="488"/>
      <c r="BT15" s="488"/>
      <c r="BU15" s="489"/>
      <c r="BV15" s="487">
        <v>18689210</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37.6</v>
      </c>
      <c r="AD16" s="539"/>
      <c r="AE16" s="539"/>
      <c r="AF16" s="539"/>
      <c r="AG16" s="540"/>
      <c r="AH16" s="538">
        <v>38.200000000000003</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24983124</v>
      </c>
      <c r="BO16" s="459"/>
      <c r="BP16" s="459"/>
      <c r="BQ16" s="459"/>
      <c r="BR16" s="459"/>
      <c r="BS16" s="459"/>
      <c r="BT16" s="459"/>
      <c r="BU16" s="460"/>
      <c r="BV16" s="458">
        <v>24365234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38658</v>
      </c>
      <c r="AD17" s="412"/>
      <c r="AE17" s="412"/>
      <c r="AF17" s="412"/>
      <c r="AG17" s="413"/>
      <c r="AH17" s="411">
        <v>38670</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22683333</v>
      </c>
      <c r="BO17" s="459"/>
      <c r="BP17" s="459"/>
      <c r="BQ17" s="459"/>
      <c r="BR17" s="459"/>
      <c r="BS17" s="459"/>
      <c r="BT17" s="459"/>
      <c r="BU17" s="460"/>
      <c r="BV17" s="458">
        <v>23662986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157</v>
      </c>
      <c r="C18" s="509"/>
      <c r="D18" s="509"/>
      <c r="E18" s="510"/>
      <c r="F18" s="510"/>
      <c r="G18" s="510"/>
      <c r="H18" s="510"/>
      <c r="I18" s="510"/>
      <c r="J18" s="510"/>
      <c r="K18" s="510"/>
      <c r="L18" s="511">
        <v>123.58</v>
      </c>
      <c r="M18" s="511"/>
      <c r="N18" s="511"/>
      <c r="O18" s="511"/>
      <c r="P18" s="511"/>
      <c r="Q18" s="511"/>
      <c r="R18" s="512"/>
      <c r="S18" s="512"/>
      <c r="T18" s="512"/>
      <c r="U18" s="512"/>
      <c r="V18" s="513"/>
      <c r="W18" s="529"/>
      <c r="X18" s="530"/>
      <c r="Y18" s="530"/>
      <c r="Z18" s="530"/>
      <c r="AA18" s="530"/>
      <c r="AB18" s="554"/>
      <c r="AC18" s="428">
        <v>58.8</v>
      </c>
      <c r="AD18" s="429"/>
      <c r="AE18" s="429"/>
      <c r="AF18" s="429"/>
      <c r="AG18" s="514"/>
      <c r="AH18" s="428">
        <v>57.7</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28648735</v>
      </c>
      <c r="BO18" s="459"/>
      <c r="BP18" s="459"/>
      <c r="BQ18" s="459"/>
      <c r="BR18" s="459"/>
      <c r="BS18" s="459"/>
      <c r="BT18" s="459"/>
      <c r="BU18" s="460"/>
      <c r="BV18" s="458">
        <v>28386900</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159</v>
      </c>
      <c r="C19" s="509"/>
      <c r="D19" s="509"/>
      <c r="E19" s="510"/>
      <c r="F19" s="510"/>
      <c r="G19" s="510"/>
      <c r="H19" s="510"/>
      <c r="I19" s="510"/>
      <c r="J19" s="510"/>
      <c r="K19" s="510"/>
      <c r="L19" s="518">
        <v>1128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38966999</v>
      </c>
      <c r="BO19" s="459"/>
      <c r="BP19" s="459"/>
      <c r="BQ19" s="459"/>
      <c r="BR19" s="459"/>
      <c r="BS19" s="459"/>
      <c r="BT19" s="459"/>
      <c r="BU19" s="460"/>
      <c r="BV19" s="458">
        <v>35669363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161</v>
      </c>
      <c r="C20" s="509"/>
      <c r="D20" s="509"/>
      <c r="E20" s="510"/>
      <c r="F20" s="510"/>
      <c r="G20" s="510"/>
      <c r="H20" s="510"/>
      <c r="I20" s="510"/>
      <c r="J20" s="510"/>
      <c r="K20" s="510"/>
      <c r="L20" s="518">
        <v>56149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52233559</v>
      </c>
      <c r="BO22" s="488"/>
      <c r="BP22" s="488"/>
      <c r="BQ22" s="488"/>
      <c r="BR22" s="488"/>
      <c r="BS22" s="488"/>
      <c r="BT22" s="488"/>
      <c r="BU22" s="489"/>
      <c r="BV22" s="487">
        <v>54197989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34458808</v>
      </c>
      <c r="BO23" s="459"/>
      <c r="BP23" s="459"/>
      <c r="BQ23" s="459"/>
      <c r="BR23" s="459"/>
      <c r="BS23" s="459"/>
      <c r="BT23" s="459"/>
      <c r="BU23" s="460"/>
      <c r="BV23" s="458">
        <v>34926254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171</v>
      </c>
      <c r="F24" s="415"/>
      <c r="G24" s="415"/>
      <c r="H24" s="415"/>
      <c r="I24" s="415"/>
      <c r="J24" s="415"/>
      <c r="K24" s="416"/>
      <c r="L24" s="411">
        <v>1</v>
      </c>
      <c r="M24" s="412"/>
      <c r="N24" s="412"/>
      <c r="O24" s="412"/>
      <c r="P24" s="413"/>
      <c r="Q24" s="411">
        <v>9700</v>
      </c>
      <c r="R24" s="412"/>
      <c r="S24" s="412"/>
      <c r="T24" s="412"/>
      <c r="U24" s="412"/>
      <c r="V24" s="413"/>
      <c r="W24" s="501"/>
      <c r="X24" s="438"/>
      <c r="Y24" s="439"/>
      <c r="Z24" s="414" t="s">
        <v>172</v>
      </c>
      <c r="AA24" s="415"/>
      <c r="AB24" s="415"/>
      <c r="AC24" s="415"/>
      <c r="AD24" s="415"/>
      <c r="AE24" s="415"/>
      <c r="AF24" s="415"/>
      <c r="AG24" s="416"/>
      <c r="AH24" s="411">
        <v>755</v>
      </c>
      <c r="AI24" s="412"/>
      <c r="AJ24" s="412"/>
      <c r="AK24" s="412"/>
      <c r="AL24" s="413"/>
      <c r="AM24" s="411">
        <v>2360885</v>
      </c>
      <c r="AN24" s="412"/>
      <c r="AO24" s="412"/>
      <c r="AP24" s="412"/>
      <c r="AQ24" s="412"/>
      <c r="AR24" s="413"/>
      <c r="AS24" s="411">
        <v>3127</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27637964</v>
      </c>
      <c r="BO24" s="459"/>
      <c r="BP24" s="459"/>
      <c r="BQ24" s="459"/>
      <c r="BR24" s="459"/>
      <c r="BS24" s="459"/>
      <c r="BT24" s="459"/>
      <c r="BU24" s="460"/>
      <c r="BV24" s="458">
        <v>30032202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174</v>
      </c>
      <c r="F25" s="415"/>
      <c r="G25" s="415"/>
      <c r="H25" s="415"/>
      <c r="I25" s="415"/>
      <c r="J25" s="415"/>
      <c r="K25" s="416"/>
      <c r="L25" s="411">
        <v>2</v>
      </c>
      <c r="M25" s="412"/>
      <c r="N25" s="412"/>
      <c r="O25" s="412"/>
      <c r="P25" s="413"/>
      <c r="Q25" s="411">
        <v>7700</v>
      </c>
      <c r="R25" s="412"/>
      <c r="S25" s="412"/>
      <c r="T25" s="412"/>
      <c r="U25" s="412"/>
      <c r="V25" s="413"/>
      <c r="W25" s="501"/>
      <c r="X25" s="438"/>
      <c r="Y25" s="439"/>
      <c r="Z25" s="414" t="s">
        <v>175</v>
      </c>
      <c r="AA25" s="415"/>
      <c r="AB25" s="415"/>
      <c r="AC25" s="415"/>
      <c r="AD25" s="415"/>
      <c r="AE25" s="415"/>
      <c r="AF25" s="415"/>
      <c r="AG25" s="416"/>
      <c r="AH25" s="411" t="s">
        <v>176</v>
      </c>
      <c r="AI25" s="412"/>
      <c r="AJ25" s="412"/>
      <c r="AK25" s="412"/>
      <c r="AL25" s="413"/>
      <c r="AM25" s="411" t="s">
        <v>176</v>
      </c>
      <c r="AN25" s="412"/>
      <c r="AO25" s="412"/>
      <c r="AP25" s="412"/>
      <c r="AQ25" s="412"/>
      <c r="AR25" s="413"/>
      <c r="AS25" s="411" t="s">
        <v>129</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10178470</v>
      </c>
      <c r="BO25" s="488"/>
      <c r="BP25" s="488"/>
      <c r="BQ25" s="488"/>
      <c r="BR25" s="488"/>
      <c r="BS25" s="488"/>
      <c r="BT25" s="488"/>
      <c r="BU25" s="489"/>
      <c r="BV25" s="487">
        <v>7861604</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6700</v>
      </c>
      <c r="R26" s="412"/>
      <c r="S26" s="412"/>
      <c r="T26" s="412"/>
      <c r="U26" s="412"/>
      <c r="V26" s="413"/>
      <c r="W26" s="501"/>
      <c r="X26" s="438"/>
      <c r="Y26" s="439"/>
      <c r="Z26" s="414" t="s">
        <v>179</v>
      </c>
      <c r="AA26" s="469"/>
      <c r="AB26" s="469"/>
      <c r="AC26" s="469"/>
      <c r="AD26" s="469"/>
      <c r="AE26" s="469"/>
      <c r="AF26" s="469"/>
      <c r="AG26" s="470"/>
      <c r="AH26" s="411">
        <v>8</v>
      </c>
      <c r="AI26" s="412"/>
      <c r="AJ26" s="412"/>
      <c r="AK26" s="412"/>
      <c r="AL26" s="413"/>
      <c r="AM26" s="411">
        <v>23632</v>
      </c>
      <c r="AN26" s="412"/>
      <c r="AO26" s="412"/>
      <c r="AP26" s="412"/>
      <c r="AQ26" s="412"/>
      <c r="AR26" s="413"/>
      <c r="AS26" s="411">
        <v>2954</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176</v>
      </c>
      <c r="BO26" s="459"/>
      <c r="BP26" s="459"/>
      <c r="BQ26" s="459"/>
      <c r="BR26" s="459"/>
      <c r="BS26" s="459"/>
      <c r="BT26" s="459"/>
      <c r="BU26" s="460"/>
      <c r="BV26" s="458" t="s">
        <v>176</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5000</v>
      </c>
      <c r="R27" s="412"/>
      <c r="S27" s="412"/>
      <c r="T27" s="412"/>
      <c r="U27" s="412"/>
      <c r="V27" s="413"/>
      <c r="W27" s="501"/>
      <c r="X27" s="438"/>
      <c r="Y27" s="439"/>
      <c r="Z27" s="414" t="s">
        <v>182</v>
      </c>
      <c r="AA27" s="415"/>
      <c r="AB27" s="415"/>
      <c r="AC27" s="415"/>
      <c r="AD27" s="415"/>
      <c r="AE27" s="415"/>
      <c r="AF27" s="415"/>
      <c r="AG27" s="416"/>
      <c r="AH27" s="411" t="s">
        <v>176</v>
      </c>
      <c r="AI27" s="412"/>
      <c r="AJ27" s="412"/>
      <c r="AK27" s="412"/>
      <c r="AL27" s="413"/>
      <c r="AM27" s="411" t="s">
        <v>176</v>
      </c>
      <c r="AN27" s="412"/>
      <c r="AO27" s="412"/>
      <c r="AP27" s="412"/>
      <c r="AQ27" s="412"/>
      <c r="AR27" s="413"/>
      <c r="AS27" s="411" t="s">
        <v>176</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705291</v>
      </c>
      <c r="BO27" s="493"/>
      <c r="BP27" s="493"/>
      <c r="BQ27" s="493"/>
      <c r="BR27" s="493"/>
      <c r="BS27" s="493"/>
      <c r="BT27" s="493"/>
      <c r="BU27" s="494"/>
      <c r="BV27" s="492">
        <v>705288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184</v>
      </c>
      <c r="F28" s="415"/>
      <c r="G28" s="415"/>
      <c r="H28" s="415"/>
      <c r="I28" s="415"/>
      <c r="J28" s="415"/>
      <c r="K28" s="416"/>
      <c r="L28" s="411">
        <v>1</v>
      </c>
      <c r="M28" s="412"/>
      <c r="N28" s="412"/>
      <c r="O28" s="412"/>
      <c r="P28" s="413"/>
      <c r="Q28" s="411">
        <v>4500</v>
      </c>
      <c r="R28" s="412"/>
      <c r="S28" s="412"/>
      <c r="T28" s="412"/>
      <c r="U28" s="412"/>
      <c r="V28" s="413"/>
      <c r="W28" s="501"/>
      <c r="X28" s="438"/>
      <c r="Y28" s="439"/>
      <c r="Z28" s="414" t="s">
        <v>185</v>
      </c>
      <c r="AA28" s="415"/>
      <c r="AB28" s="415"/>
      <c r="AC28" s="415"/>
      <c r="AD28" s="415"/>
      <c r="AE28" s="415"/>
      <c r="AF28" s="415"/>
      <c r="AG28" s="416"/>
      <c r="AH28" s="411" t="s">
        <v>176</v>
      </c>
      <c r="AI28" s="412"/>
      <c r="AJ28" s="412"/>
      <c r="AK28" s="412"/>
      <c r="AL28" s="413"/>
      <c r="AM28" s="411" t="s">
        <v>176</v>
      </c>
      <c r="AN28" s="412"/>
      <c r="AO28" s="412"/>
      <c r="AP28" s="412"/>
      <c r="AQ28" s="412"/>
      <c r="AR28" s="413"/>
      <c r="AS28" s="411" t="s">
        <v>176</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3077968</v>
      </c>
      <c r="BO28" s="488"/>
      <c r="BP28" s="488"/>
      <c r="BQ28" s="488"/>
      <c r="BR28" s="488"/>
      <c r="BS28" s="488"/>
      <c r="BT28" s="488"/>
      <c r="BU28" s="489"/>
      <c r="BV28" s="487">
        <v>2722353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22</v>
      </c>
      <c r="M29" s="412"/>
      <c r="N29" s="412"/>
      <c r="O29" s="412"/>
      <c r="P29" s="413"/>
      <c r="Q29" s="411">
        <v>4000</v>
      </c>
      <c r="R29" s="412"/>
      <c r="S29" s="412"/>
      <c r="T29" s="412"/>
      <c r="U29" s="412"/>
      <c r="V29" s="413"/>
      <c r="W29" s="502"/>
      <c r="X29" s="503"/>
      <c r="Y29" s="504"/>
      <c r="Z29" s="414" t="s">
        <v>188</v>
      </c>
      <c r="AA29" s="415"/>
      <c r="AB29" s="415"/>
      <c r="AC29" s="415"/>
      <c r="AD29" s="415"/>
      <c r="AE29" s="415"/>
      <c r="AF29" s="415"/>
      <c r="AG29" s="416"/>
      <c r="AH29" s="411">
        <v>755</v>
      </c>
      <c r="AI29" s="412"/>
      <c r="AJ29" s="412"/>
      <c r="AK29" s="412"/>
      <c r="AL29" s="413"/>
      <c r="AM29" s="411">
        <v>2360885</v>
      </c>
      <c r="AN29" s="412"/>
      <c r="AO29" s="412"/>
      <c r="AP29" s="412"/>
      <c r="AQ29" s="412"/>
      <c r="AR29" s="413"/>
      <c r="AS29" s="411">
        <v>3127</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1615574</v>
      </c>
      <c r="BO29" s="459"/>
      <c r="BP29" s="459"/>
      <c r="BQ29" s="459"/>
      <c r="BR29" s="459"/>
      <c r="BS29" s="459"/>
      <c r="BT29" s="459"/>
      <c r="BU29" s="460"/>
      <c r="BV29" s="458">
        <v>603887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2696222</v>
      </c>
      <c r="BO30" s="493"/>
      <c r="BP30" s="493"/>
      <c r="BQ30" s="493"/>
      <c r="BR30" s="493"/>
      <c r="BS30" s="493"/>
      <c r="BT30" s="493"/>
      <c r="BU30" s="494"/>
      <c r="BV30" s="492">
        <v>1858290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197</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202</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5</v>
      </c>
      <c r="V34" s="406"/>
      <c r="W34" s="407" t="str">
        <f>IF('各会計、関係団体の財政状況及び健全化判断比率'!B28="","",'各会計、関係団体の財政状況及び健全化判断比率'!B28)</f>
        <v>古河市国民健康保険特別会計（事業勘定）</v>
      </c>
      <c r="X34" s="407"/>
      <c r="Y34" s="407"/>
      <c r="Z34" s="407"/>
      <c r="AA34" s="407"/>
      <c r="AB34" s="407"/>
      <c r="AC34" s="407"/>
      <c r="AD34" s="407"/>
      <c r="AE34" s="407"/>
      <c r="AF34" s="407"/>
      <c r="AG34" s="407"/>
      <c r="AH34" s="407"/>
      <c r="AI34" s="407"/>
      <c r="AJ34" s="407"/>
      <c r="AK34" s="407"/>
      <c r="AL34" s="178"/>
      <c r="AM34" s="406">
        <f>IF(AO34="","",MAX(C34:D43,U34:V43)+1)</f>
        <v>10</v>
      </c>
      <c r="AN34" s="406"/>
      <c r="AO34" s="407" t="str">
        <f>IF('各会計、関係団体の財政状況及び健全化判断比率'!B33="","",'各会計、関係団体の財政状況及び健全化判断比率'!B33)</f>
        <v>古河市水道事業会計</v>
      </c>
      <c r="AP34" s="407"/>
      <c r="AQ34" s="407"/>
      <c r="AR34" s="407"/>
      <c r="AS34" s="407"/>
      <c r="AT34" s="407"/>
      <c r="AU34" s="407"/>
      <c r="AV34" s="407"/>
      <c r="AW34" s="407"/>
      <c r="AX34" s="407"/>
      <c r="AY34" s="407"/>
      <c r="AZ34" s="407"/>
      <c r="BA34" s="407"/>
      <c r="BB34" s="407"/>
      <c r="BC34" s="407"/>
      <c r="BD34" s="178"/>
      <c r="BE34" s="406">
        <f>IF(BG34="","",MAX(C34:D43,U34:V43,AM34:AN43)+1)</f>
        <v>12</v>
      </c>
      <c r="BF34" s="406"/>
      <c r="BG34" s="407" t="str">
        <f>IF('各会計、関係団体の財政状況及び健全化判断比率'!B35="","",'各会計、関係団体の財政状況及び健全化判断比率'!B35)</f>
        <v>古河市農業集落排水事業特別会計</v>
      </c>
      <c r="BH34" s="407"/>
      <c r="BI34" s="407"/>
      <c r="BJ34" s="407"/>
      <c r="BK34" s="407"/>
      <c r="BL34" s="407"/>
      <c r="BM34" s="407"/>
      <c r="BN34" s="407"/>
      <c r="BO34" s="407"/>
      <c r="BP34" s="407"/>
      <c r="BQ34" s="407"/>
      <c r="BR34" s="407"/>
      <c r="BS34" s="407"/>
      <c r="BT34" s="407"/>
      <c r="BU34" s="407"/>
      <c r="BV34" s="178"/>
      <c r="BW34" s="406">
        <f>IF(BY34="","",MAX(C34:D43,U34:V43,AM34:AN43,BE34:BF43)+1)</f>
        <v>15</v>
      </c>
      <c r="BX34" s="406"/>
      <c r="BY34" s="407" t="str">
        <f>IF('各会計、関係団体の財政状況及び健全化判断比率'!B68="","",'各会計、関係団体の財政状況及び健全化判断比率'!B68)</f>
        <v>清水丘診療所事務組合（国民健康保険事業）</v>
      </c>
      <c r="BZ34" s="407"/>
      <c r="CA34" s="407"/>
      <c r="CB34" s="407"/>
      <c r="CC34" s="407"/>
      <c r="CD34" s="407"/>
      <c r="CE34" s="407"/>
      <c r="CF34" s="407"/>
      <c r="CG34" s="407"/>
      <c r="CH34" s="407"/>
      <c r="CI34" s="407"/>
      <c r="CJ34" s="407"/>
      <c r="CK34" s="407"/>
      <c r="CL34" s="407"/>
      <c r="CM34" s="407"/>
      <c r="CN34" s="178"/>
      <c r="CO34" s="406">
        <f>IF(CQ34="","",MAX(C34:D43,U34:V43,AM34:AN43,BE34:BF43,BW34:BX43)+1)</f>
        <v>25</v>
      </c>
      <c r="CP34" s="406"/>
      <c r="CQ34" s="407" t="str">
        <f>IF('各会計、関係団体の財政状況及び健全化判断比率'!BS7="","",'各会計、関係団体の財政状況及び健全化判断比率'!BS7)</f>
        <v>古河市情報センター</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古河市古河福祉の森診療所特別会計</v>
      </c>
      <c r="F35" s="407"/>
      <c r="G35" s="407"/>
      <c r="H35" s="407"/>
      <c r="I35" s="407"/>
      <c r="J35" s="407"/>
      <c r="K35" s="407"/>
      <c r="L35" s="407"/>
      <c r="M35" s="407"/>
      <c r="N35" s="407"/>
      <c r="O35" s="407"/>
      <c r="P35" s="407"/>
      <c r="Q35" s="407"/>
      <c r="R35" s="407"/>
      <c r="S35" s="407"/>
      <c r="T35" s="178"/>
      <c r="U35" s="406">
        <f>IF(W35="","",U34+1)</f>
        <v>6</v>
      </c>
      <c r="V35" s="406"/>
      <c r="W35" s="407" t="str">
        <f>IF('各会計、関係団体の財政状況及び健全化判断比率'!B29="","",'各会計、関係団体の財政状況及び健全化判断比率'!B29)</f>
        <v>古河市国民健康保険特別会計（直診勘定）</v>
      </c>
      <c r="X35" s="407"/>
      <c r="Y35" s="407"/>
      <c r="Z35" s="407"/>
      <c r="AA35" s="407"/>
      <c r="AB35" s="407"/>
      <c r="AC35" s="407"/>
      <c r="AD35" s="407"/>
      <c r="AE35" s="407"/>
      <c r="AF35" s="407"/>
      <c r="AG35" s="407"/>
      <c r="AH35" s="407"/>
      <c r="AI35" s="407"/>
      <c r="AJ35" s="407"/>
      <c r="AK35" s="407"/>
      <c r="AL35" s="178"/>
      <c r="AM35" s="406">
        <f t="shared" ref="AM35:AM43" si="0">IF(AO35="","",AM34+1)</f>
        <v>11</v>
      </c>
      <c r="AN35" s="406"/>
      <c r="AO35" s="407" t="str">
        <f>IF('各会計、関係団体の財政状況及び健全化判断比率'!B34="","",'各会計、関係団体の財政状況及び健全化判断比率'!B34)</f>
        <v>古河市下水道事業会計</v>
      </c>
      <c r="AP35" s="407"/>
      <c r="AQ35" s="407"/>
      <c r="AR35" s="407"/>
      <c r="AS35" s="407"/>
      <c r="AT35" s="407"/>
      <c r="AU35" s="407"/>
      <c r="AV35" s="407"/>
      <c r="AW35" s="407"/>
      <c r="AX35" s="407"/>
      <c r="AY35" s="407"/>
      <c r="AZ35" s="407"/>
      <c r="BA35" s="407"/>
      <c r="BB35" s="407"/>
      <c r="BC35" s="407"/>
      <c r="BD35" s="178"/>
      <c r="BE35" s="406">
        <f t="shared" ref="BE35:BE43" si="1">IF(BG35="","",BE34+1)</f>
        <v>13</v>
      </c>
      <c r="BF35" s="406"/>
      <c r="BG35" s="407" t="str">
        <f>IF('各会計、関係団体の財政状況及び健全化判断比率'!B36="","",'各会計、関係団体の財政状況及び健全化判断比率'!B36)</f>
        <v>古河市ゴルフ場事業特別会計</v>
      </c>
      <c r="BH35" s="407"/>
      <c r="BI35" s="407"/>
      <c r="BJ35" s="407"/>
      <c r="BK35" s="407"/>
      <c r="BL35" s="407"/>
      <c r="BM35" s="407"/>
      <c r="BN35" s="407"/>
      <c r="BO35" s="407"/>
      <c r="BP35" s="407"/>
      <c r="BQ35" s="407"/>
      <c r="BR35" s="407"/>
      <c r="BS35" s="407"/>
      <c r="BT35" s="407"/>
      <c r="BU35" s="407"/>
      <c r="BV35" s="178"/>
      <c r="BW35" s="406">
        <f t="shared" ref="BW35:BW43" si="2">IF(BY35="","",BW34+1)</f>
        <v>16</v>
      </c>
      <c r="BX35" s="406"/>
      <c r="BY35" s="407" t="str">
        <f>IF('各会計、関係団体の財政状況及び健全化判断比率'!B69="","",'各会計、関係団体の財政状況及び健全化判断比率'!B69)</f>
        <v>さしま環境管理事務組合（一般会計）</v>
      </c>
      <c r="BZ35" s="407"/>
      <c r="CA35" s="407"/>
      <c r="CB35" s="407"/>
      <c r="CC35" s="407"/>
      <c r="CD35" s="407"/>
      <c r="CE35" s="407"/>
      <c r="CF35" s="407"/>
      <c r="CG35" s="407"/>
      <c r="CH35" s="407"/>
      <c r="CI35" s="407"/>
      <c r="CJ35" s="407"/>
      <c r="CK35" s="407"/>
      <c r="CL35" s="407"/>
      <c r="CM35" s="407"/>
      <c r="CN35" s="178"/>
      <c r="CO35" s="406">
        <f t="shared" ref="CO35:CO43" si="3">IF(CQ35="","",CO34+1)</f>
        <v>26</v>
      </c>
      <c r="CP35" s="406"/>
      <c r="CQ35" s="407" t="str">
        <f>IF('各会計、関係団体の財政状況及び健全化判断比率'!BS8="","",'各会計、関係団体の財政状況及び健全化判断比率'!BS8)</f>
        <v>古河市地域振興公社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古河市古河駅東部土地区画整理事業特別会計</v>
      </c>
      <c r="F36" s="407"/>
      <c r="G36" s="407"/>
      <c r="H36" s="407"/>
      <c r="I36" s="407"/>
      <c r="J36" s="407"/>
      <c r="K36" s="407"/>
      <c r="L36" s="407"/>
      <c r="M36" s="407"/>
      <c r="N36" s="407"/>
      <c r="O36" s="407"/>
      <c r="P36" s="407"/>
      <c r="Q36" s="407"/>
      <c r="R36" s="407"/>
      <c r="S36" s="407"/>
      <c r="T36" s="178"/>
      <c r="U36" s="406">
        <f t="shared" ref="U36:U43" si="4">IF(W36="","",U35+1)</f>
        <v>7</v>
      </c>
      <c r="V36" s="406"/>
      <c r="W36" s="407" t="str">
        <f>IF('各会計、関係団体の財政状況及び健全化判断比率'!B30="","",'各会計、関係団体の財政状況及び健全化判断比率'!B30)</f>
        <v>古河市介護保険特別会計（保険事業勘定）</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14</v>
      </c>
      <c r="BF36" s="406"/>
      <c r="BG36" s="407" t="str">
        <f>IF('各会計、関係団体の財政状況及び健全化判断比率'!B37="","",'各会計、関係団体の財政状況及び健全化判断比率'!B37)</f>
        <v>古河市仁連地区新産業用地開発事業特別会計</v>
      </c>
      <c r="BH36" s="407"/>
      <c r="BI36" s="407"/>
      <c r="BJ36" s="407"/>
      <c r="BK36" s="407"/>
      <c r="BL36" s="407"/>
      <c r="BM36" s="407"/>
      <c r="BN36" s="407"/>
      <c r="BO36" s="407"/>
      <c r="BP36" s="407"/>
      <c r="BQ36" s="407"/>
      <c r="BR36" s="407"/>
      <c r="BS36" s="407"/>
      <c r="BT36" s="407"/>
      <c r="BU36" s="407"/>
      <c r="BV36" s="178"/>
      <c r="BW36" s="406">
        <f t="shared" si="2"/>
        <v>17</v>
      </c>
      <c r="BX36" s="406"/>
      <c r="BY36" s="407" t="str">
        <f>IF('各会計、関係団体の財政状況及び健全化判断比率'!B70="","",'各会計、関係団体の財政状況及び健全化判断比率'!B70)</f>
        <v>さしま環境管理事務組合（清水丘聖地霊園管理事業特別会計）</v>
      </c>
      <c r="BZ36" s="407"/>
      <c r="CA36" s="407"/>
      <c r="CB36" s="407"/>
      <c r="CC36" s="407"/>
      <c r="CD36" s="407"/>
      <c r="CE36" s="407"/>
      <c r="CF36" s="407"/>
      <c r="CG36" s="407"/>
      <c r="CH36" s="407"/>
      <c r="CI36" s="407"/>
      <c r="CJ36" s="407"/>
      <c r="CK36" s="407"/>
      <c r="CL36" s="407"/>
      <c r="CM36" s="407"/>
      <c r="CN36" s="178"/>
      <c r="CO36" s="406">
        <f t="shared" si="3"/>
        <v>27</v>
      </c>
      <c r="CP36" s="406"/>
      <c r="CQ36" s="407" t="str">
        <f>IF('各会計、関係団体の財政状況及び健全化判断比率'!BS9="","",'各会計、関係団体の財政状況及び健全化判断比率'!BS9)</f>
        <v>渡良瀬遊水地アクリメーション振興財団</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v>
      </c>
      <c r="DH36" s="404"/>
      <c r="DI36" s="205"/>
    </row>
    <row r="37" spans="1:113" ht="32.25" customHeight="1" x14ac:dyDescent="0.15">
      <c r="A37" s="178"/>
      <c r="B37" s="202"/>
      <c r="C37" s="406">
        <f>IF(E37="","",C36+1)</f>
        <v>4</v>
      </c>
      <c r="D37" s="406"/>
      <c r="E37" s="407" t="str">
        <f>IF('各会計、関係団体の財政状況及び健全化判断比率'!B10="","",'各会計、関係団体の財政状況及び健全化判断比率'!B10)</f>
        <v>古河市公共用地先行取得特別会計</v>
      </c>
      <c r="F37" s="407"/>
      <c r="G37" s="407"/>
      <c r="H37" s="407"/>
      <c r="I37" s="407"/>
      <c r="J37" s="407"/>
      <c r="K37" s="407"/>
      <c r="L37" s="407"/>
      <c r="M37" s="407"/>
      <c r="N37" s="407"/>
      <c r="O37" s="407"/>
      <c r="P37" s="407"/>
      <c r="Q37" s="407"/>
      <c r="R37" s="407"/>
      <c r="S37" s="407"/>
      <c r="T37" s="178"/>
      <c r="U37" s="406">
        <f t="shared" si="4"/>
        <v>8</v>
      </c>
      <c r="V37" s="406"/>
      <c r="W37" s="407" t="str">
        <f>IF('各会計、関係団体の財政状況及び健全化判断比率'!B31="","",'各会計、関係団体の財政状況及び健全化判断比率'!B31)</f>
        <v>古河市介護保険特別会計（介護サービス事業勘定）</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18</v>
      </c>
      <c r="BX37" s="406"/>
      <c r="BY37" s="407" t="str">
        <f>IF('各会計、関係団体の財政状況及び健全化判断比率'!B71="","",'各会計、関係団体の財政状況及び健全化判断比率'!B71)</f>
        <v>茨城西南地方広域市町村圏事務組合（一般会計）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9</v>
      </c>
      <c r="V38" s="406"/>
      <c r="W38" s="407" t="str">
        <f>IF('各会計、関係団体の財政状況及び健全化判断比率'!B32="","",'各会計、関係団体の財政状況及び健全化判断比率'!B32)</f>
        <v>古河市後期高齢者医療特別会計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19</v>
      </c>
      <c r="BX38" s="406"/>
      <c r="BY38" s="407" t="str">
        <f>IF('各会計、関係団体の財政状況及び健全化判断比率'!B72="","",'各会計、関係団体の財政状況及び健全化判断比率'!B72)</f>
        <v>茨城西南地方広域市町村圏事務組合（利根老人ホーム事業特別会計）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20</v>
      </c>
      <c r="BX39" s="406"/>
      <c r="BY39" s="407" t="str">
        <f>IF('各会計、関係団体の財政状況及び健全化判断比率'!B73="","",'各会計、関係団体の財政状況及び健全化判断比率'!B73)</f>
        <v>茨城西南地方広域市町村圏事務組合（特殊湛水防除事業特別会計）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21</v>
      </c>
      <c r="BX40" s="406"/>
      <c r="BY40" s="407" t="str">
        <f>IF('各会計、関係団体の財政状況及び健全化判断比率'!B74="","",'各会計、関係団体の財政状況及び健全化判断比率'!B74)</f>
        <v>茨城県市町村総合事務組合（一般会計）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22</v>
      </c>
      <c r="BX41" s="406"/>
      <c r="BY41" s="407" t="str">
        <f>IF('各会計、関係団体の財政状況及び健全化判断比率'!B75="","",'各会計、関係団体の財政状況及び健全化判断比率'!B75)</f>
        <v>茨城県市町村総合事務組合（県民交通災害共済事業特別会計）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23</v>
      </c>
      <c r="BX42" s="406"/>
      <c r="BY42" s="407" t="str">
        <f>IF('各会計、関係団体の財政状況及び健全化判断比率'!B76="","",'各会計、関係団体の財政状況及び健全化判断比率'!B76)</f>
        <v>茨城租税債権管理機構（一般会計）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24</v>
      </c>
      <c r="BX43" s="406"/>
      <c r="BY43" s="407" t="str">
        <f>IF('各会計、関係団体の財政状況及び健全化判断比率'!B77="","",'各会計、関係団体の財政状況及び健全化判断比率'!B77)</f>
        <v>茨城県後期高齢者医療広域連合（一般会計）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605</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5" t="s">
        <v>565</v>
      </c>
      <c r="D34" s="1215"/>
      <c r="E34" s="1216"/>
      <c r="F34" s="32">
        <v>10.43</v>
      </c>
      <c r="G34" s="33">
        <v>11.04</v>
      </c>
      <c r="H34" s="33">
        <v>10.72</v>
      </c>
      <c r="I34" s="33">
        <v>11.06</v>
      </c>
      <c r="J34" s="34">
        <v>12</v>
      </c>
      <c r="K34" s="22"/>
      <c r="L34" s="22"/>
      <c r="M34" s="22"/>
      <c r="N34" s="22"/>
      <c r="O34" s="22"/>
      <c r="P34" s="22"/>
    </row>
    <row r="35" spans="1:16" ht="39" customHeight="1" x14ac:dyDescent="0.15">
      <c r="A35" s="22"/>
      <c r="B35" s="35"/>
      <c r="C35" s="1209" t="s">
        <v>566</v>
      </c>
      <c r="D35" s="1210"/>
      <c r="E35" s="1211"/>
      <c r="F35" s="36">
        <v>4.95</v>
      </c>
      <c r="G35" s="37">
        <v>3.39</v>
      </c>
      <c r="H35" s="37">
        <v>3.89</v>
      </c>
      <c r="I35" s="37">
        <v>6.53</v>
      </c>
      <c r="J35" s="38">
        <v>11.55</v>
      </c>
      <c r="K35" s="22"/>
      <c r="L35" s="22"/>
      <c r="M35" s="22"/>
      <c r="N35" s="22"/>
      <c r="O35" s="22"/>
      <c r="P35" s="22"/>
    </row>
    <row r="36" spans="1:16" ht="39" customHeight="1" x14ac:dyDescent="0.15">
      <c r="A36" s="22"/>
      <c r="B36" s="35"/>
      <c r="C36" s="1209" t="s">
        <v>567</v>
      </c>
      <c r="D36" s="1210"/>
      <c r="E36" s="1211"/>
      <c r="F36" s="36" t="s">
        <v>516</v>
      </c>
      <c r="G36" s="37" t="s">
        <v>516</v>
      </c>
      <c r="H36" s="37" t="s">
        <v>516</v>
      </c>
      <c r="I36" s="37">
        <v>0.78</v>
      </c>
      <c r="J36" s="38">
        <v>0.85</v>
      </c>
      <c r="K36" s="22"/>
      <c r="L36" s="22"/>
      <c r="M36" s="22"/>
      <c r="N36" s="22"/>
      <c r="O36" s="22"/>
      <c r="P36" s="22"/>
    </row>
    <row r="37" spans="1:16" ht="39" customHeight="1" x14ac:dyDescent="0.15">
      <c r="A37" s="22"/>
      <c r="B37" s="35"/>
      <c r="C37" s="1209" t="s">
        <v>568</v>
      </c>
      <c r="D37" s="1210"/>
      <c r="E37" s="1211"/>
      <c r="F37" s="36">
        <v>0.85</v>
      </c>
      <c r="G37" s="37">
        <v>0.94</v>
      </c>
      <c r="H37" s="37">
        <v>0.64</v>
      </c>
      <c r="I37" s="37">
        <v>0.86</v>
      </c>
      <c r="J37" s="38">
        <v>0.51</v>
      </c>
      <c r="K37" s="22"/>
      <c r="L37" s="22"/>
      <c r="M37" s="22"/>
      <c r="N37" s="22"/>
      <c r="O37" s="22"/>
      <c r="P37" s="22"/>
    </row>
    <row r="38" spans="1:16" ht="39" customHeight="1" x14ac:dyDescent="0.15">
      <c r="A38" s="22"/>
      <c r="B38" s="35"/>
      <c r="C38" s="1209" t="s">
        <v>569</v>
      </c>
      <c r="D38" s="1210"/>
      <c r="E38" s="1211"/>
      <c r="F38" s="36">
        <v>0</v>
      </c>
      <c r="G38" s="37">
        <v>0</v>
      </c>
      <c r="H38" s="37">
        <v>0</v>
      </c>
      <c r="I38" s="37">
        <v>0.02</v>
      </c>
      <c r="J38" s="38">
        <v>0.5</v>
      </c>
      <c r="K38" s="22"/>
      <c r="L38" s="22"/>
      <c r="M38" s="22"/>
      <c r="N38" s="22"/>
      <c r="O38" s="22"/>
      <c r="P38" s="22"/>
    </row>
    <row r="39" spans="1:16" ht="39" customHeight="1" x14ac:dyDescent="0.15">
      <c r="A39" s="22"/>
      <c r="B39" s="35"/>
      <c r="C39" s="1209" t="s">
        <v>570</v>
      </c>
      <c r="D39" s="1210"/>
      <c r="E39" s="1211"/>
      <c r="F39" s="36">
        <v>0.09</v>
      </c>
      <c r="G39" s="37">
        <v>0.1</v>
      </c>
      <c r="H39" s="37">
        <v>7.0000000000000007E-2</v>
      </c>
      <c r="I39" s="37">
        <v>0.08</v>
      </c>
      <c r="J39" s="38">
        <v>0.08</v>
      </c>
      <c r="K39" s="22"/>
      <c r="L39" s="22"/>
      <c r="M39" s="22"/>
      <c r="N39" s="22"/>
      <c r="O39" s="22"/>
      <c r="P39" s="22"/>
    </row>
    <row r="40" spans="1:16" ht="39" customHeight="1" x14ac:dyDescent="0.15">
      <c r="A40" s="22"/>
      <c r="B40" s="35"/>
      <c r="C40" s="1209" t="s">
        <v>571</v>
      </c>
      <c r="D40" s="1210"/>
      <c r="E40" s="1211"/>
      <c r="F40" s="36">
        <v>0</v>
      </c>
      <c r="G40" s="37">
        <v>0</v>
      </c>
      <c r="H40" s="37">
        <v>0</v>
      </c>
      <c r="I40" s="37">
        <v>0</v>
      </c>
      <c r="J40" s="38">
        <v>0.04</v>
      </c>
      <c r="K40" s="22"/>
      <c r="L40" s="22"/>
      <c r="M40" s="22"/>
      <c r="N40" s="22"/>
      <c r="O40" s="22"/>
      <c r="P40" s="22"/>
    </row>
    <row r="41" spans="1:16" ht="39" customHeight="1" x14ac:dyDescent="0.15">
      <c r="A41" s="22"/>
      <c r="B41" s="35"/>
      <c r="C41" s="1209" t="s">
        <v>572</v>
      </c>
      <c r="D41" s="1210"/>
      <c r="E41" s="1211"/>
      <c r="F41" s="36">
        <v>0</v>
      </c>
      <c r="G41" s="37">
        <v>0.02</v>
      </c>
      <c r="H41" s="37">
        <v>0.02</v>
      </c>
      <c r="I41" s="37">
        <v>0.01</v>
      </c>
      <c r="J41" s="38">
        <v>0.02</v>
      </c>
      <c r="K41" s="22"/>
      <c r="L41" s="22"/>
      <c r="M41" s="22"/>
      <c r="N41" s="22"/>
      <c r="O41" s="22"/>
      <c r="P41" s="22"/>
    </row>
    <row r="42" spans="1:16" ht="39" customHeight="1" x14ac:dyDescent="0.15">
      <c r="A42" s="22"/>
      <c r="B42" s="39"/>
      <c r="C42" s="1209" t="s">
        <v>573</v>
      </c>
      <c r="D42" s="1210"/>
      <c r="E42" s="1211"/>
      <c r="F42" s="36" t="s">
        <v>516</v>
      </c>
      <c r="G42" s="37" t="s">
        <v>516</v>
      </c>
      <c r="H42" s="37" t="s">
        <v>516</v>
      </c>
      <c r="I42" s="37" t="s">
        <v>516</v>
      </c>
      <c r="J42" s="38" t="s">
        <v>516</v>
      </c>
      <c r="K42" s="22"/>
      <c r="L42" s="22"/>
      <c r="M42" s="22"/>
      <c r="N42" s="22"/>
      <c r="O42" s="22"/>
      <c r="P42" s="22"/>
    </row>
    <row r="43" spans="1:16" ht="39" customHeight="1" thickBot="1" x14ac:dyDescent="0.2">
      <c r="A43" s="22"/>
      <c r="B43" s="40"/>
      <c r="C43" s="1212" t="s">
        <v>574</v>
      </c>
      <c r="D43" s="1213"/>
      <c r="E43" s="1214"/>
      <c r="F43" s="41">
        <v>0.41</v>
      </c>
      <c r="G43" s="42">
        <v>0.49</v>
      </c>
      <c r="H43" s="42">
        <v>0.18</v>
      </c>
      <c r="I43" s="42">
        <v>0.12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1h/WOPCXUhM35bMAg3pRFnh2/F/zB/aIpTZx29JpUUbKQSkChSGsfxsV9IipaVPXMbam44ydFN/KQwmMW1jMA==" saltValue="LVSDIyvYSQMtX04fdoDl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6480</v>
      </c>
      <c r="L45" s="60">
        <v>6585</v>
      </c>
      <c r="M45" s="60">
        <v>6369</v>
      </c>
      <c r="N45" s="60">
        <v>6288</v>
      </c>
      <c r="O45" s="61">
        <v>5880</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516</v>
      </c>
      <c r="L46" s="64" t="s">
        <v>516</v>
      </c>
      <c r="M46" s="64" t="s">
        <v>516</v>
      </c>
      <c r="N46" s="64" t="s">
        <v>516</v>
      </c>
      <c r="O46" s="65" t="s">
        <v>516</v>
      </c>
      <c r="P46" s="48"/>
      <c r="Q46" s="48"/>
      <c r="R46" s="48"/>
      <c r="S46" s="48"/>
      <c r="T46" s="48"/>
      <c r="U46" s="48"/>
    </row>
    <row r="47" spans="1:21" ht="30.75" customHeight="1" x14ac:dyDescent="0.15">
      <c r="A47" s="48"/>
      <c r="B47" s="1237"/>
      <c r="C47" s="1238"/>
      <c r="D47" s="62"/>
      <c r="E47" s="1219" t="s">
        <v>14</v>
      </c>
      <c r="F47" s="1219"/>
      <c r="G47" s="1219"/>
      <c r="H47" s="1219"/>
      <c r="I47" s="1219"/>
      <c r="J47" s="1220"/>
      <c r="K47" s="63">
        <v>10</v>
      </c>
      <c r="L47" s="64">
        <v>26</v>
      </c>
      <c r="M47" s="64">
        <v>37</v>
      </c>
      <c r="N47" s="64">
        <v>49</v>
      </c>
      <c r="O47" s="65">
        <v>58</v>
      </c>
      <c r="P47" s="48"/>
      <c r="Q47" s="48"/>
      <c r="R47" s="48"/>
      <c r="S47" s="48"/>
      <c r="T47" s="48"/>
      <c r="U47" s="48"/>
    </row>
    <row r="48" spans="1:21" ht="30.75" customHeight="1" x14ac:dyDescent="0.15">
      <c r="A48" s="48"/>
      <c r="B48" s="1237"/>
      <c r="C48" s="1238"/>
      <c r="D48" s="62"/>
      <c r="E48" s="1219" t="s">
        <v>15</v>
      </c>
      <c r="F48" s="1219"/>
      <c r="G48" s="1219"/>
      <c r="H48" s="1219"/>
      <c r="I48" s="1219"/>
      <c r="J48" s="1220"/>
      <c r="K48" s="63">
        <v>1637</v>
      </c>
      <c r="L48" s="64">
        <v>1514</v>
      </c>
      <c r="M48" s="64">
        <v>1395</v>
      </c>
      <c r="N48" s="64">
        <v>1304</v>
      </c>
      <c r="O48" s="65">
        <v>1223</v>
      </c>
      <c r="P48" s="48"/>
      <c r="Q48" s="48"/>
      <c r="R48" s="48"/>
      <c r="S48" s="48"/>
      <c r="T48" s="48"/>
      <c r="U48" s="48"/>
    </row>
    <row r="49" spans="1:21" ht="30.75" customHeight="1" x14ac:dyDescent="0.15">
      <c r="A49" s="48"/>
      <c r="B49" s="1237"/>
      <c r="C49" s="1238"/>
      <c r="D49" s="62"/>
      <c r="E49" s="1219" t="s">
        <v>16</v>
      </c>
      <c r="F49" s="1219"/>
      <c r="G49" s="1219"/>
      <c r="H49" s="1219"/>
      <c r="I49" s="1219"/>
      <c r="J49" s="1220"/>
      <c r="K49" s="63">
        <v>418</v>
      </c>
      <c r="L49" s="64">
        <v>429</v>
      </c>
      <c r="M49" s="64">
        <v>401</v>
      </c>
      <c r="N49" s="64">
        <v>414</v>
      </c>
      <c r="O49" s="65">
        <v>364</v>
      </c>
      <c r="P49" s="48"/>
      <c r="Q49" s="48"/>
      <c r="R49" s="48"/>
      <c r="S49" s="48"/>
      <c r="T49" s="48"/>
      <c r="U49" s="48"/>
    </row>
    <row r="50" spans="1:21" ht="30.75" customHeight="1" x14ac:dyDescent="0.15">
      <c r="A50" s="48"/>
      <c r="B50" s="1237"/>
      <c r="C50" s="1238"/>
      <c r="D50" s="62"/>
      <c r="E50" s="1219" t="s">
        <v>17</v>
      </c>
      <c r="F50" s="1219"/>
      <c r="G50" s="1219"/>
      <c r="H50" s="1219"/>
      <c r="I50" s="1219"/>
      <c r="J50" s="1220"/>
      <c r="K50" s="63">
        <v>29</v>
      </c>
      <c r="L50" s="64">
        <v>34</v>
      </c>
      <c r="M50" s="64">
        <v>33</v>
      </c>
      <c r="N50" s="64">
        <v>33</v>
      </c>
      <c r="O50" s="65">
        <v>33</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v>0</v>
      </c>
      <c r="M51" s="64">
        <v>0</v>
      </c>
      <c r="N51" s="64">
        <v>0</v>
      </c>
      <c r="O51" s="65" t="s">
        <v>516</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6345</v>
      </c>
      <c r="L52" s="64">
        <v>6438</v>
      </c>
      <c r="M52" s="64">
        <v>6395</v>
      </c>
      <c r="N52" s="64">
        <v>6404</v>
      </c>
      <c r="O52" s="65">
        <v>6144</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2229</v>
      </c>
      <c r="L53" s="69">
        <v>2150</v>
      </c>
      <c r="M53" s="69">
        <v>1840</v>
      </c>
      <c r="N53" s="69">
        <v>1684</v>
      </c>
      <c r="O53" s="70">
        <v>1414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516</v>
      </c>
      <c r="L57" s="84" t="s">
        <v>516</v>
      </c>
      <c r="M57" s="84" t="s">
        <v>516</v>
      </c>
      <c r="N57" s="84" t="s">
        <v>516</v>
      </c>
      <c r="O57" s="85" t="s">
        <v>516</v>
      </c>
    </row>
    <row r="58" spans="1:21" ht="31.5" customHeight="1" thickBot="1" x14ac:dyDescent="0.2">
      <c r="B58" s="1227"/>
      <c r="C58" s="1228"/>
      <c r="D58" s="1232" t="s">
        <v>27</v>
      </c>
      <c r="E58" s="1233"/>
      <c r="F58" s="1233"/>
      <c r="G58" s="1233"/>
      <c r="H58" s="1233"/>
      <c r="I58" s="1233"/>
      <c r="J58" s="1234"/>
      <c r="K58" s="86" t="s">
        <v>516</v>
      </c>
      <c r="L58" s="87">
        <v>10</v>
      </c>
      <c r="M58" s="87">
        <v>36</v>
      </c>
      <c r="N58" s="87">
        <v>74</v>
      </c>
      <c r="O58" s="88">
        <v>123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rHtD3xSN8MwGmUCDTdLI/VIliEk84Mp474dT+m1XhqLYsExDKY3EtkTbX8erJi/5rMps9LWpuUjD/hBzjd0zA==" saltValue="+xItfkzQntV4LzXgx6FZ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5" t="s">
        <v>30</v>
      </c>
      <c r="C41" s="1256"/>
      <c r="D41" s="102"/>
      <c r="E41" s="1257" t="s">
        <v>31</v>
      </c>
      <c r="F41" s="1257"/>
      <c r="G41" s="1257"/>
      <c r="H41" s="1258"/>
      <c r="I41" s="351">
        <v>62179</v>
      </c>
      <c r="J41" s="352">
        <v>60242</v>
      </c>
      <c r="K41" s="352">
        <v>58402</v>
      </c>
      <c r="L41" s="352">
        <v>56184</v>
      </c>
      <c r="M41" s="353">
        <v>54329</v>
      </c>
    </row>
    <row r="42" spans="2:13" ht="27.75" customHeight="1" x14ac:dyDescent="0.15">
      <c r="B42" s="1245"/>
      <c r="C42" s="1246"/>
      <c r="D42" s="103"/>
      <c r="E42" s="1249" t="s">
        <v>32</v>
      </c>
      <c r="F42" s="1249"/>
      <c r="G42" s="1249"/>
      <c r="H42" s="1250"/>
      <c r="I42" s="354">
        <v>267</v>
      </c>
      <c r="J42" s="355">
        <v>235</v>
      </c>
      <c r="K42" s="355">
        <v>203</v>
      </c>
      <c r="L42" s="355">
        <v>171</v>
      </c>
      <c r="M42" s="356">
        <v>139</v>
      </c>
    </row>
    <row r="43" spans="2:13" ht="27.75" customHeight="1" x14ac:dyDescent="0.15">
      <c r="B43" s="1245"/>
      <c r="C43" s="1246"/>
      <c r="D43" s="103"/>
      <c r="E43" s="1249" t="s">
        <v>33</v>
      </c>
      <c r="F43" s="1249"/>
      <c r="G43" s="1249"/>
      <c r="H43" s="1250"/>
      <c r="I43" s="354">
        <v>16080</v>
      </c>
      <c r="J43" s="355">
        <v>15052</v>
      </c>
      <c r="K43" s="355">
        <v>14356</v>
      </c>
      <c r="L43" s="355">
        <v>13391</v>
      </c>
      <c r="M43" s="356">
        <v>12430</v>
      </c>
    </row>
    <row r="44" spans="2:13" ht="27.75" customHeight="1" x14ac:dyDescent="0.15">
      <c r="B44" s="1245"/>
      <c r="C44" s="1246"/>
      <c r="D44" s="103"/>
      <c r="E44" s="1249" t="s">
        <v>34</v>
      </c>
      <c r="F44" s="1249"/>
      <c r="G44" s="1249"/>
      <c r="H44" s="1250"/>
      <c r="I44" s="354">
        <v>1580</v>
      </c>
      <c r="J44" s="355">
        <v>1280</v>
      </c>
      <c r="K44" s="355">
        <v>963</v>
      </c>
      <c r="L44" s="355">
        <v>683</v>
      </c>
      <c r="M44" s="356">
        <v>530</v>
      </c>
    </row>
    <row r="45" spans="2:13" ht="27.75" customHeight="1" x14ac:dyDescent="0.15">
      <c r="B45" s="1245"/>
      <c r="C45" s="1246"/>
      <c r="D45" s="103"/>
      <c r="E45" s="1249" t="s">
        <v>35</v>
      </c>
      <c r="F45" s="1249"/>
      <c r="G45" s="1249"/>
      <c r="H45" s="1250"/>
      <c r="I45" s="354">
        <v>6511</v>
      </c>
      <c r="J45" s="355">
        <v>6269</v>
      </c>
      <c r="K45" s="355">
        <v>6212</v>
      </c>
      <c r="L45" s="355">
        <v>6093</v>
      </c>
      <c r="M45" s="356">
        <v>5985</v>
      </c>
    </row>
    <row r="46" spans="2:13" ht="27.75" customHeight="1" x14ac:dyDescent="0.15">
      <c r="B46" s="1245"/>
      <c r="C46" s="1246"/>
      <c r="D46" s="104"/>
      <c r="E46" s="1249" t="s">
        <v>36</v>
      </c>
      <c r="F46" s="1249"/>
      <c r="G46" s="1249"/>
      <c r="H46" s="1250"/>
      <c r="I46" s="354">
        <v>18</v>
      </c>
      <c r="J46" s="355">
        <v>7</v>
      </c>
      <c r="K46" s="355">
        <v>17</v>
      </c>
      <c r="L46" s="355">
        <v>7</v>
      </c>
      <c r="M46" s="356">
        <v>7</v>
      </c>
    </row>
    <row r="47" spans="2:13" ht="27.75" customHeight="1" x14ac:dyDescent="0.15">
      <c r="B47" s="1245"/>
      <c r="C47" s="1246"/>
      <c r="D47" s="105"/>
      <c r="E47" s="1259" t="s">
        <v>37</v>
      </c>
      <c r="F47" s="1260"/>
      <c r="G47" s="1260"/>
      <c r="H47" s="1261"/>
      <c r="I47" s="354" t="s">
        <v>516</v>
      </c>
      <c r="J47" s="355" t="s">
        <v>516</v>
      </c>
      <c r="K47" s="355" t="s">
        <v>516</v>
      </c>
      <c r="L47" s="355" t="s">
        <v>516</v>
      </c>
      <c r="M47" s="356" t="s">
        <v>516</v>
      </c>
    </row>
    <row r="48" spans="2:13" ht="27.75" customHeight="1" x14ac:dyDescent="0.15">
      <c r="B48" s="1245"/>
      <c r="C48" s="1246"/>
      <c r="D48" s="103"/>
      <c r="E48" s="1249" t="s">
        <v>38</v>
      </c>
      <c r="F48" s="1249"/>
      <c r="G48" s="1249"/>
      <c r="H48" s="1250"/>
      <c r="I48" s="354" t="s">
        <v>516</v>
      </c>
      <c r="J48" s="355" t="s">
        <v>516</v>
      </c>
      <c r="K48" s="355" t="s">
        <v>516</v>
      </c>
      <c r="L48" s="355" t="s">
        <v>516</v>
      </c>
      <c r="M48" s="356" t="s">
        <v>516</v>
      </c>
    </row>
    <row r="49" spans="2:13" ht="27.75" customHeight="1" x14ac:dyDescent="0.15">
      <c r="B49" s="1247"/>
      <c r="C49" s="1248"/>
      <c r="D49" s="103"/>
      <c r="E49" s="1249" t="s">
        <v>39</v>
      </c>
      <c r="F49" s="1249"/>
      <c r="G49" s="1249"/>
      <c r="H49" s="1250"/>
      <c r="I49" s="354" t="s">
        <v>516</v>
      </c>
      <c r="J49" s="355" t="s">
        <v>516</v>
      </c>
      <c r="K49" s="355" t="s">
        <v>516</v>
      </c>
      <c r="L49" s="355" t="s">
        <v>516</v>
      </c>
      <c r="M49" s="356" t="s">
        <v>516</v>
      </c>
    </row>
    <row r="50" spans="2:13" ht="27.75" customHeight="1" x14ac:dyDescent="0.15">
      <c r="B50" s="1243" t="s">
        <v>40</v>
      </c>
      <c r="C50" s="1244"/>
      <c r="D50" s="106"/>
      <c r="E50" s="1249" t="s">
        <v>41</v>
      </c>
      <c r="F50" s="1249"/>
      <c r="G50" s="1249"/>
      <c r="H50" s="1250"/>
      <c r="I50" s="354">
        <v>6287</v>
      </c>
      <c r="J50" s="355">
        <v>6232</v>
      </c>
      <c r="K50" s="355">
        <v>5784</v>
      </c>
      <c r="L50" s="355">
        <v>5876</v>
      </c>
      <c r="M50" s="356">
        <v>8414</v>
      </c>
    </row>
    <row r="51" spans="2:13" ht="27.75" customHeight="1" x14ac:dyDescent="0.15">
      <c r="B51" s="1245"/>
      <c r="C51" s="1246"/>
      <c r="D51" s="103"/>
      <c r="E51" s="1249" t="s">
        <v>42</v>
      </c>
      <c r="F51" s="1249"/>
      <c r="G51" s="1249"/>
      <c r="H51" s="1250"/>
      <c r="I51" s="354">
        <v>4078</v>
      </c>
      <c r="J51" s="355">
        <v>3981</v>
      </c>
      <c r="K51" s="355">
        <v>3900</v>
      </c>
      <c r="L51" s="355">
        <v>3835</v>
      </c>
      <c r="M51" s="356">
        <v>4010</v>
      </c>
    </row>
    <row r="52" spans="2:13" ht="27.75" customHeight="1" x14ac:dyDescent="0.15">
      <c r="B52" s="1247"/>
      <c r="C52" s="1248"/>
      <c r="D52" s="103"/>
      <c r="E52" s="1249" t="s">
        <v>43</v>
      </c>
      <c r="F52" s="1249"/>
      <c r="G52" s="1249"/>
      <c r="H52" s="1250"/>
      <c r="I52" s="354">
        <v>56539</v>
      </c>
      <c r="J52" s="355">
        <v>55252</v>
      </c>
      <c r="K52" s="355">
        <v>53579</v>
      </c>
      <c r="L52" s="355">
        <v>51793</v>
      </c>
      <c r="M52" s="356">
        <v>49928</v>
      </c>
    </row>
    <row r="53" spans="2:13" ht="27.75" customHeight="1" thickBot="1" x14ac:dyDescent="0.2">
      <c r="B53" s="1251" t="s">
        <v>44</v>
      </c>
      <c r="C53" s="1252"/>
      <c r="D53" s="107"/>
      <c r="E53" s="1253" t="s">
        <v>45</v>
      </c>
      <c r="F53" s="1253"/>
      <c r="G53" s="1253"/>
      <c r="H53" s="1254"/>
      <c r="I53" s="357">
        <v>19731</v>
      </c>
      <c r="J53" s="358">
        <v>17619</v>
      </c>
      <c r="K53" s="358">
        <v>16891</v>
      </c>
      <c r="L53" s="358">
        <v>15026</v>
      </c>
      <c r="M53" s="359">
        <v>11068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MDHcuc8sruQc4KJgd+21ext8fqoMj4smIN7KAs2jQub9/rOkBYxtEFjRzo4Qs6w87SXPW5Zg6x9Ee0AkQKCig==" saltValue="lBmum3JF/MFDBNXPCTz1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70" t="s">
        <v>48</v>
      </c>
      <c r="D55" s="1270"/>
      <c r="E55" s="1271"/>
      <c r="F55" s="119">
        <v>2722</v>
      </c>
      <c r="G55" s="119">
        <v>2722</v>
      </c>
      <c r="H55" s="120">
        <v>3078</v>
      </c>
    </row>
    <row r="56" spans="2:8" ht="52.5" customHeight="1" x14ac:dyDescent="0.15">
      <c r="B56" s="121"/>
      <c r="C56" s="1272" t="s">
        <v>49</v>
      </c>
      <c r="D56" s="1272"/>
      <c r="E56" s="1273"/>
      <c r="F56" s="122">
        <v>511</v>
      </c>
      <c r="G56" s="122">
        <v>604</v>
      </c>
      <c r="H56" s="123">
        <v>1616</v>
      </c>
    </row>
    <row r="57" spans="2:8" ht="53.25" customHeight="1" x14ac:dyDescent="0.15">
      <c r="B57" s="121"/>
      <c r="C57" s="1274" t="s">
        <v>50</v>
      </c>
      <c r="D57" s="1274"/>
      <c r="E57" s="1275"/>
      <c r="F57" s="124">
        <v>1883</v>
      </c>
      <c r="G57" s="124">
        <v>1858</v>
      </c>
      <c r="H57" s="125">
        <v>2696</v>
      </c>
    </row>
    <row r="58" spans="2:8" ht="45.75" customHeight="1" x14ac:dyDescent="0.15">
      <c r="B58" s="126"/>
      <c r="C58" s="1262" t="s">
        <v>600</v>
      </c>
      <c r="D58" s="1263"/>
      <c r="E58" s="1264"/>
      <c r="F58" s="127">
        <v>73</v>
      </c>
      <c r="G58" s="127">
        <v>73</v>
      </c>
      <c r="H58" s="128">
        <v>1073</v>
      </c>
    </row>
    <row r="59" spans="2:8" ht="45.75" customHeight="1" x14ac:dyDescent="0.15">
      <c r="B59" s="126"/>
      <c r="C59" s="1262" t="s">
        <v>601</v>
      </c>
      <c r="D59" s="1263"/>
      <c r="E59" s="1264"/>
      <c r="F59" s="127">
        <v>240</v>
      </c>
      <c r="G59" s="127">
        <v>240</v>
      </c>
      <c r="H59" s="128">
        <v>340</v>
      </c>
    </row>
    <row r="60" spans="2:8" ht="45.75" customHeight="1" x14ac:dyDescent="0.15">
      <c r="B60" s="126"/>
      <c r="C60" s="1262" t="s">
        <v>602</v>
      </c>
      <c r="D60" s="1263"/>
      <c r="E60" s="1264"/>
      <c r="F60" s="127">
        <v>303</v>
      </c>
      <c r="G60" s="127">
        <v>394</v>
      </c>
      <c r="H60" s="128">
        <v>337</v>
      </c>
    </row>
    <row r="61" spans="2:8" ht="45.75" customHeight="1" x14ac:dyDescent="0.15">
      <c r="B61" s="126"/>
      <c r="C61" s="1262" t="s">
        <v>603</v>
      </c>
      <c r="D61" s="1263"/>
      <c r="E61" s="1264"/>
      <c r="F61" s="127">
        <v>407</v>
      </c>
      <c r="G61" s="127">
        <v>347</v>
      </c>
      <c r="H61" s="128">
        <v>200</v>
      </c>
    </row>
    <row r="62" spans="2:8" ht="45.75" customHeight="1" thickBot="1" x14ac:dyDescent="0.2">
      <c r="B62" s="129"/>
      <c r="C62" s="1265" t="s">
        <v>604</v>
      </c>
      <c r="D62" s="1266"/>
      <c r="E62" s="1267"/>
      <c r="F62" s="130">
        <v>107</v>
      </c>
      <c r="G62" s="130">
        <v>130</v>
      </c>
      <c r="H62" s="131">
        <v>149</v>
      </c>
    </row>
    <row r="63" spans="2:8" ht="52.5" customHeight="1" thickBot="1" x14ac:dyDescent="0.2">
      <c r="B63" s="132"/>
      <c r="C63" s="1268" t="s">
        <v>51</v>
      </c>
      <c r="D63" s="1268"/>
      <c r="E63" s="1269"/>
      <c r="F63" s="133">
        <v>5116</v>
      </c>
      <c r="G63" s="133">
        <v>5185</v>
      </c>
      <c r="H63" s="134">
        <v>7390</v>
      </c>
    </row>
    <row r="64" spans="2:8" x14ac:dyDescent="0.15"/>
  </sheetData>
  <sheetProtection algorithmName="SHA-512" hashValue="qqfY7jLhbMgw5e4RnDAzchXWtXz8mBaSiUNx8HuLC/1aNXYIHgXbUvzHlhjsM+y32nRvjs5kVuUAayeA0C6GuQ==" saltValue="HzmNUNnZjnGfDyBrzLlz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615</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608</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558</v>
      </c>
      <c r="BQ50" s="1289"/>
      <c r="BR50" s="1289"/>
      <c r="BS50" s="1289"/>
      <c r="BT50" s="1289"/>
      <c r="BU50" s="1289"/>
      <c r="BV50" s="1289"/>
      <c r="BW50" s="1289"/>
      <c r="BX50" s="1289" t="s">
        <v>559</v>
      </c>
      <c r="BY50" s="1289"/>
      <c r="BZ50" s="1289"/>
      <c r="CA50" s="1289"/>
      <c r="CB50" s="1289"/>
      <c r="CC50" s="1289"/>
      <c r="CD50" s="1289"/>
      <c r="CE50" s="1289"/>
      <c r="CF50" s="1289" t="s">
        <v>560</v>
      </c>
      <c r="CG50" s="1289"/>
      <c r="CH50" s="1289"/>
      <c r="CI50" s="1289"/>
      <c r="CJ50" s="1289"/>
      <c r="CK50" s="1289"/>
      <c r="CL50" s="1289"/>
      <c r="CM50" s="1289"/>
      <c r="CN50" s="1289" t="s">
        <v>561</v>
      </c>
      <c r="CO50" s="1289"/>
      <c r="CP50" s="1289"/>
      <c r="CQ50" s="1289"/>
      <c r="CR50" s="1289"/>
      <c r="CS50" s="1289"/>
      <c r="CT50" s="1289"/>
      <c r="CU50" s="1289"/>
      <c r="CV50" s="1289" t="s">
        <v>562</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609</v>
      </c>
      <c r="AO51" s="1292"/>
      <c r="AP51" s="1292"/>
      <c r="AQ51" s="1292"/>
      <c r="AR51" s="1292"/>
      <c r="AS51" s="1292"/>
      <c r="AT51" s="1292"/>
      <c r="AU51" s="1292"/>
      <c r="AV51" s="1292"/>
      <c r="AW51" s="1292"/>
      <c r="AX51" s="1292"/>
      <c r="AY51" s="1292"/>
      <c r="AZ51" s="1292"/>
      <c r="BA51" s="1292"/>
      <c r="BB51" s="1292" t="s">
        <v>610</v>
      </c>
      <c r="BC51" s="1292"/>
      <c r="BD51" s="1292"/>
      <c r="BE51" s="1292"/>
      <c r="BF51" s="1292"/>
      <c r="BG51" s="1292"/>
      <c r="BH51" s="1292"/>
      <c r="BI51" s="1292"/>
      <c r="BJ51" s="1292"/>
      <c r="BK51" s="1292"/>
      <c r="BL51" s="1292"/>
      <c r="BM51" s="1292"/>
      <c r="BN51" s="1292"/>
      <c r="BO51" s="1292"/>
      <c r="BP51" s="1290">
        <v>78.7</v>
      </c>
      <c r="BQ51" s="1290"/>
      <c r="BR51" s="1290"/>
      <c r="BS51" s="1290"/>
      <c r="BT51" s="1290"/>
      <c r="BU51" s="1290"/>
      <c r="BV51" s="1290"/>
      <c r="BW51" s="1290"/>
      <c r="BX51" s="1290">
        <v>70.2</v>
      </c>
      <c r="BY51" s="1290"/>
      <c r="BZ51" s="1290"/>
      <c r="CA51" s="1290"/>
      <c r="CB51" s="1290"/>
      <c r="CC51" s="1290"/>
      <c r="CD51" s="1290"/>
      <c r="CE51" s="1290"/>
      <c r="CF51" s="1290">
        <v>67.2</v>
      </c>
      <c r="CG51" s="1290"/>
      <c r="CH51" s="1290"/>
      <c r="CI51" s="1290"/>
      <c r="CJ51" s="1290"/>
      <c r="CK51" s="1290"/>
      <c r="CL51" s="1290"/>
      <c r="CM51" s="1290"/>
      <c r="CN51" s="1290">
        <v>58.1</v>
      </c>
      <c r="CO51" s="1290"/>
      <c r="CP51" s="1290"/>
      <c r="CQ51" s="1290"/>
      <c r="CR51" s="1290"/>
      <c r="CS51" s="1290"/>
      <c r="CT51" s="1290"/>
      <c r="CU51" s="1290"/>
      <c r="CV51" s="1290">
        <v>40.6</v>
      </c>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611</v>
      </c>
      <c r="BC53" s="1292"/>
      <c r="BD53" s="1292"/>
      <c r="BE53" s="1292"/>
      <c r="BF53" s="1292"/>
      <c r="BG53" s="1292"/>
      <c r="BH53" s="1292"/>
      <c r="BI53" s="1292"/>
      <c r="BJ53" s="1292"/>
      <c r="BK53" s="1292"/>
      <c r="BL53" s="1292"/>
      <c r="BM53" s="1292"/>
      <c r="BN53" s="1292"/>
      <c r="BO53" s="1292"/>
      <c r="BP53" s="1290">
        <v>55.4</v>
      </c>
      <c r="BQ53" s="1290"/>
      <c r="BR53" s="1290"/>
      <c r="BS53" s="1290"/>
      <c r="BT53" s="1290"/>
      <c r="BU53" s="1290"/>
      <c r="BV53" s="1290"/>
      <c r="BW53" s="1290"/>
      <c r="BX53" s="1290">
        <v>57.3</v>
      </c>
      <c r="BY53" s="1290"/>
      <c r="BZ53" s="1290"/>
      <c r="CA53" s="1290"/>
      <c r="CB53" s="1290"/>
      <c r="CC53" s="1290"/>
      <c r="CD53" s="1290"/>
      <c r="CE53" s="1290"/>
      <c r="CF53" s="1290">
        <v>59.1</v>
      </c>
      <c r="CG53" s="1290"/>
      <c r="CH53" s="1290"/>
      <c r="CI53" s="1290"/>
      <c r="CJ53" s="1290"/>
      <c r="CK53" s="1290"/>
      <c r="CL53" s="1290"/>
      <c r="CM53" s="1290"/>
      <c r="CN53" s="1290">
        <v>60.2</v>
      </c>
      <c r="CO53" s="1290"/>
      <c r="CP53" s="1290"/>
      <c r="CQ53" s="1290"/>
      <c r="CR53" s="1290"/>
      <c r="CS53" s="1290"/>
      <c r="CT53" s="1290"/>
      <c r="CU53" s="1290"/>
      <c r="CV53" s="1290">
        <v>61.8</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612</v>
      </c>
      <c r="AO55" s="1289"/>
      <c r="AP55" s="1289"/>
      <c r="AQ55" s="1289"/>
      <c r="AR55" s="1289"/>
      <c r="AS55" s="1289"/>
      <c r="AT55" s="1289"/>
      <c r="AU55" s="1289"/>
      <c r="AV55" s="1289"/>
      <c r="AW55" s="1289"/>
      <c r="AX55" s="1289"/>
      <c r="AY55" s="1289"/>
      <c r="AZ55" s="1289"/>
      <c r="BA55" s="1289"/>
      <c r="BB55" s="1292" t="s">
        <v>610</v>
      </c>
      <c r="BC55" s="1292"/>
      <c r="BD55" s="1292"/>
      <c r="BE55" s="1292"/>
      <c r="BF55" s="1292"/>
      <c r="BG55" s="1292"/>
      <c r="BH55" s="1292"/>
      <c r="BI55" s="1292"/>
      <c r="BJ55" s="1292"/>
      <c r="BK55" s="1292"/>
      <c r="BL55" s="1292"/>
      <c r="BM55" s="1292"/>
      <c r="BN55" s="1292"/>
      <c r="BO55" s="1292"/>
      <c r="BP55" s="1290">
        <v>5.8</v>
      </c>
      <c r="BQ55" s="1290"/>
      <c r="BR55" s="1290"/>
      <c r="BS55" s="1290"/>
      <c r="BT55" s="1290"/>
      <c r="BU55" s="1290"/>
      <c r="BV55" s="1290"/>
      <c r="BW55" s="1290"/>
      <c r="BX55" s="1290">
        <v>2.7</v>
      </c>
      <c r="BY55" s="1290"/>
      <c r="BZ55" s="1290"/>
      <c r="CA55" s="1290"/>
      <c r="CB55" s="1290"/>
      <c r="CC55" s="1290"/>
      <c r="CD55" s="1290"/>
      <c r="CE55" s="1290"/>
      <c r="CF55" s="1290">
        <v>0.5</v>
      </c>
      <c r="CG55" s="1290"/>
      <c r="CH55" s="1290"/>
      <c r="CI55" s="1290"/>
      <c r="CJ55" s="1290"/>
      <c r="CK55" s="1290"/>
      <c r="CL55" s="1290"/>
      <c r="CM55" s="1290"/>
      <c r="CN55" s="1290">
        <v>5.9</v>
      </c>
      <c r="CO55" s="1290"/>
      <c r="CP55" s="1290"/>
      <c r="CQ55" s="1290"/>
      <c r="CR55" s="1290"/>
      <c r="CS55" s="1290"/>
      <c r="CT55" s="1290"/>
      <c r="CU55" s="1290"/>
      <c r="CV55" s="1290">
        <v>4.0999999999999996</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611</v>
      </c>
      <c r="BC57" s="1292"/>
      <c r="BD57" s="1292"/>
      <c r="BE57" s="1292"/>
      <c r="BF57" s="1292"/>
      <c r="BG57" s="1292"/>
      <c r="BH57" s="1292"/>
      <c r="BI57" s="1292"/>
      <c r="BJ57" s="1292"/>
      <c r="BK57" s="1292"/>
      <c r="BL57" s="1292"/>
      <c r="BM57" s="1292"/>
      <c r="BN57" s="1292"/>
      <c r="BO57" s="1292"/>
      <c r="BP57" s="1290">
        <v>58.6</v>
      </c>
      <c r="BQ57" s="1290"/>
      <c r="BR57" s="1290"/>
      <c r="BS57" s="1290"/>
      <c r="BT57" s="1290"/>
      <c r="BU57" s="1290"/>
      <c r="BV57" s="1290"/>
      <c r="BW57" s="1290"/>
      <c r="BX57" s="1290">
        <v>60.2</v>
      </c>
      <c r="BY57" s="1290"/>
      <c r="BZ57" s="1290"/>
      <c r="CA57" s="1290"/>
      <c r="CB57" s="1290"/>
      <c r="CC57" s="1290"/>
      <c r="CD57" s="1290"/>
      <c r="CE57" s="1290"/>
      <c r="CF57" s="1290">
        <v>60.4</v>
      </c>
      <c r="CG57" s="1290"/>
      <c r="CH57" s="1290"/>
      <c r="CI57" s="1290"/>
      <c r="CJ57" s="1290"/>
      <c r="CK57" s="1290"/>
      <c r="CL57" s="1290"/>
      <c r="CM57" s="1290"/>
      <c r="CN57" s="1290">
        <v>61.9</v>
      </c>
      <c r="CO57" s="1290"/>
      <c r="CP57" s="1290"/>
      <c r="CQ57" s="1290"/>
      <c r="CR57" s="1290"/>
      <c r="CS57" s="1290"/>
      <c r="CT57" s="1290"/>
      <c r="CU57" s="1290"/>
      <c r="CV57" s="1290">
        <v>63</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613</v>
      </c>
    </row>
    <row r="64" spans="1:109" x14ac:dyDescent="0.15">
      <c r="B64" s="375"/>
      <c r="G64" s="382"/>
      <c r="I64" s="395"/>
      <c r="J64" s="395"/>
      <c r="K64" s="395"/>
      <c r="L64" s="395"/>
      <c r="M64" s="395"/>
      <c r="N64" s="396"/>
      <c r="AM64" s="382"/>
      <c r="AN64" s="382" t="s">
        <v>607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616</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608</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558</v>
      </c>
      <c r="BQ72" s="1289"/>
      <c r="BR72" s="1289"/>
      <c r="BS72" s="1289"/>
      <c r="BT72" s="1289"/>
      <c r="BU72" s="1289"/>
      <c r="BV72" s="1289"/>
      <c r="BW72" s="1289"/>
      <c r="BX72" s="1289" t="s">
        <v>559</v>
      </c>
      <c r="BY72" s="1289"/>
      <c r="BZ72" s="1289"/>
      <c r="CA72" s="1289"/>
      <c r="CB72" s="1289"/>
      <c r="CC72" s="1289"/>
      <c r="CD72" s="1289"/>
      <c r="CE72" s="1289"/>
      <c r="CF72" s="1289" t="s">
        <v>560</v>
      </c>
      <c r="CG72" s="1289"/>
      <c r="CH72" s="1289"/>
      <c r="CI72" s="1289"/>
      <c r="CJ72" s="1289"/>
      <c r="CK72" s="1289"/>
      <c r="CL72" s="1289"/>
      <c r="CM72" s="1289"/>
      <c r="CN72" s="1289" t="s">
        <v>561</v>
      </c>
      <c r="CO72" s="1289"/>
      <c r="CP72" s="1289"/>
      <c r="CQ72" s="1289"/>
      <c r="CR72" s="1289"/>
      <c r="CS72" s="1289"/>
      <c r="CT72" s="1289"/>
      <c r="CU72" s="1289"/>
      <c r="CV72" s="1289" t="s">
        <v>562</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609</v>
      </c>
      <c r="AO73" s="1292"/>
      <c r="AP73" s="1292"/>
      <c r="AQ73" s="1292"/>
      <c r="AR73" s="1292"/>
      <c r="AS73" s="1292"/>
      <c r="AT73" s="1292"/>
      <c r="AU73" s="1292"/>
      <c r="AV73" s="1292"/>
      <c r="AW73" s="1292"/>
      <c r="AX73" s="1292"/>
      <c r="AY73" s="1292"/>
      <c r="AZ73" s="1292"/>
      <c r="BA73" s="1292"/>
      <c r="BB73" s="1292" t="s">
        <v>610</v>
      </c>
      <c r="BC73" s="1292"/>
      <c r="BD73" s="1292"/>
      <c r="BE73" s="1292"/>
      <c r="BF73" s="1292"/>
      <c r="BG73" s="1292"/>
      <c r="BH73" s="1292"/>
      <c r="BI73" s="1292"/>
      <c r="BJ73" s="1292"/>
      <c r="BK73" s="1292"/>
      <c r="BL73" s="1292"/>
      <c r="BM73" s="1292"/>
      <c r="BN73" s="1292"/>
      <c r="BO73" s="1292"/>
      <c r="BP73" s="1290">
        <v>78.7</v>
      </c>
      <c r="BQ73" s="1290"/>
      <c r="BR73" s="1290"/>
      <c r="BS73" s="1290"/>
      <c r="BT73" s="1290"/>
      <c r="BU73" s="1290"/>
      <c r="BV73" s="1290"/>
      <c r="BW73" s="1290"/>
      <c r="BX73" s="1290">
        <v>70.2</v>
      </c>
      <c r="BY73" s="1290"/>
      <c r="BZ73" s="1290"/>
      <c r="CA73" s="1290"/>
      <c r="CB73" s="1290"/>
      <c r="CC73" s="1290"/>
      <c r="CD73" s="1290"/>
      <c r="CE73" s="1290"/>
      <c r="CF73" s="1290">
        <v>67.2</v>
      </c>
      <c r="CG73" s="1290"/>
      <c r="CH73" s="1290"/>
      <c r="CI73" s="1290"/>
      <c r="CJ73" s="1290"/>
      <c r="CK73" s="1290"/>
      <c r="CL73" s="1290"/>
      <c r="CM73" s="1290"/>
      <c r="CN73" s="1290">
        <v>58.1</v>
      </c>
      <c r="CO73" s="1290"/>
      <c r="CP73" s="1290"/>
      <c r="CQ73" s="1290"/>
      <c r="CR73" s="1290"/>
      <c r="CS73" s="1290"/>
      <c r="CT73" s="1290"/>
      <c r="CU73" s="1290"/>
      <c r="CV73" s="1290">
        <v>40.6</v>
      </c>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614</v>
      </c>
      <c r="BC75" s="1292"/>
      <c r="BD75" s="1292"/>
      <c r="BE75" s="1292"/>
      <c r="BF75" s="1292"/>
      <c r="BG75" s="1292"/>
      <c r="BH75" s="1292"/>
      <c r="BI75" s="1292"/>
      <c r="BJ75" s="1292"/>
      <c r="BK75" s="1292"/>
      <c r="BL75" s="1292"/>
      <c r="BM75" s="1292"/>
      <c r="BN75" s="1292"/>
      <c r="BO75" s="1292"/>
      <c r="BP75" s="1290">
        <v>8.3000000000000007</v>
      </c>
      <c r="BQ75" s="1290"/>
      <c r="BR75" s="1290"/>
      <c r="BS75" s="1290"/>
      <c r="BT75" s="1290"/>
      <c r="BU75" s="1290"/>
      <c r="BV75" s="1290"/>
      <c r="BW75" s="1290"/>
      <c r="BX75" s="1290">
        <v>8.6</v>
      </c>
      <c r="BY75" s="1290"/>
      <c r="BZ75" s="1290"/>
      <c r="CA75" s="1290"/>
      <c r="CB75" s="1290"/>
      <c r="CC75" s="1290"/>
      <c r="CD75" s="1290"/>
      <c r="CE75" s="1290"/>
      <c r="CF75" s="1290">
        <v>8.1999999999999993</v>
      </c>
      <c r="CG75" s="1290"/>
      <c r="CH75" s="1290"/>
      <c r="CI75" s="1290"/>
      <c r="CJ75" s="1290"/>
      <c r="CK75" s="1290"/>
      <c r="CL75" s="1290"/>
      <c r="CM75" s="1290"/>
      <c r="CN75" s="1290">
        <v>7.4</v>
      </c>
      <c r="CO75" s="1290"/>
      <c r="CP75" s="1290"/>
      <c r="CQ75" s="1290"/>
      <c r="CR75" s="1290"/>
      <c r="CS75" s="1290"/>
      <c r="CT75" s="1290"/>
      <c r="CU75" s="1290"/>
      <c r="CV75" s="1290">
        <v>6.3</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612</v>
      </c>
      <c r="AO77" s="1289"/>
      <c r="AP77" s="1289"/>
      <c r="AQ77" s="1289"/>
      <c r="AR77" s="1289"/>
      <c r="AS77" s="1289"/>
      <c r="AT77" s="1289"/>
      <c r="AU77" s="1289"/>
      <c r="AV77" s="1289"/>
      <c r="AW77" s="1289"/>
      <c r="AX77" s="1289"/>
      <c r="AY77" s="1289"/>
      <c r="AZ77" s="1289"/>
      <c r="BA77" s="1289"/>
      <c r="BB77" s="1292" t="s">
        <v>610</v>
      </c>
      <c r="BC77" s="1292"/>
      <c r="BD77" s="1292"/>
      <c r="BE77" s="1292"/>
      <c r="BF77" s="1292"/>
      <c r="BG77" s="1292"/>
      <c r="BH77" s="1292"/>
      <c r="BI77" s="1292"/>
      <c r="BJ77" s="1292"/>
      <c r="BK77" s="1292"/>
      <c r="BL77" s="1292"/>
      <c r="BM77" s="1292"/>
      <c r="BN77" s="1292"/>
      <c r="BO77" s="1292"/>
      <c r="BP77" s="1290">
        <v>5.8</v>
      </c>
      <c r="BQ77" s="1290"/>
      <c r="BR77" s="1290"/>
      <c r="BS77" s="1290"/>
      <c r="BT77" s="1290"/>
      <c r="BU77" s="1290"/>
      <c r="BV77" s="1290"/>
      <c r="BW77" s="1290"/>
      <c r="BX77" s="1290">
        <v>2.7</v>
      </c>
      <c r="BY77" s="1290"/>
      <c r="BZ77" s="1290"/>
      <c r="CA77" s="1290"/>
      <c r="CB77" s="1290"/>
      <c r="CC77" s="1290"/>
      <c r="CD77" s="1290"/>
      <c r="CE77" s="1290"/>
      <c r="CF77" s="1290">
        <v>0.5</v>
      </c>
      <c r="CG77" s="1290"/>
      <c r="CH77" s="1290"/>
      <c r="CI77" s="1290"/>
      <c r="CJ77" s="1290"/>
      <c r="CK77" s="1290"/>
      <c r="CL77" s="1290"/>
      <c r="CM77" s="1290"/>
      <c r="CN77" s="1290">
        <v>5.9</v>
      </c>
      <c r="CO77" s="1290"/>
      <c r="CP77" s="1290"/>
      <c r="CQ77" s="1290"/>
      <c r="CR77" s="1290"/>
      <c r="CS77" s="1290"/>
      <c r="CT77" s="1290"/>
      <c r="CU77" s="1290"/>
      <c r="CV77" s="1290">
        <v>4.0999999999999996</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614</v>
      </c>
      <c r="BC79" s="1292"/>
      <c r="BD79" s="1292"/>
      <c r="BE79" s="1292"/>
      <c r="BF79" s="1292"/>
      <c r="BG79" s="1292"/>
      <c r="BH79" s="1292"/>
      <c r="BI79" s="1292"/>
      <c r="BJ79" s="1292"/>
      <c r="BK79" s="1292"/>
      <c r="BL79" s="1292"/>
      <c r="BM79" s="1292"/>
      <c r="BN79" s="1292"/>
      <c r="BO79" s="1292"/>
      <c r="BP79" s="1290">
        <v>5.3</v>
      </c>
      <c r="BQ79" s="1290"/>
      <c r="BR79" s="1290"/>
      <c r="BS79" s="1290"/>
      <c r="BT79" s="1290"/>
      <c r="BU79" s="1290"/>
      <c r="BV79" s="1290"/>
      <c r="BW79" s="1290"/>
      <c r="BX79" s="1290">
        <v>5</v>
      </c>
      <c r="BY79" s="1290"/>
      <c r="BZ79" s="1290"/>
      <c r="CA79" s="1290"/>
      <c r="CB79" s="1290"/>
      <c r="CC79" s="1290"/>
      <c r="CD79" s="1290"/>
      <c r="CE79" s="1290"/>
      <c r="CF79" s="1290">
        <v>5.0999999999999996</v>
      </c>
      <c r="CG79" s="1290"/>
      <c r="CH79" s="1290"/>
      <c r="CI79" s="1290"/>
      <c r="CJ79" s="1290"/>
      <c r="CK79" s="1290"/>
      <c r="CL79" s="1290"/>
      <c r="CM79" s="1290"/>
      <c r="CN79" s="1290">
        <v>5.2</v>
      </c>
      <c r="CO79" s="1290"/>
      <c r="CP79" s="1290"/>
      <c r="CQ79" s="1290"/>
      <c r="CR79" s="1290"/>
      <c r="CS79" s="1290"/>
      <c r="CT79" s="1290"/>
      <c r="CU79" s="1290"/>
      <c r="CV79" s="1290">
        <v>5.0999999999999996</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eweOSd16zuvI/UZTwN3eQWNxzFe4s+qJ1UdF1DkCg3Ac95hZ/o1UC0j1NzxEZo5Kp3X23Qj6up9ZUZyQluvU4w==" saltValue="pzL9FxlSmbAZdt//ZGE4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505</v>
      </c>
    </row>
  </sheetData>
  <sheetProtection algorithmName="SHA-512" hashValue="D2WhDyUWmRgIBnj5qbDJOG28kVBYvACJNeZ++gqTNsfiwSmk7ie7LpJq4DmWih/DfXHqrmoGpAbH7HVHH5Fmfw==" saltValue="6THi8IlavyKoTnufzQfI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505</v>
      </c>
    </row>
  </sheetData>
  <sheetProtection algorithmName="SHA-512" hashValue="XrWKvW+TcjYiUZGnx4CZssQD5HFQow8I5oMCH5/6xL/GOID6+QiAb+zwgVlFrM5vx4lIu3XWvD2zvxDgRB5mNA==" saltValue="pzRpN3UwAIK+wr6MQQch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36481</v>
      </c>
      <c r="E3" s="153"/>
      <c r="F3" s="154">
        <v>52308</v>
      </c>
      <c r="G3" s="155"/>
      <c r="H3" s="156"/>
    </row>
    <row r="4" spans="1:8" x14ac:dyDescent="0.15">
      <c r="A4" s="157"/>
      <c r="B4" s="158"/>
      <c r="C4" s="159"/>
      <c r="D4" s="160">
        <v>22144</v>
      </c>
      <c r="E4" s="161"/>
      <c r="F4" s="162">
        <v>28695</v>
      </c>
      <c r="G4" s="163"/>
      <c r="H4" s="164"/>
    </row>
    <row r="5" spans="1:8" x14ac:dyDescent="0.15">
      <c r="A5" s="145" t="s">
        <v>550</v>
      </c>
      <c r="B5" s="150"/>
      <c r="C5" s="151"/>
      <c r="D5" s="152">
        <v>29526</v>
      </c>
      <c r="E5" s="153"/>
      <c r="F5" s="154">
        <v>46402</v>
      </c>
      <c r="G5" s="155"/>
      <c r="H5" s="156"/>
    </row>
    <row r="6" spans="1:8" x14ac:dyDescent="0.15">
      <c r="A6" s="157"/>
      <c r="B6" s="158"/>
      <c r="C6" s="159"/>
      <c r="D6" s="160">
        <v>21001</v>
      </c>
      <c r="E6" s="161"/>
      <c r="F6" s="162">
        <v>26897</v>
      </c>
      <c r="G6" s="163"/>
      <c r="H6" s="164"/>
    </row>
    <row r="7" spans="1:8" x14ac:dyDescent="0.15">
      <c r="A7" s="145" t="s">
        <v>551</v>
      </c>
      <c r="B7" s="150"/>
      <c r="C7" s="151"/>
      <c r="D7" s="152">
        <v>29002</v>
      </c>
      <c r="E7" s="153"/>
      <c r="F7" s="154">
        <v>66343</v>
      </c>
      <c r="G7" s="155"/>
      <c r="H7" s="156"/>
    </row>
    <row r="8" spans="1:8" x14ac:dyDescent="0.15">
      <c r="A8" s="157"/>
      <c r="B8" s="158"/>
      <c r="C8" s="159"/>
      <c r="D8" s="160">
        <v>20510</v>
      </c>
      <c r="E8" s="161"/>
      <c r="F8" s="162">
        <v>34529</v>
      </c>
      <c r="G8" s="163"/>
      <c r="H8" s="164"/>
    </row>
    <row r="9" spans="1:8" x14ac:dyDescent="0.15">
      <c r="A9" s="145" t="s">
        <v>552</v>
      </c>
      <c r="B9" s="150"/>
      <c r="C9" s="151"/>
      <c r="D9" s="152">
        <v>30582</v>
      </c>
      <c r="E9" s="153"/>
      <c r="F9" s="154">
        <v>56416</v>
      </c>
      <c r="G9" s="155"/>
      <c r="H9" s="156"/>
    </row>
    <row r="10" spans="1:8" x14ac:dyDescent="0.15">
      <c r="A10" s="157"/>
      <c r="B10" s="158"/>
      <c r="C10" s="159"/>
      <c r="D10" s="160">
        <v>15797</v>
      </c>
      <c r="E10" s="161"/>
      <c r="F10" s="162">
        <v>32623</v>
      </c>
      <c r="G10" s="163"/>
      <c r="H10" s="164"/>
    </row>
    <row r="11" spans="1:8" x14ac:dyDescent="0.15">
      <c r="A11" s="145" t="s">
        <v>553</v>
      </c>
      <c r="B11" s="150"/>
      <c r="C11" s="151"/>
      <c r="D11" s="152">
        <v>28403</v>
      </c>
      <c r="E11" s="153"/>
      <c r="F11" s="154">
        <v>49217</v>
      </c>
      <c r="G11" s="155"/>
      <c r="H11" s="156"/>
    </row>
    <row r="12" spans="1:8" x14ac:dyDescent="0.15">
      <c r="A12" s="157"/>
      <c r="B12" s="158"/>
      <c r="C12" s="165"/>
      <c r="D12" s="160">
        <v>15940</v>
      </c>
      <c r="E12" s="161"/>
      <c r="F12" s="162">
        <v>27232</v>
      </c>
      <c r="G12" s="163"/>
      <c r="H12" s="164"/>
    </row>
    <row r="13" spans="1:8" x14ac:dyDescent="0.15">
      <c r="A13" s="145"/>
      <c r="B13" s="150"/>
      <c r="C13" s="166"/>
      <c r="D13" s="167">
        <v>30799</v>
      </c>
      <c r="E13" s="168"/>
      <c r="F13" s="169">
        <v>54137</v>
      </c>
      <c r="G13" s="170"/>
      <c r="H13" s="156"/>
    </row>
    <row r="14" spans="1:8" x14ac:dyDescent="0.15">
      <c r="A14" s="157"/>
      <c r="B14" s="158"/>
      <c r="C14" s="159"/>
      <c r="D14" s="160">
        <v>19078</v>
      </c>
      <c r="E14" s="161"/>
      <c r="F14" s="162">
        <v>29995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5.0599999999999996</v>
      </c>
      <c r="C19" s="171">
        <f>ROUND(VALUE(SUBSTITUTE(実質収支比率等に係る経年分析!G$48,"▲","-")),2)</f>
        <v>3.42</v>
      </c>
      <c r="D19" s="171">
        <f>ROUND(VALUE(SUBSTITUTE(実質収支比率等に係る経年分析!H$48,"▲","-")),2)</f>
        <v>3.93</v>
      </c>
      <c r="E19" s="171">
        <f>ROUND(VALUE(SUBSTITUTE(実質収支比率等に係る経年分析!I$48,"▲","-")),2)</f>
        <v>6.57</v>
      </c>
      <c r="F19" s="171">
        <f>ROUND(VALUE(SUBSTITUTE(実質収支比率等に係る経年分析!J$48,"▲","-")),2)</f>
        <v>11.57</v>
      </c>
    </row>
    <row r="20" spans="1:11" x14ac:dyDescent="0.15">
      <c r="A20" s="171" t="s">
        <v>55</v>
      </c>
      <c r="B20" s="171">
        <f>ROUND(VALUE(SUBSTITUTE(実質収支比率等に係る経年分析!F$47,"▲","-")),2)</f>
        <v>10.36</v>
      </c>
      <c r="C20" s="171">
        <f>ROUND(VALUE(SUBSTITUTE(実質収支比率等に係る経年分析!G$47,"▲","-")),2)</f>
        <v>10.31</v>
      </c>
      <c r="D20" s="171">
        <f>ROUND(VALUE(SUBSTITUTE(実質収支比率等に係る経年分析!H$47,"▲","-")),2)</f>
        <v>9</v>
      </c>
      <c r="E20" s="171">
        <f>ROUND(VALUE(SUBSTITUTE(実質収支比率等に係る経年分析!I$47,"▲","-")),2)</f>
        <v>8.7899999999999991</v>
      </c>
      <c r="F20" s="171">
        <f>ROUND(VALUE(SUBSTITUTE(実質収支比率等に係る経年分析!J$47,"▲","-")),2)</f>
        <v>9.57</v>
      </c>
    </row>
    <row r="21" spans="1:11" x14ac:dyDescent="0.15">
      <c r="A21" s="171" t="s">
        <v>56</v>
      </c>
      <c r="B21" s="171">
        <f>IF(ISNUMBER(VALUE(SUBSTITUTE(実質収支比率等に係る経年分析!F$49,"▲","-"))),ROUND(VALUE(SUBSTITUTE(実質収支比率等に係る経年分析!F$49,"▲","-")),2),NA())</f>
        <v>0.82</v>
      </c>
      <c r="C21" s="171">
        <f>IF(ISNUMBER(VALUE(SUBSTITUTE(実質収支比率等に係る経年分析!G$49,"▲","-"))),ROUND(VALUE(SUBSTITUTE(実質収支比率等に係る経年分析!G$49,"▲","-")),2),NA())</f>
        <v>-1.62</v>
      </c>
      <c r="D21" s="171">
        <f>IF(ISNUMBER(VALUE(SUBSTITUTE(実質収支比率等に係る経年分析!H$49,"▲","-"))),ROUND(VALUE(SUBSTITUTE(実質収支比率等に係る経年分析!H$49,"▲","-")),2),NA())</f>
        <v>-0.81</v>
      </c>
      <c r="E21" s="171">
        <f>IF(ISNUMBER(VALUE(SUBSTITUTE(実質収支比率等に係る経年分析!I$49,"▲","-"))),ROUND(VALUE(SUBSTITUTE(実質収支比率等に係る経年分析!I$49,"▲","-")),2),NA())</f>
        <v>2.74</v>
      </c>
      <c r="F21" s="171">
        <f>IF(ISNUMBER(VALUE(SUBSTITUTE(実質収支比率等に係る経年分析!J$49,"▲","-"))),ROUND(VALUE(SUBSTITUTE(実質収支比率等に係る経年分析!J$49,"▲","-")),2),NA())</f>
        <v>7.94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古河市ゴルフ場事業特別会計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古河市仁連地区新産業用地開発事業特別会計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古河市農業集落排水事業特別会計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古河市国民健康保険特別会計（事業勘定）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v>
      </c>
    </row>
    <row r="33" spans="1:16" x14ac:dyDescent="0.15">
      <c r="A33" s="172" t="str">
        <f>IF(連結実質赤字比率に係る赤字・黒字の構成分析!C$37="",NA(),連結実質赤字比率に係る赤字・黒字の構成分析!C$37)</f>
        <v>古河市介護保険特別会計（保険事業勘定）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0.51</v>
      </c>
    </row>
    <row r="34" spans="1:16" x14ac:dyDescent="0.15">
      <c r="A34" s="172" t="str">
        <f>IF(連結実質赤字比率に係る赤字・黒字の構成分析!C$36="",NA(),連結実質赤字比率に係る赤字・黒字の構成分析!C$36)</f>
        <v>古河市下水道事業会計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3.89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6.53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11.55</v>
      </c>
    </row>
    <row r="36" spans="1:16" x14ac:dyDescent="0.15">
      <c r="A36" s="172" t="str">
        <f>IF(連結実質赤字比率に係る赤字・黒字の構成分析!C$34="",NA(),連結実質赤字比率に係る赤字・黒字の構成分析!C$34)</f>
        <v>古河市水道事業会計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10.72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11.06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6345</v>
      </c>
      <c r="E42" s="173"/>
      <c r="F42" s="173"/>
      <c r="G42" s="173">
        <f>'実質公債費比率（分子）の構造'!L$52</f>
        <v>6438</v>
      </c>
      <c r="H42" s="173"/>
      <c r="I42" s="173"/>
      <c r="J42" s="173">
        <f>'実質公債費比率（分子）の構造'!M$52</f>
        <v>6395</v>
      </c>
      <c r="K42" s="173"/>
      <c r="L42" s="173"/>
      <c r="M42" s="173">
        <f>'実質公債費比率（分子）の構造'!N$52</f>
        <v>6404</v>
      </c>
      <c r="N42" s="173"/>
      <c r="O42" s="173"/>
      <c r="P42" s="173">
        <f>'実質公債費比率（分子）の構造'!O$52</f>
        <v>6144</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29</v>
      </c>
      <c r="C44" s="173"/>
      <c r="D44" s="173"/>
      <c r="E44" s="173">
        <f>'実質公債費比率（分子）の構造'!L$50</f>
        <v>34</v>
      </c>
      <c r="F44" s="173"/>
      <c r="G44" s="173"/>
      <c r="H44" s="173">
        <f>'実質公債費比率（分子）の構造'!M$50</f>
        <v>33</v>
      </c>
      <c r="I44" s="173"/>
      <c r="J44" s="173"/>
      <c r="K44" s="173">
        <f>'実質公債費比率（分子）の構造'!N$50</f>
        <v>33</v>
      </c>
      <c r="L44" s="173"/>
      <c r="M44" s="173"/>
      <c r="N44" s="173">
        <f>'実質公債費比率（分子）の構造'!O$50</f>
        <v>33</v>
      </c>
      <c r="O44" s="173"/>
      <c r="P44" s="173"/>
    </row>
    <row r="45" spans="1:16" x14ac:dyDescent="0.15">
      <c r="A45" s="173" t="s">
        <v>66</v>
      </c>
      <c r="B45" s="173">
        <f>'実質公債費比率（分子）の構造'!K$49</f>
        <v>418</v>
      </c>
      <c r="C45" s="173"/>
      <c r="D45" s="173"/>
      <c r="E45" s="173">
        <f>'実質公債費比率（分子）の構造'!L$49</f>
        <v>429</v>
      </c>
      <c r="F45" s="173"/>
      <c r="G45" s="173"/>
      <c r="H45" s="173">
        <f>'実質公債費比率（分子）の構造'!M$49</f>
        <v>401</v>
      </c>
      <c r="I45" s="173"/>
      <c r="J45" s="173"/>
      <c r="K45" s="173">
        <f>'実質公債費比率（分子）の構造'!N$49</f>
        <v>414</v>
      </c>
      <c r="L45" s="173"/>
      <c r="M45" s="173"/>
      <c r="N45" s="173">
        <f>'実質公債費比率（分子）の構造'!O$49</f>
        <v>364</v>
      </c>
      <c r="O45" s="173"/>
      <c r="P45" s="173"/>
    </row>
    <row r="46" spans="1:16" x14ac:dyDescent="0.15">
      <c r="A46" s="173" t="s">
        <v>67</v>
      </c>
      <c r="B46" s="173">
        <f>'実質公債費比率（分子）の構造'!K$48</f>
        <v>1637</v>
      </c>
      <c r="C46" s="173"/>
      <c r="D46" s="173"/>
      <c r="E46" s="173">
        <f>'実質公債費比率（分子）の構造'!L$48</f>
        <v>1514</v>
      </c>
      <c r="F46" s="173"/>
      <c r="G46" s="173"/>
      <c r="H46" s="173">
        <f>'実質公債費比率（分子）の構造'!M$48</f>
        <v>1395</v>
      </c>
      <c r="I46" s="173"/>
      <c r="J46" s="173"/>
      <c r="K46" s="173">
        <f>'実質公債費比率（分子）の構造'!N$48</f>
        <v>1304</v>
      </c>
      <c r="L46" s="173"/>
      <c r="M46" s="173"/>
      <c r="N46" s="173">
        <f>'実質公債費比率（分子）の構造'!O$48</f>
        <v>1223</v>
      </c>
      <c r="O46" s="173"/>
      <c r="P46" s="173"/>
    </row>
    <row r="47" spans="1:16" x14ac:dyDescent="0.15">
      <c r="A47" s="173" t="s">
        <v>68</v>
      </c>
      <c r="B47" s="173">
        <f>'実質公債費比率（分子）の構造'!K$47</f>
        <v>10</v>
      </c>
      <c r="C47" s="173"/>
      <c r="D47" s="173"/>
      <c r="E47" s="173">
        <f>'実質公債費比率（分子）の構造'!L$47</f>
        <v>26</v>
      </c>
      <c r="F47" s="173"/>
      <c r="G47" s="173"/>
      <c r="H47" s="173">
        <f>'実質公債費比率（分子）の構造'!M$47</f>
        <v>37</v>
      </c>
      <c r="I47" s="173"/>
      <c r="J47" s="173"/>
      <c r="K47" s="173">
        <f>'実質公債費比率（分子）の構造'!N$47</f>
        <v>49</v>
      </c>
      <c r="L47" s="173"/>
      <c r="M47" s="173"/>
      <c r="N47" s="173">
        <f>'実質公債費比率（分子）の構造'!O$47</f>
        <v>58</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6480</v>
      </c>
      <c r="C49" s="173"/>
      <c r="D49" s="173"/>
      <c r="E49" s="173">
        <f>'実質公債費比率（分子）の構造'!L$45</f>
        <v>6585</v>
      </c>
      <c r="F49" s="173"/>
      <c r="G49" s="173"/>
      <c r="H49" s="173">
        <f>'実質公債費比率（分子）の構造'!M$45</f>
        <v>6369</v>
      </c>
      <c r="I49" s="173"/>
      <c r="J49" s="173"/>
      <c r="K49" s="173">
        <f>'実質公債費比率（分子）の構造'!N$45</f>
        <v>6288</v>
      </c>
      <c r="L49" s="173"/>
      <c r="M49" s="173"/>
      <c r="N49" s="173">
        <f>'実質公債費比率（分子）の構造'!O$45</f>
        <v>5880</v>
      </c>
      <c r="O49" s="173"/>
      <c r="P49" s="173"/>
    </row>
    <row r="50" spans="1:16" x14ac:dyDescent="0.15">
      <c r="A50" s="173" t="s">
        <v>71</v>
      </c>
      <c r="B50" s="173" t="e">
        <f>NA()</f>
        <v>#N/A</v>
      </c>
      <c r="C50" s="173">
        <f>IF(ISNUMBER('実質公債費比率（分子）の構造'!K$53),'実質公債費比率（分子）の構造'!K$53,NA())</f>
        <v>2229</v>
      </c>
      <c r="D50" s="173" t="e">
        <f>NA()</f>
        <v>#N/A</v>
      </c>
      <c r="E50" s="173" t="e">
        <f>NA()</f>
        <v>#N/A</v>
      </c>
      <c r="F50" s="173">
        <f>IF(ISNUMBER('実質公債費比率（分子）の構造'!L$53),'実質公債費比率（分子）の構造'!L$53,NA())</f>
        <v>2150</v>
      </c>
      <c r="G50" s="173" t="e">
        <f>NA()</f>
        <v>#N/A</v>
      </c>
      <c r="H50" s="173" t="e">
        <f>NA()</f>
        <v>#N/A</v>
      </c>
      <c r="I50" s="173">
        <f>IF(ISNUMBER('実質公債費比率（分子）の構造'!M$53),'実質公債費比率（分子）の構造'!M$53,NA())</f>
        <v>1840</v>
      </c>
      <c r="J50" s="173" t="e">
        <f>NA()</f>
        <v>#N/A</v>
      </c>
      <c r="K50" s="173" t="e">
        <f>NA()</f>
        <v>#N/A</v>
      </c>
      <c r="L50" s="173">
        <f>IF(ISNUMBER('実質公債費比率（分子）の構造'!N$53),'実質公債費比率（分子）の構造'!N$53,NA())</f>
        <v>1684</v>
      </c>
      <c r="M50" s="173" t="e">
        <f>NA()</f>
        <v>#N/A</v>
      </c>
      <c r="N50" s="173" t="e">
        <f>NA()</f>
        <v>#N/A</v>
      </c>
      <c r="O50" s="173">
        <f>IF(ISNUMBER('実質公債費比率（分子）の構造'!O$53),'実質公債費比率（分子）の構造'!O$53,NA())</f>
        <v>1414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56539</v>
      </c>
      <c r="E56" s="172"/>
      <c r="F56" s="172"/>
      <c r="G56" s="172">
        <f>'将来負担比率（分子）の構造'!J$52</f>
        <v>55252</v>
      </c>
      <c r="H56" s="172"/>
      <c r="I56" s="172"/>
      <c r="J56" s="172">
        <f>'将来負担比率（分子）の構造'!K$52</f>
        <v>53579</v>
      </c>
      <c r="K56" s="172"/>
      <c r="L56" s="172"/>
      <c r="M56" s="172">
        <f>'将来負担比率（分子）の構造'!L$52</f>
        <v>51793</v>
      </c>
      <c r="N56" s="172"/>
      <c r="O56" s="172"/>
      <c r="P56" s="172">
        <f>'将来負担比率（分子）の構造'!M$52</f>
        <v>49928</v>
      </c>
    </row>
    <row r="57" spans="1:16" x14ac:dyDescent="0.15">
      <c r="A57" s="172" t="s">
        <v>42</v>
      </c>
      <c r="B57" s="172"/>
      <c r="C57" s="172"/>
      <c r="D57" s="172">
        <f>'将来負担比率（分子）の構造'!I$51</f>
        <v>4078</v>
      </c>
      <c r="E57" s="172"/>
      <c r="F57" s="172"/>
      <c r="G57" s="172">
        <f>'将来負担比率（分子）の構造'!J$51</f>
        <v>3981</v>
      </c>
      <c r="H57" s="172"/>
      <c r="I57" s="172"/>
      <c r="J57" s="172">
        <f>'将来負担比率（分子）の構造'!K$51</f>
        <v>3900</v>
      </c>
      <c r="K57" s="172"/>
      <c r="L57" s="172"/>
      <c r="M57" s="172">
        <f>'将来負担比率（分子）の構造'!L$51</f>
        <v>3835</v>
      </c>
      <c r="N57" s="172"/>
      <c r="O57" s="172"/>
      <c r="P57" s="172">
        <f>'将来負担比率（分子）の構造'!M$51</f>
        <v>4010</v>
      </c>
    </row>
    <row r="58" spans="1:16" x14ac:dyDescent="0.15">
      <c r="A58" s="172" t="s">
        <v>41</v>
      </c>
      <c r="B58" s="172"/>
      <c r="C58" s="172"/>
      <c r="D58" s="172">
        <f>'将来負担比率（分子）の構造'!I$50</f>
        <v>6287</v>
      </c>
      <c r="E58" s="172"/>
      <c r="F58" s="172"/>
      <c r="G58" s="172">
        <f>'将来負担比率（分子）の構造'!J$50</f>
        <v>6232</v>
      </c>
      <c r="H58" s="172"/>
      <c r="I58" s="172"/>
      <c r="J58" s="172">
        <f>'将来負担比率（分子）の構造'!K$50</f>
        <v>5784</v>
      </c>
      <c r="K58" s="172"/>
      <c r="L58" s="172"/>
      <c r="M58" s="172">
        <f>'将来負担比率（分子）の構造'!L$50</f>
        <v>5876</v>
      </c>
      <c r="N58" s="172"/>
      <c r="O58" s="172"/>
      <c r="P58" s="172">
        <f>'将来負担比率（分子）の構造'!M$50</f>
        <v>8414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18</v>
      </c>
      <c r="C61" s="172"/>
      <c r="D61" s="172"/>
      <c r="E61" s="172">
        <f>'将来負担比率（分子）の構造'!J$46</f>
        <v>7</v>
      </c>
      <c r="F61" s="172"/>
      <c r="G61" s="172"/>
      <c r="H61" s="172">
        <f>'将来負担比率（分子）の構造'!K$46</f>
        <v>17</v>
      </c>
      <c r="I61" s="172"/>
      <c r="J61" s="172"/>
      <c r="K61" s="172">
        <f>'将来負担比率（分子）の構造'!L$46</f>
        <v>7</v>
      </c>
      <c r="L61" s="172"/>
      <c r="M61" s="172"/>
      <c r="N61" s="172">
        <f>'将来負担比率（分子）の構造'!M$46</f>
        <v>7</v>
      </c>
      <c r="O61" s="172"/>
      <c r="P61" s="172"/>
    </row>
    <row r="62" spans="1:16" x14ac:dyDescent="0.15">
      <c r="A62" s="172" t="s">
        <v>35</v>
      </c>
      <c r="B62" s="172">
        <f>'将来負担比率（分子）の構造'!I$45</f>
        <v>6511</v>
      </c>
      <c r="C62" s="172"/>
      <c r="D62" s="172"/>
      <c r="E62" s="172">
        <f>'将来負担比率（分子）の構造'!J$45</f>
        <v>6269</v>
      </c>
      <c r="F62" s="172"/>
      <c r="G62" s="172"/>
      <c r="H62" s="172">
        <f>'将来負担比率（分子）の構造'!K$45</f>
        <v>6212</v>
      </c>
      <c r="I62" s="172"/>
      <c r="J62" s="172"/>
      <c r="K62" s="172">
        <f>'将来負担比率（分子）の構造'!L$45</f>
        <v>6093</v>
      </c>
      <c r="L62" s="172"/>
      <c r="M62" s="172"/>
      <c r="N62" s="172">
        <f>'将来負担比率（分子）の構造'!M$45</f>
        <v>5985</v>
      </c>
      <c r="O62" s="172"/>
      <c r="P62" s="172"/>
    </row>
    <row r="63" spans="1:16" x14ac:dyDescent="0.15">
      <c r="A63" s="172" t="s">
        <v>34</v>
      </c>
      <c r="B63" s="172">
        <f>'将来負担比率（分子）の構造'!I$44</f>
        <v>1580</v>
      </c>
      <c r="C63" s="172"/>
      <c r="D63" s="172"/>
      <c r="E63" s="172">
        <f>'将来負担比率（分子）の構造'!J$44</f>
        <v>1280</v>
      </c>
      <c r="F63" s="172"/>
      <c r="G63" s="172"/>
      <c r="H63" s="172">
        <f>'将来負担比率（分子）の構造'!K$44</f>
        <v>963</v>
      </c>
      <c r="I63" s="172"/>
      <c r="J63" s="172"/>
      <c r="K63" s="172">
        <f>'将来負担比率（分子）の構造'!L$44</f>
        <v>683</v>
      </c>
      <c r="L63" s="172"/>
      <c r="M63" s="172"/>
      <c r="N63" s="172">
        <f>'将来負担比率（分子）の構造'!M$44</f>
        <v>530</v>
      </c>
      <c r="O63" s="172"/>
      <c r="P63" s="172"/>
    </row>
    <row r="64" spans="1:16" x14ac:dyDescent="0.15">
      <c r="A64" s="172" t="s">
        <v>33</v>
      </c>
      <c r="B64" s="172">
        <f>'将来負担比率（分子）の構造'!I$43</f>
        <v>16080</v>
      </c>
      <c r="C64" s="172"/>
      <c r="D64" s="172"/>
      <c r="E64" s="172">
        <f>'将来負担比率（分子）の構造'!J$43</f>
        <v>15052</v>
      </c>
      <c r="F64" s="172"/>
      <c r="G64" s="172"/>
      <c r="H64" s="172">
        <f>'将来負担比率（分子）の構造'!K$43</f>
        <v>14356</v>
      </c>
      <c r="I64" s="172"/>
      <c r="J64" s="172"/>
      <c r="K64" s="172">
        <f>'将来負担比率（分子）の構造'!L$43</f>
        <v>13391</v>
      </c>
      <c r="L64" s="172"/>
      <c r="M64" s="172"/>
      <c r="N64" s="172">
        <f>'将来負担比率（分子）の構造'!M$43</f>
        <v>12430</v>
      </c>
      <c r="O64" s="172"/>
      <c r="P64" s="172"/>
    </row>
    <row r="65" spans="1:16" x14ac:dyDescent="0.15">
      <c r="A65" s="172" t="s">
        <v>32</v>
      </c>
      <c r="B65" s="172">
        <f>'将来負担比率（分子）の構造'!I$42</f>
        <v>267</v>
      </c>
      <c r="C65" s="172"/>
      <c r="D65" s="172"/>
      <c r="E65" s="172">
        <f>'将来負担比率（分子）の構造'!J$42</f>
        <v>235</v>
      </c>
      <c r="F65" s="172"/>
      <c r="G65" s="172"/>
      <c r="H65" s="172">
        <f>'将来負担比率（分子）の構造'!K$42</f>
        <v>203</v>
      </c>
      <c r="I65" s="172"/>
      <c r="J65" s="172"/>
      <c r="K65" s="172">
        <f>'将来負担比率（分子）の構造'!L$42</f>
        <v>171</v>
      </c>
      <c r="L65" s="172"/>
      <c r="M65" s="172"/>
      <c r="N65" s="172">
        <f>'将来負担比率（分子）の構造'!M$42</f>
        <v>139</v>
      </c>
      <c r="O65" s="172"/>
      <c r="P65" s="172"/>
    </row>
    <row r="66" spans="1:16" x14ac:dyDescent="0.15">
      <c r="A66" s="172" t="s">
        <v>31</v>
      </c>
      <c r="B66" s="172">
        <f>'将来負担比率（分子）の構造'!I$41</f>
        <v>62179</v>
      </c>
      <c r="C66" s="172"/>
      <c r="D66" s="172"/>
      <c r="E66" s="172">
        <f>'将来負担比率（分子）の構造'!J$41</f>
        <v>60242</v>
      </c>
      <c r="F66" s="172"/>
      <c r="G66" s="172"/>
      <c r="H66" s="172">
        <f>'将来負担比率（分子）の構造'!K$41</f>
        <v>58402</v>
      </c>
      <c r="I66" s="172"/>
      <c r="J66" s="172"/>
      <c r="K66" s="172">
        <f>'将来負担比率（分子）の構造'!L$41</f>
        <v>56184</v>
      </c>
      <c r="L66" s="172"/>
      <c r="M66" s="172"/>
      <c r="N66" s="172">
        <f>'将来負担比率（分子）の構造'!M$41</f>
        <v>54329</v>
      </c>
      <c r="O66" s="172"/>
      <c r="P66" s="172"/>
    </row>
    <row r="67" spans="1:16" x14ac:dyDescent="0.15">
      <c r="A67" s="172" t="s">
        <v>75</v>
      </c>
      <c r="B67" s="172" t="e">
        <f>NA()</f>
        <v>#N/A</v>
      </c>
      <c r="C67" s="172">
        <f>IF(ISNUMBER('将来負担比率（分子）の構造'!I$53), IF('将来負担比率（分子）の構造'!I$53 &lt; 0, 0, '将来負担比率（分子）の構造'!I$53), NA())</f>
        <v>19731</v>
      </c>
      <c r="D67" s="172" t="e">
        <f>NA()</f>
        <v>#N/A</v>
      </c>
      <c r="E67" s="172" t="e">
        <f>NA()</f>
        <v>#N/A</v>
      </c>
      <c r="F67" s="172">
        <f>IF(ISNUMBER('将来負担比率（分子）の構造'!J$53), IF('将来負担比率（分子）の構造'!J$53 &lt; 0, 0, '将来負担比率（分子）の構造'!J$53), NA())</f>
        <v>17619</v>
      </c>
      <c r="G67" s="172" t="e">
        <f>NA()</f>
        <v>#N/A</v>
      </c>
      <c r="H67" s="172" t="e">
        <f>NA()</f>
        <v>#N/A</v>
      </c>
      <c r="I67" s="172">
        <f>IF(ISNUMBER('将来負担比率（分子）の構造'!K$53), IF('将来負担比率（分子）の構造'!K$53 &lt; 0, 0, '将来負担比率（分子）の構造'!K$53), NA())</f>
        <v>16891</v>
      </c>
      <c r="J67" s="172" t="e">
        <f>NA()</f>
        <v>#N/A</v>
      </c>
      <c r="K67" s="172" t="e">
        <f>NA()</f>
        <v>#N/A</v>
      </c>
      <c r="L67" s="172">
        <f>IF(ISNUMBER('将来負担比率（分子）の構造'!L$53), IF('将来負担比率（分子）の構造'!L$53 &lt; 0, 0, '将来負担比率（分子）の構造'!L$53), NA())</f>
        <v>15026</v>
      </c>
      <c r="M67" s="172" t="e">
        <f>NA()</f>
        <v>#N/A</v>
      </c>
      <c r="N67" s="172" t="e">
        <f>NA()</f>
        <v>#N/A</v>
      </c>
      <c r="O67" s="172">
        <f>IF(ISNUMBER('将来負担比率（分子）の構造'!M$53), IF('将来負担比率（分子）の構造'!M$53 &lt; 0, 0, '将来負担比率（分子）の構造'!M$53), NA())</f>
        <v>11068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2722</v>
      </c>
      <c r="C72" s="176">
        <f>基金残高に係る経年分析!G55</f>
        <v>2722</v>
      </c>
      <c r="D72" s="176">
        <f>基金残高に係る経年分析!H55</f>
        <v>3078</v>
      </c>
    </row>
    <row r="73" spans="1:16" x14ac:dyDescent="0.15">
      <c r="A73" s="175" t="s">
        <v>78</v>
      </c>
      <c r="B73" s="176">
        <f>基金残高に係る経年分析!F56</f>
        <v>511</v>
      </c>
      <c r="C73" s="176">
        <f>基金残高に係る経年分析!G56</f>
        <v>604</v>
      </c>
      <c r="D73" s="176">
        <f>基金残高に係る経年分析!H56</f>
        <v>1616</v>
      </c>
    </row>
    <row r="74" spans="1:16" x14ac:dyDescent="0.15">
      <c r="A74" s="175" t="s">
        <v>79</v>
      </c>
      <c r="B74" s="176">
        <f>基金残高に係る経年分析!F57</f>
        <v>1883</v>
      </c>
      <c r="C74" s="176">
        <f>基金残高に係る経年分析!G57</f>
        <v>1858</v>
      </c>
      <c r="D74" s="176">
        <f>基金残高に係る経年分析!H57</f>
        <v>2696</v>
      </c>
    </row>
  </sheetData>
  <sheetProtection algorithmName="SHA-512" hashValue="0TPtlhtwg4zMdyywQDaEaXlomzm5l99P+0yKt9MkS1qpch/jK/uN3NiMxlOL7mAmcdxspEa/8bEsQ2Gt1T0xqQ==" saltValue="TpilxtABZtLUHHX1x/wt4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226</v>
      </c>
      <c r="C5" s="731"/>
      <c r="D5" s="731"/>
      <c r="E5" s="731"/>
      <c r="F5" s="731"/>
      <c r="G5" s="731"/>
      <c r="H5" s="731"/>
      <c r="I5" s="731"/>
      <c r="J5" s="731"/>
      <c r="K5" s="731"/>
      <c r="L5" s="731"/>
      <c r="M5" s="731"/>
      <c r="N5" s="731"/>
      <c r="O5" s="731"/>
      <c r="P5" s="731"/>
      <c r="Q5" s="732"/>
      <c r="R5" s="717">
        <v>20559985</v>
      </c>
      <c r="S5" s="718"/>
      <c r="T5" s="718"/>
      <c r="U5" s="718"/>
      <c r="V5" s="718"/>
      <c r="W5" s="718"/>
      <c r="X5" s="718"/>
      <c r="Y5" s="761"/>
      <c r="Z5" s="779">
        <v>33.5</v>
      </c>
      <c r="AA5" s="779"/>
      <c r="AB5" s="779"/>
      <c r="AC5" s="779"/>
      <c r="AD5" s="780">
        <v>19413402</v>
      </c>
      <c r="AE5" s="780"/>
      <c r="AF5" s="780"/>
      <c r="AG5" s="780"/>
      <c r="AH5" s="780"/>
      <c r="AI5" s="780"/>
      <c r="AJ5" s="780"/>
      <c r="AK5" s="780"/>
      <c r="AL5" s="762">
        <v>62.3</v>
      </c>
      <c r="AM5" s="735"/>
      <c r="AN5" s="735"/>
      <c r="AO5" s="763"/>
      <c r="AP5" s="730" t="s">
        <v>227</v>
      </c>
      <c r="AQ5" s="731"/>
      <c r="AR5" s="731"/>
      <c r="AS5" s="731"/>
      <c r="AT5" s="731"/>
      <c r="AU5" s="731"/>
      <c r="AV5" s="731"/>
      <c r="AW5" s="731"/>
      <c r="AX5" s="731"/>
      <c r="AY5" s="731"/>
      <c r="AZ5" s="731"/>
      <c r="BA5" s="731"/>
      <c r="BB5" s="731"/>
      <c r="BC5" s="731"/>
      <c r="BD5" s="731"/>
      <c r="BE5" s="731"/>
      <c r="BF5" s="732"/>
      <c r="BG5" s="664">
        <v>19413402</v>
      </c>
      <c r="BH5" s="665"/>
      <c r="BI5" s="665"/>
      <c r="BJ5" s="665"/>
      <c r="BK5" s="665"/>
      <c r="BL5" s="665"/>
      <c r="BM5" s="665"/>
      <c r="BN5" s="666"/>
      <c r="BO5" s="691">
        <v>94.4</v>
      </c>
      <c r="BP5" s="691"/>
      <c r="BQ5" s="691"/>
      <c r="BR5" s="691"/>
      <c r="BS5" s="692">
        <v>350993</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15">
      <c r="B6" s="661" t="s">
        <v>231</v>
      </c>
      <c r="C6" s="662"/>
      <c r="D6" s="662"/>
      <c r="E6" s="662"/>
      <c r="F6" s="662"/>
      <c r="G6" s="662"/>
      <c r="H6" s="662"/>
      <c r="I6" s="662"/>
      <c r="J6" s="662"/>
      <c r="K6" s="662"/>
      <c r="L6" s="662"/>
      <c r="M6" s="662"/>
      <c r="N6" s="662"/>
      <c r="O6" s="662"/>
      <c r="P6" s="662"/>
      <c r="Q6" s="663"/>
      <c r="R6" s="664">
        <v>499633</v>
      </c>
      <c r="S6" s="665"/>
      <c r="T6" s="665"/>
      <c r="U6" s="665"/>
      <c r="V6" s="665"/>
      <c r="W6" s="665"/>
      <c r="X6" s="665"/>
      <c r="Y6" s="666"/>
      <c r="Z6" s="691">
        <v>0.8</v>
      </c>
      <c r="AA6" s="691"/>
      <c r="AB6" s="691"/>
      <c r="AC6" s="691"/>
      <c r="AD6" s="692">
        <v>499633</v>
      </c>
      <c r="AE6" s="692"/>
      <c r="AF6" s="692"/>
      <c r="AG6" s="692"/>
      <c r="AH6" s="692"/>
      <c r="AI6" s="692"/>
      <c r="AJ6" s="692"/>
      <c r="AK6" s="692"/>
      <c r="AL6" s="667">
        <v>1.6</v>
      </c>
      <c r="AM6" s="668"/>
      <c r="AN6" s="668"/>
      <c r="AO6" s="693"/>
      <c r="AP6" s="661" t="s">
        <v>232</v>
      </c>
      <c r="AQ6" s="662"/>
      <c r="AR6" s="662"/>
      <c r="AS6" s="662"/>
      <c r="AT6" s="662"/>
      <c r="AU6" s="662"/>
      <c r="AV6" s="662"/>
      <c r="AW6" s="662"/>
      <c r="AX6" s="662"/>
      <c r="AY6" s="662"/>
      <c r="AZ6" s="662"/>
      <c r="BA6" s="662"/>
      <c r="BB6" s="662"/>
      <c r="BC6" s="662"/>
      <c r="BD6" s="662"/>
      <c r="BE6" s="662"/>
      <c r="BF6" s="663"/>
      <c r="BG6" s="664">
        <v>19413402</v>
      </c>
      <c r="BH6" s="665"/>
      <c r="BI6" s="665"/>
      <c r="BJ6" s="665"/>
      <c r="BK6" s="665"/>
      <c r="BL6" s="665"/>
      <c r="BM6" s="665"/>
      <c r="BN6" s="666"/>
      <c r="BO6" s="691">
        <v>94.4</v>
      </c>
      <c r="BP6" s="691"/>
      <c r="BQ6" s="691"/>
      <c r="BR6" s="691"/>
      <c r="BS6" s="692">
        <v>350993</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285520</v>
      </c>
      <c r="CS6" s="665"/>
      <c r="CT6" s="665"/>
      <c r="CU6" s="665"/>
      <c r="CV6" s="665"/>
      <c r="CW6" s="665"/>
      <c r="CX6" s="665"/>
      <c r="CY6" s="666"/>
      <c r="CZ6" s="762">
        <v>0.5</v>
      </c>
      <c r="DA6" s="735"/>
      <c r="DB6" s="735"/>
      <c r="DC6" s="765"/>
      <c r="DD6" s="670" t="s">
        <v>129</v>
      </c>
      <c r="DE6" s="665"/>
      <c r="DF6" s="665"/>
      <c r="DG6" s="665"/>
      <c r="DH6" s="665"/>
      <c r="DI6" s="665"/>
      <c r="DJ6" s="665"/>
      <c r="DK6" s="665"/>
      <c r="DL6" s="665"/>
      <c r="DM6" s="665"/>
      <c r="DN6" s="665"/>
      <c r="DO6" s="665"/>
      <c r="DP6" s="666"/>
      <c r="DQ6" s="670">
        <v>285520</v>
      </c>
      <c r="DR6" s="665"/>
      <c r="DS6" s="665"/>
      <c r="DT6" s="665"/>
      <c r="DU6" s="665"/>
      <c r="DV6" s="665"/>
      <c r="DW6" s="665"/>
      <c r="DX6" s="665"/>
      <c r="DY6" s="665"/>
      <c r="DZ6" s="665"/>
      <c r="EA6" s="665"/>
      <c r="EB6" s="665"/>
      <c r="EC6" s="705"/>
    </row>
    <row r="7" spans="2:143" ht="11.25" customHeight="1" x14ac:dyDescent="0.15">
      <c r="B7" s="661" t="s">
        <v>234</v>
      </c>
      <c r="C7" s="662"/>
      <c r="D7" s="662"/>
      <c r="E7" s="662"/>
      <c r="F7" s="662"/>
      <c r="G7" s="662"/>
      <c r="H7" s="662"/>
      <c r="I7" s="662"/>
      <c r="J7" s="662"/>
      <c r="K7" s="662"/>
      <c r="L7" s="662"/>
      <c r="M7" s="662"/>
      <c r="N7" s="662"/>
      <c r="O7" s="662"/>
      <c r="P7" s="662"/>
      <c r="Q7" s="663"/>
      <c r="R7" s="664">
        <v>11333</v>
      </c>
      <c r="S7" s="665"/>
      <c r="T7" s="665"/>
      <c r="U7" s="665"/>
      <c r="V7" s="665"/>
      <c r="W7" s="665"/>
      <c r="X7" s="665"/>
      <c r="Y7" s="666"/>
      <c r="Z7" s="691">
        <v>0</v>
      </c>
      <c r="AA7" s="691"/>
      <c r="AB7" s="691"/>
      <c r="AC7" s="691"/>
      <c r="AD7" s="692">
        <v>11333</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8784955</v>
      </c>
      <c r="BH7" s="665"/>
      <c r="BI7" s="665"/>
      <c r="BJ7" s="665"/>
      <c r="BK7" s="665"/>
      <c r="BL7" s="665"/>
      <c r="BM7" s="665"/>
      <c r="BN7" s="666"/>
      <c r="BO7" s="691">
        <v>42.7</v>
      </c>
      <c r="BP7" s="691"/>
      <c r="BQ7" s="691"/>
      <c r="BR7" s="691"/>
      <c r="BS7" s="692">
        <v>350993</v>
      </c>
      <c r="BT7" s="692"/>
      <c r="BU7" s="692"/>
      <c r="BV7" s="692"/>
      <c r="BW7" s="692"/>
      <c r="BX7" s="692"/>
      <c r="BY7" s="692"/>
      <c r="BZ7" s="692"/>
      <c r="CA7" s="692"/>
      <c r="CB7" s="750"/>
      <c r="CD7" s="706" t="s">
        <v>236</v>
      </c>
      <c r="CE7" s="703"/>
      <c r="CF7" s="703"/>
      <c r="CG7" s="703"/>
      <c r="CH7" s="703"/>
      <c r="CI7" s="703"/>
      <c r="CJ7" s="703"/>
      <c r="CK7" s="703"/>
      <c r="CL7" s="703"/>
      <c r="CM7" s="703"/>
      <c r="CN7" s="703"/>
      <c r="CO7" s="703"/>
      <c r="CP7" s="703"/>
      <c r="CQ7" s="704"/>
      <c r="CR7" s="664">
        <v>8066538</v>
      </c>
      <c r="CS7" s="665"/>
      <c r="CT7" s="665"/>
      <c r="CU7" s="665"/>
      <c r="CV7" s="665"/>
      <c r="CW7" s="665"/>
      <c r="CX7" s="665"/>
      <c r="CY7" s="666"/>
      <c r="CZ7" s="691">
        <v>14</v>
      </c>
      <c r="DA7" s="691"/>
      <c r="DB7" s="691"/>
      <c r="DC7" s="691"/>
      <c r="DD7" s="670">
        <v>269967</v>
      </c>
      <c r="DE7" s="665"/>
      <c r="DF7" s="665"/>
      <c r="DG7" s="665"/>
      <c r="DH7" s="665"/>
      <c r="DI7" s="665"/>
      <c r="DJ7" s="665"/>
      <c r="DK7" s="665"/>
      <c r="DL7" s="665"/>
      <c r="DM7" s="665"/>
      <c r="DN7" s="665"/>
      <c r="DO7" s="665"/>
      <c r="DP7" s="666"/>
      <c r="DQ7" s="670">
        <v>6174938</v>
      </c>
      <c r="DR7" s="665"/>
      <c r="DS7" s="665"/>
      <c r="DT7" s="665"/>
      <c r="DU7" s="665"/>
      <c r="DV7" s="665"/>
      <c r="DW7" s="665"/>
      <c r="DX7" s="665"/>
      <c r="DY7" s="665"/>
      <c r="DZ7" s="665"/>
      <c r="EA7" s="665"/>
      <c r="EB7" s="665"/>
      <c r="EC7" s="705"/>
    </row>
    <row r="8" spans="2:143" ht="11.25" customHeight="1" x14ac:dyDescent="0.15">
      <c r="B8" s="661" t="s">
        <v>237</v>
      </c>
      <c r="C8" s="662"/>
      <c r="D8" s="662"/>
      <c r="E8" s="662"/>
      <c r="F8" s="662"/>
      <c r="G8" s="662"/>
      <c r="H8" s="662"/>
      <c r="I8" s="662"/>
      <c r="J8" s="662"/>
      <c r="K8" s="662"/>
      <c r="L8" s="662"/>
      <c r="M8" s="662"/>
      <c r="N8" s="662"/>
      <c r="O8" s="662"/>
      <c r="P8" s="662"/>
      <c r="Q8" s="663"/>
      <c r="R8" s="664">
        <v>108294</v>
      </c>
      <c r="S8" s="665"/>
      <c r="T8" s="665"/>
      <c r="U8" s="665"/>
      <c r="V8" s="665"/>
      <c r="W8" s="665"/>
      <c r="X8" s="665"/>
      <c r="Y8" s="666"/>
      <c r="Z8" s="691">
        <v>0.2</v>
      </c>
      <c r="AA8" s="691"/>
      <c r="AB8" s="691"/>
      <c r="AC8" s="691"/>
      <c r="AD8" s="692">
        <v>108294</v>
      </c>
      <c r="AE8" s="692"/>
      <c r="AF8" s="692"/>
      <c r="AG8" s="692"/>
      <c r="AH8" s="692"/>
      <c r="AI8" s="692"/>
      <c r="AJ8" s="692"/>
      <c r="AK8" s="692"/>
      <c r="AL8" s="667">
        <v>0.3</v>
      </c>
      <c r="AM8" s="668"/>
      <c r="AN8" s="668"/>
      <c r="AO8" s="693"/>
      <c r="AP8" s="661" t="s">
        <v>238</v>
      </c>
      <c r="AQ8" s="662"/>
      <c r="AR8" s="662"/>
      <c r="AS8" s="662"/>
      <c r="AT8" s="662"/>
      <c r="AU8" s="662"/>
      <c r="AV8" s="662"/>
      <c r="AW8" s="662"/>
      <c r="AX8" s="662"/>
      <c r="AY8" s="662"/>
      <c r="AZ8" s="662"/>
      <c r="BA8" s="662"/>
      <c r="BB8" s="662"/>
      <c r="BC8" s="662"/>
      <c r="BD8" s="662"/>
      <c r="BE8" s="662"/>
      <c r="BF8" s="663"/>
      <c r="BG8" s="664">
        <v>252691</v>
      </c>
      <c r="BH8" s="665"/>
      <c r="BI8" s="665"/>
      <c r="BJ8" s="665"/>
      <c r="BK8" s="665"/>
      <c r="BL8" s="665"/>
      <c r="BM8" s="665"/>
      <c r="BN8" s="666"/>
      <c r="BO8" s="691">
        <v>1.2</v>
      </c>
      <c r="BP8" s="691"/>
      <c r="BQ8" s="691"/>
      <c r="BR8" s="691"/>
      <c r="BS8" s="692" t="s">
        <v>129</v>
      </c>
      <c r="BT8" s="692"/>
      <c r="BU8" s="692"/>
      <c r="BV8" s="692"/>
      <c r="BW8" s="692"/>
      <c r="BX8" s="692"/>
      <c r="BY8" s="692"/>
      <c r="BZ8" s="692"/>
      <c r="CA8" s="692"/>
      <c r="CB8" s="750"/>
      <c r="CD8" s="706" t="s">
        <v>239</v>
      </c>
      <c r="CE8" s="703"/>
      <c r="CF8" s="703"/>
      <c r="CG8" s="703"/>
      <c r="CH8" s="703"/>
      <c r="CI8" s="703"/>
      <c r="CJ8" s="703"/>
      <c r="CK8" s="703"/>
      <c r="CL8" s="703"/>
      <c r="CM8" s="703"/>
      <c r="CN8" s="703"/>
      <c r="CO8" s="703"/>
      <c r="CP8" s="703"/>
      <c r="CQ8" s="704"/>
      <c r="CR8" s="664">
        <v>24024997</v>
      </c>
      <c r="CS8" s="665"/>
      <c r="CT8" s="665"/>
      <c r="CU8" s="665"/>
      <c r="CV8" s="665"/>
      <c r="CW8" s="665"/>
      <c r="CX8" s="665"/>
      <c r="CY8" s="666"/>
      <c r="CZ8" s="691">
        <v>41.8</v>
      </c>
      <c r="DA8" s="691"/>
      <c r="DB8" s="691"/>
      <c r="DC8" s="691"/>
      <c r="DD8" s="670">
        <v>110068</v>
      </c>
      <c r="DE8" s="665"/>
      <c r="DF8" s="665"/>
      <c r="DG8" s="665"/>
      <c r="DH8" s="665"/>
      <c r="DI8" s="665"/>
      <c r="DJ8" s="665"/>
      <c r="DK8" s="665"/>
      <c r="DL8" s="665"/>
      <c r="DM8" s="665"/>
      <c r="DN8" s="665"/>
      <c r="DO8" s="665"/>
      <c r="DP8" s="666"/>
      <c r="DQ8" s="670">
        <v>9288424</v>
      </c>
      <c r="DR8" s="665"/>
      <c r="DS8" s="665"/>
      <c r="DT8" s="665"/>
      <c r="DU8" s="665"/>
      <c r="DV8" s="665"/>
      <c r="DW8" s="665"/>
      <c r="DX8" s="665"/>
      <c r="DY8" s="665"/>
      <c r="DZ8" s="665"/>
      <c r="EA8" s="665"/>
      <c r="EB8" s="665"/>
      <c r="EC8" s="705"/>
    </row>
    <row r="9" spans="2:143" ht="11.25" customHeight="1" x14ac:dyDescent="0.15">
      <c r="B9" s="661" t="s">
        <v>240</v>
      </c>
      <c r="C9" s="662"/>
      <c r="D9" s="662"/>
      <c r="E9" s="662"/>
      <c r="F9" s="662"/>
      <c r="G9" s="662"/>
      <c r="H9" s="662"/>
      <c r="I9" s="662"/>
      <c r="J9" s="662"/>
      <c r="K9" s="662"/>
      <c r="L9" s="662"/>
      <c r="M9" s="662"/>
      <c r="N9" s="662"/>
      <c r="O9" s="662"/>
      <c r="P9" s="662"/>
      <c r="Q9" s="663"/>
      <c r="R9" s="664">
        <v>129117</v>
      </c>
      <c r="S9" s="665"/>
      <c r="T9" s="665"/>
      <c r="U9" s="665"/>
      <c r="V9" s="665"/>
      <c r="W9" s="665"/>
      <c r="X9" s="665"/>
      <c r="Y9" s="666"/>
      <c r="Z9" s="691">
        <v>0.2</v>
      </c>
      <c r="AA9" s="691"/>
      <c r="AB9" s="691"/>
      <c r="AC9" s="691"/>
      <c r="AD9" s="692">
        <v>129117</v>
      </c>
      <c r="AE9" s="692"/>
      <c r="AF9" s="692"/>
      <c r="AG9" s="692"/>
      <c r="AH9" s="692"/>
      <c r="AI9" s="692"/>
      <c r="AJ9" s="692"/>
      <c r="AK9" s="692"/>
      <c r="AL9" s="667">
        <v>0.4</v>
      </c>
      <c r="AM9" s="668"/>
      <c r="AN9" s="668"/>
      <c r="AO9" s="693"/>
      <c r="AP9" s="661" t="s">
        <v>241</v>
      </c>
      <c r="AQ9" s="662"/>
      <c r="AR9" s="662"/>
      <c r="AS9" s="662"/>
      <c r="AT9" s="662"/>
      <c r="AU9" s="662"/>
      <c r="AV9" s="662"/>
      <c r="AW9" s="662"/>
      <c r="AX9" s="662"/>
      <c r="AY9" s="662"/>
      <c r="AZ9" s="662"/>
      <c r="BA9" s="662"/>
      <c r="BB9" s="662"/>
      <c r="BC9" s="662"/>
      <c r="BD9" s="662"/>
      <c r="BE9" s="662"/>
      <c r="BF9" s="663"/>
      <c r="BG9" s="664">
        <v>7038995</v>
      </c>
      <c r="BH9" s="665"/>
      <c r="BI9" s="665"/>
      <c r="BJ9" s="665"/>
      <c r="BK9" s="665"/>
      <c r="BL9" s="665"/>
      <c r="BM9" s="665"/>
      <c r="BN9" s="666"/>
      <c r="BO9" s="691">
        <v>34.200000000000003</v>
      </c>
      <c r="BP9" s="691"/>
      <c r="BQ9" s="691"/>
      <c r="BR9" s="691"/>
      <c r="BS9" s="692" t="s">
        <v>129</v>
      </c>
      <c r="BT9" s="692"/>
      <c r="BU9" s="692"/>
      <c r="BV9" s="692"/>
      <c r="BW9" s="692"/>
      <c r="BX9" s="692"/>
      <c r="BY9" s="692"/>
      <c r="BZ9" s="692"/>
      <c r="CA9" s="692"/>
      <c r="CB9" s="750"/>
      <c r="CD9" s="706" t="s">
        <v>242</v>
      </c>
      <c r="CE9" s="703"/>
      <c r="CF9" s="703"/>
      <c r="CG9" s="703"/>
      <c r="CH9" s="703"/>
      <c r="CI9" s="703"/>
      <c r="CJ9" s="703"/>
      <c r="CK9" s="703"/>
      <c r="CL9" s="703"/>
      <c r="CM9" s="703"/>
      <c r="CN9" s="703"/>
      <c r="CO9" s="703"/>
      <c r="CP9" s="703"/>
      <c r="CQ9" s="704"/>
      <c r="CR9" s="664">
        <v>4631561</v>
      </c>
      <c r="CS9" s="665"/>
      <c r="CT9" s="665"/>
      <c r="CU9" s="665"/>
      <c r="CV9" s="665"/>
      <c r="CW9" s="665"/>
      <c r="CX9" s="665"/>
      <c r="CY9" s="666"/>
      <c r="CZ9" s="691">
        <v>8.1</v>
      </c>
      <c r="DA9" s="691"/>
      <c r="DB9" s="691"/>
      <c r="DC9" s="691"/>
      <c r="DD9" s="670">
        <v>257680</v>
      </c>
      <c r="DE9" s="665"/>
      <c r="DF9" s="665"/>
      <c r="DG9" s="665"/>
      <c r="DH9" s="665"/>
      <c r="DI9" s="665"/>
      <c r="DJ9" s="665"/>
      <c r="DK9" s="665"/>
      <c r="DL9" s="665"/>
      <c r="DM9" s="665"/>
      <c r="DN9" s="665"/>
      <c r="DO9" s="665"/>
      <c r="DP9" s="666"/>
      <c r="DQ9" s="670">
        <v>3098906</v>
      </c>
      <c r="DR9" s="665"/>
      <c r="DS9" s="665"/>
      <c r="DT9" s="665"/>
      <c r="DU9" s="665"/>
      <c r="DV9" s="665"/>
      <c r="DW9" s="665"/>
      <c r="DX9" s="665"/>
      <c r="DY9" s="665"/>
      <c r="DZ9" s="665"/>
      <c r="EA9" s="665"/>
      <c r="EB9" s="665"/>
      <c r="EC9" s="705"/>
    </row>
    <row r="10" spans="2:143" ht="11.25" customHeight="1" x14ac:dyDescent="0.15">
      <c r="B10" s="661" t="s">
        <v>243</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129</v>
      </c>
      <c r="AA10" s="691"/>
      <c r="AB10" s="691"/>
      <c r="AC10" s="691"/>
      <c r="AD10" s="692" t="s">
        <v>129</v>
      </c>
      <c r="AE10" s="692"/>
      <c r="AF10" s="692"/>
      <c r="AG10" s="692"/>
      <c r="AH10" s="692"/>
      <c r="AI10" s="692"/>
      <c r="AJ10" s="692"/>
      <c r="AK10" s="692"/>
      <c r="AL10" s="667" t="s">
        <v>129</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463750</v>
      </c>
      <c r="BH10" s="665"/>
      <c r="BI10" s="665"/>
      <c r="BJ10" s="665"/>
      <c r="BK10" s="665"/>
      <c r="BL10" s="665"/>
      <c r="BM10" s="665"/>
      <c r="BN10" s="666"/>
      <c r="BO10" s="691">
        <v>2.2999999999999998</v>
      </c>
      <c r="BP10" s="691"/>
      <c r="BQ10" s="691"/>
      <c r="BR10" s="691"/>
      <c r="BS10" s="692">
        <v>55119</v>
      </c>
      <c r="BT10" s="692"/>
      <c r="BU10" s="692"/>
      <c r="BV10" s="692"/>
      <c r="BW10" s="692"/>
      <c r="BX10" s="692"/>
      <c r="BY10" s="692"/>
      <c r="BZ10" s="692"/>
      <c r="CA10" s="692"/>
      <c r="CB10" s="750"/>
      <c r="CD10" s="706" t="s">
        <v>245</v>
      </c>
      <c r="CE10" s="703"/>
      <c r="CF10" s="703"/>
      <c r="CG10" s="703"/>
      <c r="CH10" s="703"/>
      <c r="CI10" s="703"/>
      <c r="CJ10" s="703"/>
      <c r="CK10" s="703"/>
      <c r="CL10" s="703"/>
      <c r="CM10" s="703"/>
      <c r="CN10" s="703"/>
      <c r="CO10" s="703"/>
      <c r="CP10" s="703"/>
      <c r="CQ10" s="704"/>
      <c r="CR10" s="664">
        <v>16551</v>
      </c>
      <c r="CS10" s="665"/>
      <c r="CT10" s="665"/>
      <c r="CU10" s="665"/>
      <c r="CV10" s="665"/>
      <c r="CW10" s="665"/>
      <c r="CX10" s="665"/>
      <c r="CY10" s="666"/>
      <c r="CZ10" s="691">
        <v>0</v>
      </c>
      <c r="DA10" s="691"/>
      <c r="DB10" s="691"/>
      <c r="DC10" s="691"/>
      <c r="DD10" s="670" t="s">
        <v>129</v>
      </c>
      <c r="DE10" s="665"/>
      <c r="DF10" s="665"/>
      <c r="DG10" s="665"/>
      <c r="DH10" s="665"/>
      <c r="DI10" s="665"/>
      <c r="DJ10" s="665"/>
      <c r="DK10" s="665"/>
      <c r="DL10" s="665"/>
      <c r="DM10" s="665"/>
      <c r="DN10" s="665"/>
      <c r="DO10" s="665"/>
      <c r="DP10" s="666"/>
      <c r="DQ10" s="670">
        <v>16051</v>
      </c>
      <c r="DR10" s="665"/>
      <c r="DS10" s="665"/>
      <c r="DT10" s="665"/>
      <c r="DU10" s="665"/>
      <c r="DV10" s="665"/>
      <c r="DW10" s="665"/>
      <c r="DX10" s="665"/>
      <c r="DY10" s="665"/>
      <c r="DZ10" s="665"/>
      <c r="EA10" s="665"/>
      <c r="EB10" s="665"/>
      <c r="EC10" s="705"/>
    </row>
    <row r="11" spans="2:143" ht="11.25" customHeight="1" x14ac:dyDescent="0.15">
      <c r="B11" s="661" t="s">
        <v>246</v>
      </c>
      <c r="C11" s="662"/>
      <c r="D11" s="662"/>
      <c r="E11" s="662"/>
      <c r="F11" s="662"/>
      <c r="G11" s="662"/>
      <c r="H11" s="662"/>
      <c r="I11" s="662"/>
      <c r="J11" s="662"/>
      <c r="K11" s="662"/>
      <c r="L11" s="662"/>
      <c r="M11" s="662"/>
      <c r="N11" s="662"/>
      <c r="O11" s="662"/>
      <c r="P11" s="662"/>
      <c r="Q11" s="663"/>
      <c r="R11" s="664">
        <v>3273017</v>
      </c>
      <c r="S11" s="665"/>
      <c r="T11" s="665"/>
      <c r="U11" s="665"/>
      <c r="V11" s="665"/>
      <c r="W11" s="665"/>
      <c r="X11" s="665"/>
      <c r="Y11" s="666"/>
      <c r="Z11" s="667">
        <v>5.3</v>
      </c>
      <c r="AA11" s="668"/>
      <c r="AB11" s="668"/>
      <c r="AC11" s="669"/>
      <c r="AD11" s="670">
        <v>3273017</v>
      </c>
      <c r="AE11" s="665"/>
      <c r="AF11" s="665"/>
      <c r="AG11" s="665"/>
      <c r="AH11" s="665"/>
      <c r="AI11" s="665"/>
      <c r="AJ11" s="665"/>
      <c r="AK11" s="666"/>
      <c r="AL11" s="667">
        <v>10.5</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1029519</v>
      </c>
      <c r="BH11" s="665"/>
      <c r="BI11" s="665"/>
      <c r="BJ11" s="665"/>
      <c r="BK11" s="665"/>
      <c r="BL11" s="665"/>
      <c r="BM11" s="665"/>
      <c r="BN11" s="666"/>
      <c r="BO11" s="691">
        <v>5</v>
      </c>
      <c r="BP11" s="691"/>
      <c r="BQ11" s="691"/>
      <c r="BR11" s="691"/>
      <c r="BS11" s="692">
        <v>295874</v>
      </c>
      <c r="BT11" s="692"/>
      <c r="BU11" s="692"/>
      <c r="BV11" s="692"/>
      <c r="BW11" s="692"/>
      <c r="BX11" s="692"/>
      <c r="BY11" s="692"/>
      <c r="BZ11" s="692"/>
      <c r="CA11" s="692"/>
      <c r="CB11" s="750"/>
      <c r="CD11" s="706" t="s">
        <v>248</v>
      </c>
      <c r="CE11" s="703"/>
      <c r="CF11" s="703"/>
      <c r="CG11" s="703"/>
      <c r="CH11" s="703"/>
      <c r="CI11" s="703"/>
      <c r="CJ11" s="703"/>
      <c r="CK11" s="703"/>
      <c r="CL11" s="703"/>
      <c r="CM11" s="703"/>
      <c r="CN11" s="703"/>
      <c r="CO11" s="703"/>
      <c r="CP11" s="703"/>
      <c r="CQ11" s="704"/>
      <c r="CR11" s="664">
        <v>1122776</v>
      </c>
      <c r="CS11" s="665"/>
      <c r="CT11" s="665"/>
      <c r="CU11" s="665"/>
      <c r="CV11" s="665"/>
      <c r="CW11" s="665"/>
      <c r="CX11" s="665"/>
      <c r="CY11" s="666"/>
      <c r="CZ11" s="691">
        <v>2</v>
      </c>
      <c r="DA11" s="691"/>
      <c r="DB11" s="691"/>
      <c r="DC11" s="691"/>
      <c r="DD11" s="670">
        <v>258669</v>
      </c>
      <c r="DE11" s="665"/>
      <c r="DF11" s="665"/>
      <c r="DG11" s="665"/>
      <c r="DH11" s="665"/>
      <c r="DI11" s="665"/>
      <c r="DJ11" s="665"/>
      <c r="DK11" s="665"/>
      <c r="DL11" s="665"/>
      <c r="DM11" s="665"/>
      <c r="DN11" s="665"/>
      <c r="DO11" s="665"/>
      <c r="DP11" s="666"/>
      <c r="DQ11" s="670">
        <v>939789</v>
      </c>
      <c r="DR11" s="665"/>
      <c r="DS11" s="665"/>
      <c r="DT11" s="665"/>
      <c r="DU11" s="665"/>
      <c r="DV11" s="665"/>
      <c r="DW11" s="665"/>
      <c r="DX11" s="665"/>
      <c r="DY11" s="665"/>
      <c r="DZ11" s="665"/>
      <c r="EA11" s="665"/>
      <c r="EB11" s="665"/>
      <c r="EC11" s="705"/>
    </row>
    <row r="12" spans="2:143" ht="11.25" customHeight="1" x14ac:dyDescent="0.15">
      <c r="B12" s="661" t="s">
        <v>249</v>
      </c>
      <c r="C12" s="662"/>
      <c r="D12" s="662"/>
      <c r="E12" s="662"/>
      <c r="F12" s="662"/>
      <c r="G12" s="662"/>
      <c r="H12" s="662"/>
      <c r="I12" s="662"/>
      <c r="J12" s="662"/>
      <c r="K12" s="662"/>
      <c r="L12" s="662"/>
      <c r="M12" s="662"/>
      <c r="N12" s="662"/>
      <c r="O12" s="662"/>
      <c r="P12" s="662"/>
      <c r="Q12" s="663"/>
      <c r="R12" s="664">
        <v>15277</v>
      </c>
      <c r="S12" s="665"/>
      <c r="T12" s="665"/>
      <c r="U12" s="665"/>
      <c r="V12" s="665"/>
      <c r="W12" s="665"/>
      <c r="X12" s="665"/>
      <c r="Y12" s="666"/>
      <c r="Z12" s="691">
        <v>0</v>
      </c>
      <c r="AA12" s="691"/>
      <c r="AB12" s="691"/>
      <c r="AC12" s="691"/>
      <c r="AD12" s="692">
        <v>15277</v>
      </c>
      <c r="AE12" s="692"/>
      <c r="AF12" s="692"/>
      <c r="AG12" s="692"/>
      <c r="AH12" s="692"/>
      <c r="AI12" s="692"/>
      <c r="AJ12" s="692"/>
      <c r="AK12" s="692"/>
      <c r="AL12" s="667">
        <v>0</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9063277</v>
      </c>
      <c r="BH12" s="665"/>
      <c r="BI12" s="665"/>
      <c r="BJ12" s="665"/>
      <c r="BK12" s="665"/>
      <c r="BL12" s="665"/>
      <c r="BM12" s="665"/>
      <c r="BN12" s="666"/>
      <c r="BO12" s="691">
        <v>44.1</v>
      </c>
      <c r="BP12" s="691"/>
      <c r="BQ12" s="691"/>
      <c r="BR12" s="691"/>
      <c r="BS12" s="692" t="s">
        <v>129</v>
      </c>
      <c r="BT12" s="692"/>
      <c r="BU12" s="692"/>
      <c r="BV12" s="692"/>
      <c r="BW12" s="692"/>
      <c r="BX12" s="692"/>
      <c r="BY12" s="692"/>
      <c r="BZ12" s="692"/>
      <c r="CA12" s="692"/>
      <c r="CB12" s="750"/>
      <c r="CD12" s="706" t="s">
        <v>251</v>
      </c>
      <c r="CE12" s="703"/>
      <c r="CF12" s="703"/>
      <c r="CG12" s="703"/>
      <c r="CH12" s="703"/>
      <c r="CI12" s="703"/>
      <c r="CJ12" s="703"/>
      <c r="CK12" s="703"/>
      <c r="CL12" s="703"/>
      <c r="CM12" s="703"/>
      <c r="CN12" s="703"/>
      <c r="CO12" s="703"/>
      <c r="CP12" s="703"/>
      <c r="CQ12" s="704"/>
      <c r="CR12" s="664">
        <v>370528</v>
      </c>
      <c r="CS12" s="665"/>
      <c r="CT12" s="665"/>
      <c r="CU12" s="665"/>
      <c r="CV12" s="665"/>
      <c r="CW12" s="665"/>
      <c r="CX12" s="665"/>
      <c r="CY12" s="666"/>
      <c r="CZ12" s="691">
        <v>0.6</v>
      </c>
      <c r="DA12" s="691"/>
      <c r="DB12" s="691"/>
      <c r="DC12" s="691"/>
      <c r="DD12" s="670">
        <v>3254</v>
      </c>
      <c r="DE12" s="665"/>
      <c r="DF12" s="665"/>
      <c r="DG12" s="665"/>
      <c r="DH12" s="665"/>
      <c r="DI12" s="665"/>
      <c r="DJ12" s="665"/>
      <c r="DK12" s="665"/>
      <c r="DL12" s="665"/>
      <c r="DM12" s="665"/>
      <c r="DN12" s="665"/>
      <c r="DO12" s="665"/>
      <c r="DP12" s="666"/>
      <c r="DQ12" s="670">
        <v>279523</v>
      </c>
      <c r="DR12" s="665"/>
      <c r="DS12" s="665"/>
      <c r="DT12" s="665"/>
      <c r="DU12" s="665"/>
      <c r="DV12" s="665"/>
      <c r="DW12" s="665"/>
      <c r="DX12" s="665"/>
      <c r="DY12" s="665"/>
      <c r="DZ12" s="665"/>
      <c r="EA12" s="665"/>
      <c r="EB12" s="665"/>
      <c r="EC12" s="705"/>
    </row>
    <row r="13" spans="2:143" ht="11.25" customHeight="1" x14ac:dyDescent="0.15">
      <c r="B13" s="661" t="s">
        <v>252</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9052546</v>
      </c>
      <c r="BH13" s="665"/>
      <c r="BI13" s="665"/>
      <c r="BJ13" s="665"/>
      <c r="BK13" s="665"/>
      <c r="BL13" s="665"/>
      <c r="BM13" s="665"/>
      <c r="BN13" s="666"/>
      <c r="BO13" s="691">
        <v>44</v>
      </c>
      <c r="BP13" s="691"/>
      <c r="BQ13" s="691"/>
      <c r="BR13" s="691"/>
      <c r="BS13" s="692" t="s">
        <v>129</v>
      </c>
      <c r="BT13" s="692"/>
      <c r="BU13" s="692"/>
      <c r="BV13" s="692"/>
      <c r="BW13" s="692"/>
      <c r="BX13" s="692"/>
      <c r="BY13" s="692"/>
      <c r="BZ13" s="692"/>
      <c r="CA13" s="692"/>
      <c r="CB13" s="750"/>
      <c r="CD13" s="706" t="s">
        <v>254</v>
      </c>
      <c r="CE13" s="703"/>
      <c r="CF13" s="703"/>
      <c r="CG13" s="703"/>
      <c r="CH13" s="703"/>
      <c r="CI13" s="703"/>
      <c r="CJ13" s="703"/>
      <c r="CK13" s="703"/>
      <c r="CL13" s="703"/>
      <c r="CM13" s="703"/>
      <c r="CN13" s="703"/>
      <c r="CO13" s="703"/>
      <c r="CP13" s="703"/>
      <c r="CQ13" s="704"/>
      <c r="CR13" s="664">
        <v>4535009</v>
      </c>
      <c r="CS13" s="665"/>
      <c r="CT13" s="665"/>
      <c r="CU13" s="665"/>
      <c r="CV13" s="665"/>
      <c r="CW13" s="665"/>
      <c r="CX13" s="665"/>
      <c r="CY13" s="666"/>
      <c r="CZ13" s="691">
        <v>7.9</v>
      </c>
      <c r="DA13" s="691"/>
      <c r="DB13" s="691"/>
      <c r="DC13" s="691"/>
      <c r="DD13" s="670">
        <v>1996859</v>
      </c>
      <c r="DE13" s="665"/>
      <c r="DF13" s="665"/>
      <c r="DG13" s="665"/>
      <c r="DH13" s="665"/>
      <c r="DI13" s="665"/>
      <c r="DJ13" s="665"/>
      <c r="DK13" s="665"/>
      <c r="DL13" s="665"/>
      <c r="DM13" s="665"/>
      <c r="DN13" s="665"/>
      <c r="DO13" s="665"/>
      <c r="DP13" s="666"/>
      <c r="DQ13" s="670">
        <v>2987970</v>
      </c>
      <c r="DR13" s="665"/>
      <c r="DS13" s="665"/>
      <c r="DT13" s="665"/>
      <c r="DU13" s="665"/>
      <c r="DV13" s="665"/>
      <c r="DW13" s="665"/>
      <c r="DX13" s="665"/>
      <c r="DY13" s="665"/>
      <c r="DZ13" s="665"/>
      <c r="EA13" s="665"/>
      <c r="EB13" s="665"/>
      <c r="EC13" s="705"/>
    </row>
    <row r="14" spans="2:143" ht="11.25" customHeight="1" x14ac:dyDescent="0.15">
      <c r="B14" s="661" t="s">
        <v>255</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129</v>
      </c>
      <c r="AA14" s="691"/>
      <c r="AB14" s="691"/>
      <c r="AC14" s="691"/>
      <c r="AD14" s="692" t="s">
        <v>129</v>
      </c>
      <c r="AE14" s="692"/>
      <c r="AF14" s="692"/>
      <c r="AG14" s="692"/>
      <c r="AH14" s="692"/>
      <c r="AI14" s="692"/>
      <c r="AJ14" s="692"/>
      <c r="AK14" s="692"/>
      <c r="AL14" s="667" t="s">
        <v>129</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430231</v>
      </c>
      <c r="BH14" s="665"/>
      <c r="BI14" s="665"/>
      <c r="BJ14" s="665"/>
      <c r="BK14" s="665"/>
      <c r="BL14" s="665"/>
      <c r="BM14" s="665"/>
      <c r="BN14" s="666"/>
      <c r="BO14" s="691">
        <v>2.1</v>
      </c>
      <c r="BP14" s="691"/>
      <c r="BQ14" s="691"/>
      <c r="BR14" s="691"/>
      <c r="BS14" s="692" t="s">
        <v>129</v>
      </c>
      <c r="BT14" s="692"/>
      <c r="BU14" s="692"/>
      <c r="BV14" s="692"/>
      <c r="BW14" s="692"/>
      <c r="BX14" s="692"/>
      <c r="BY14" s="692"/>
      <c r="BZ14" s="692"/>
      <c r="CA14" s="692"/>
      <c r="CB14" s="750"/>
      <c r="CD14" s="706" t="s">
        <v>257</v>
      </c>
      <c r="CE14" s="703"/>
      <c r="CF14" s="703"/>
      <c r="CG14" s="703"/>
      <c r="CH14" s="703"/>
      <c r="CI14" s="703"/>
      <c r="CJ14" s="703"/>
      <c r="CK14" s="703"/>
      <c r="CL14" s="703"/>
      <c r="CM14" s="703"/>
      <c r="CN14" s="703"/>
      <c r="CO14" s="703"/>
      <c r="CP14" s="703"/>
      <c r="CQ14" s="704"/>
      <c r="CR14" s="664">
        <v>2133432</v>
      </c>
      <c r="CS14" s="665"/>
      <c r="CT14" s="665"/>
      <c r="CU14" s="665"/>
      <c r="CV14" s="665"/>
      <c r="CW14" s="665"/>
      <c r="CX14" s="665"/>
      <c r="CY14" s="666"/>
      <c r="CZ14" s="691">
        <v>3.7</v>
      </c>
      <c r="DA14" s="691"/>
      <c r="DB14" s="691"/>
      <c r="DC14" s="691"/>
      <c r="DD14" s="670">
        <v>284663</v>
      </c>
      <c r="DE14" s="665"/>
      <c r="DF14" s="665"/>
      <c r="DG14" s="665"/>
      <c r="DH14" s="665"/>
      <c r="DI14" s="665"/>
      <c r="DJ14" s="665"/>
      <c r="DK14" s="665"/>
      <c r="DL14" s="665"/>
      <c r="DM14" s="665"/>
      <c r="DN14" s="665"/>
      <c r="DO14" s="665"/>
      <c r="DP14" s="666"/>
      <c r="DQ14" s="670">
        <v>1917399</v>
      </c>
      <c r="DR14" s="665"/>
      <c r="DS14" s="665"/>
      <c r="DT14" s="665"/>
      <c r="DU14" s="665"/>
      <c r="DV14" s="665"/>
      <c r="DW14" s="665"/>
      <c r="DX14" s="665"/>
      <c r="DY14" s="665"/>
      <c r="DZ14" s="665"/>
      <c r="EA14" s="665"/>
      <c r="EB14" s="665"/>
      <c r="EC14" s="705"/>
    </row>
    <row r="15" spans="2:143" ht="11.25" customHeight="1" x14ac:dyDescent="0.15">
      <c r="B15" s="661" t="s">
        <v>258</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129</v>
      </c>
      <c r="AE15" s="692"/>
      <c r="AF15" s="692"/>
      <c r="AG15" s="692"/>
      <c r="AH15" s="692"/>
      <c r="AI15" s="692"/>
      <c r="AJ15" s="692"/>
      <c r="AK15" s="692"/>
      <c r="AL15" s="667" t="s">
        <v>129</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1134939</v>
      </c>
      <c r="BH15" s="665"/>
      <c r="BI15" s="665"/>
      <c r="BJ15" s="665"/>
      <c r="BK15" s="665"/>
      <c r="BL15" s="665"/>
      <c r="BM15" s="665"/>
      <c r="BN15" s="666"/>
      <c r="BO15" s="691">
        <v>5.5</v>
      </c>
      <c r="BP15" s="691"/>
      <c r="BQ15" s="691"/>
      <c r="BR15" s="691"/>
      <c r="BS15" s="692" t="s">
        <v>129</v>
      </c>
      <c r="BT15" s="692"/>
      <c r="BU15" s="692"/>
      <c r="BV15" s="692"/>
      <c r="BW15" s="692"/>
      <c r="BX15" s="692"/>
      <c r="BY15" s="692"/>
      <c r="BZ15" s="692"/>
      <c r="CA15" s="692"/>
      <c r="CB15" s="750"/>
      <c r="CD15" s="706" t="s">
        <v>260</v>
      </c>
      <c r="CE15" s="703"/>
      <c r="CF15" s="703"/>
      <c r="CG15" s="703"/>
      <c r="CH15" s="703"/>
      <c r="CI15" s="703"/>
      <c r="CJ15" s="703"/>
      <c r="CK15" s="703"/>
      <c r="CL15" s="703"/>
      <c r="CM15" s="703"/>
      <c r="CN15" s="703"/>
      <c r="CO15" s="703"/>
      <c r="CP15" s="703"/>
      <c r="CQ15" s="704"/>
      <c r="CR15" s="664">
        <v>6000564</v>
      </c>
      <c r="CS15" s="665"/>
      <c r="CT15" s="665"/>
      <c r="CU15" s="665"/>
      <c r="CV15" s="665"/>
      <c r="CW15" s="665"/>
      <c r="CX15" s="665"/>
      <c r="CY15" s="666"/>
      <c r="CZ15" s="691">
        <v>10.4</v>
      </c>
      <c r="DA15" s="691"/>
      <c r="DB15" s="691"/>
      <c r="DC15" s="691"/>
      <c r="DD15" s="670">
        <v>834137</v>
      </c>
      <c r="DE15" s="665"/>
      <c r="DF15" s="665"/>
      <c r="DG15" s="665"/>
      <c r="DH15" s="665"/>
      <c r="DI15" s="665"/>
      <c r="DJ15" s="665"/>
      <c r="DK15" s="665"/>
      <c r="DL15" s="665"/>
      <c r="DM15" s="665"/>
      <c r="DN15" s="665"/>
      <c r="DO15" s="665"/>
      <c r="DP15" s="666"/>
      <c r="DQ15" s="670">
        <v>4121165</v>
      </c>
      <c r="DR15" s="665"/>
      <c r="DS15" s="665"/>
      <c r="DT15" s="665"/>
      <c r="DU15" s="665"/>
      <c r="DV15" s="665"/>
      <c r="DW15" s="665"/>
      <c r="DX15" s="665"/>
      <c r="DY15" s="665"/>
      <c r="DZ15" s="665"/>
      <c r="EA15" s="665"/>
      <c r="EB15" s="665"/>
      <c r="EC15" s="705"/>
    </row>
    <row r="16" spans="2:143" ht="11.25" customHeight="1" x14ac:dyDescent="0.15">
      <c r="B16" s="661" t="s">
        <v>261</v>
      </c>
      <c r="C16" s="662"/>
      <c r="D16" s="662"/>
      <c r="E16" s="662"/>
      <c r="F16" s="662"/>
      <c r="G16" s="662"/>
      <c r="H16" s="662"/>
      <c r="I16" s="662"/>
      <c r="J16" s="662"/>
      <c r="K16" s="662"/>
      <c r="L16" s="662"/>
      <c r="M16" s="662"/>
      <c r="N16" s="662"/>
      <c r="O16" s="662"/>
      <c r="P16" s="662"/>
      <c r="Q16" s="663"/>
      <c r="R16" s="664">
        <v>42899</v>
      </c>
      <c r="S16" s="665"/>
      <c r="T16" s="665"/>
      <c r="U16" s="665"/>
      <c r="V16" s="665"/>
      <c r="W16" s="665"/>
      <c r="X16" s="665"/>
      <c r="Y16" s="666"/>
      <c r="Z16" s="691">
        <v>0.1</v>
      </c>
      <c r="AA16" s="691"/>
      <c r="AB16" s="691"/>
      <c r="AC16" s="691"/>
      <c r="AD16" s="692">
        <v>42899</v>
      </c>
      <c r="AE16" s="692"/>
      <c r="AF16" s="692"/>
      <c r="AG16" s="692"/>
      <c r="AH16" s="692"/>
      <c r="AI16" s="692"/>
      <c r="AJ16" s="692"/>
      <c r="AK16" s="692"/>
      <c r="AL16" s="667">
        <v>0.1</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0"/>
      <c r="CD16" s="706" t="s">
        <v>263</v>
      </c>
      <c r="CE16" s="703"/>
      <c r="CF16" s="703"/>
      <c r="CG16" s="703"/>
      <c r="CH16" s="703"/>
      <c r="CI16" s="703"/>
      <c r="CJ16" s="703"/>
      <c r="CK16" s="703"/>
      <c r="CL16" s="703"/>
      <c r="CM16" s="703"/>
      <c r="CN16" s="703"/>
      <c r="CO16" s="703"/>
      <c r="CP16" s="703"/>
      <c r="CQ16" s="704"/>
      <c r="CR16" s="664">
        <v>3758</v>
      </c>
      <c r="CS16" s="665"/>
      <c r="CT16" s="665"/>
      <c r="CU16" s="665"/>
      <c r="CV16" s="665"/>
      <c r="CW16" s="665"/>
      <c r="CX16" s="665"/>
      <c r="CY16" s="666"/>
      <c r="CZ16" s="691">
        <v>0</v>
      </c>
      <c r="DA16" s="691"/>
      <c r="DB16" s="691"/>
      <c r="DC16" s="691"/>
      <c r="DD16" s="670" t="s">
        <v>129</v>
      </c>
      <c r="DE16" s="665"/>
      <c r="DF16" s="665"/>
      <c r="DG16" s="665"/>
      <c r="DH16" s="665"/>
      <c r="DI16" s="665"/>
      <c r="DJ16" s="665"/>
      <c r="DK16" s="665"/>
      <c r="DL16" s="665"/>
      <c r="DM16" s="665"/>
      <c r="DN16" s="665"/>
      <c r="DO16" s="665"/>
      <c r="DP16" s="666"/>
      <c r="DQ16" s="670" t="s">
        <v>129</v>
      </c>
      <c r="DR16" s="665"/>
      <c r="DS16" s="665"/>
      <c r="DT16" s="665"/>
      <c r="DU16" s="665"/>
      <c r="DV16" s="665"/>
      <c r="DW16" s="665"/>
      <c r="DX16" s="665"/>
      <c r="DY16" s="665"/>
      <c r="DZ16" s="665"/>
      <c r="EA16" s="665"/>
      <c r="EB16" s="665"/>
      <c r="EC16" s="705"/>
    </row>
    <row r="17" spans="2:133" ht="11.25" customHeight="1" x14ac:dyDescent="0.15">
      <c r="B17" s="661" t="s">
        <v>264</v>
      </c>
      <c r="C17" s="662"/>
      <c r="D17" s="662"/>
      <c r="E17" s="662"/>
      <c r="F17" s="662"/>
      <c r="G17" s="662"/>
      <c r="H17" s="662"/>
      <c r="I17" s="662"/>
      <c r="J17" s="662"/>
      <c r="K17" s="662"/>
      <c r="L17" s="662"/>
      <c r="M17" s="662"/>
      <c r="N17" s="662"/>
      <c r="O17" s="662"/>
      <c r="P17" s="662"/>
      <c r="Q17" s="663"/>
      <c r="R17" s="664">
        <v>288599</v>
      </c>
      <c r="S17" s="665"/>
      <c r="T17" s="665"/>
      <c r="U17" s="665"/>
      <c r="V17" s="665"/>
      <c r="W17" s="665"/>
      <c r="X17" s="665"/>
      <c r="Y17" s="666"/>
      <c r="Z17" s="691">
        <v>0.5</v>
      </c>
      <c r="AA17" s="691"/>
      <c r="AB17" s="691"/>
      <c r="AC17" s="691"/>
      <c r="AD17" s="692">
        <v>288599</v>
      </c>
      <c r="AE17" s="692"/>
      <c r="AF17" s="692"/>
      <c r="AG17" s="692"/>
      <c r="AH17" s="692"/>
      <c r="AI17" s="692"/>
      <c r="AJ17" s="692"/>
      <c r="AK17" s="692"/>
      <c r="AL17" s="667">
        <v>0.9</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0"/>
      <c r="CD17" s="706" t="s">
        <v>266</v>
      </c>
      <c r="CE17" s="703"/>
      <c r="CF17" s="703"/>
      <c r="CG17" s="703"/>
      <c r="CH17" s="703"/>
      <c r="CI17" s="703"/>
      <c r="CJ17" s="703"/>
      <c r="CK17" s="703"/>
      <c r="CL17" s="703"/>
      <c r="CM17" s="703"/>
      <c r="CN17" s="703"/>
      <c r="CO17" s="703"/>
      <c r="CP17" s="703"/>
      <c r="CQ17" s="704"/>
      <c r="CR17" s="664">
        <v>6259714</v>
      </c>
      <c r="CS17" s="665"/>
      <c r="CT17" s="665"/>
      <c r="CU17" s="665"/>
      <c r="CV17" s="665"/>
      <c r="CW17" s="665"/>
      <c r="CX17" s="665"/>
      <c r="CY17" s="666"/>
      <c r="CZ17" s="691">
        <v>10.9</v>
      </c>
      <c r="DA17" s="691"/>
      <c r="DB17" s="691"/>
      <c r="DC17" s="691"/>
      <c r="DD17" s="670" t="s">
        <v>129</v>
      </c>
      <c r="DE17" s="665"/>
      <c r="DF17" s="665"/>
      <c r="DG17" s="665"/>
      <c r="DH17" s="665"/>
      <c r="DI17" s="665"/>
      <c r="DJ17" s="665"/>
      <c r="DK17" s="665"/>
      <c r="DL17" s="665"/>
      <c r="DM17" s="665"/>
      <c r="DN17" s="665"/>
      <c r="DO17" s="665"/>
      <c r="DP17" s="666"/>
      <c r="DQ17" s="670">
        <v>5992866</v>
      </c>
      <c r="DR17" s="665"/>
      <c r="DS17" s="665"/>
      <c r="DT17" s="665"/>
      <c r="DU17" s="665"/>
      <c r="DV17" s="665"/>
      <c r="DW17" s="665"/>
      <c r="DX17" s="665"/>
      <c r="DY17" s="665"/>
      <c r="DZ17" s="665"/>
      <c r="EA17" s="665"/>
      <c r="EB17" s="665"/>
      <c r="EC17" s="705"/>
    </row>
    <row r="18" spans="2:133" ht="11.25" customHeight="1" x14ac:dyDescent="0.15">
      <c r="B18" s="661" t="s">
        <v>267</v>
      </c>
      <c r="C18" s="662"/>
      <c r="D18" s="662"/>
      <c r="E18" s="662"/>
      <c r="F18" s="662"/>
      <c r="G18" s="662"/>
      <c r="H18" s="662"/>
      <c r="I18" s="662"/>
      <c r="J18" s="662"/>
      <c r="K18" s="662"/>
      <c r="L18" s="662"/>
      <c r="M18" s="662"/>
      <c r="N18" s="662"/>
      <c r="O18" s="662"/>
      <c r="P18" s="662"/>
      <c r="Q18" s="663"/>
      <c r="R18" s="664">
        <v>335481</v>
      </c>
      <c r="S18" s="665"/>
      <c r="T18" s="665"/>
      <c r="U18" s="665"/>
      <c r="V18" s="665"/>
      <c r="W18" s="665"/>
      <c r="X18" s="665"/>
      <c r="Y18" s="666"/>
      <c r="Z18" s="691">
        <v>0.5</v>
      </c>
      <c r="AA18" s="691"/>
      <c r="AB18" s="691"/>
      <c r="AC18" s="691"/>
      <c r="AD18" s="692">
        <v>321861</v>
      </c>
      <c r="AE18" s="692"/>
      <c r="AF18" s="692"/>
      <c r="AG18" s="692"/>
      <c r="AH18" s="692"/>
      <c r="AI18" s="692"/>
      <c r="AJ18" s="692"/>
      <c r="AK18" s="692"/>
      <c r="AL18" s="667">
        <v>1</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706" t="s">
        <v>269</v>
      </c>
      <c r="CE18" s="703"/>
      <c r="CF18" s="703"/>
      <c r="CG18" s="703"/>
      <c r="CH18" s="703"/>
      <c r="CI18" s="703"/>
      <c r="CJ18" s="703"/>
      <c r="CK18" s="703"/>
      <c r="CL18" s="703"/>
      <c r="CM18" s="703"/>
      <c r="CN18" s="703"/>
      <c r="CO18" s="703"/>
      <c r="CP18" s="703"/>
      <c r="CQ18" s="704"/>
      <c r="CR18" s="664" t="s">
        <v>129</v>
      </c>
      <c r="CS18" s="665"/>
      <c r="CT18" s="665"/>
      <c r="CU18" s="665"/>
      <c r="CV18" s="665"/>
      <c r="CW18" s="665"/>
      <c r="CX18" s="665"/>
      <c r="CY18" s="666"/>
      <c r="CZ18" s="691" t="s">
        <v>129</v>
      </c>
      <c r="DA18" s="691"/>
      <c r="DB18" s="691"/>
      <c r="DC18" s="691"/>
      <c r="DD18" s="670" t="s">
        <v>129</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5"/>
    </row>
    <row r="19" spans="2:133" ht="11.25" customHeight="1" x14ac:dyDescent="0.15">
      <c r="B19" s="661" t="s">
        <v>270</v>
      </c>
      <c r="C19" s="662"/>
      <c r="D19" s="662"/>
      <c r="E19" s="662"/>
      <c r="F19" s="662"/>
      <c r="G19" s="662"/>
      <c r="H19" s="662"/>
      <c r="I19" s="662"/>
      <c r="J19" s="662"/>
      <c r="K19" s="662"/>
      <c r="L19" s="662"/>
      <c r="M19" s="662"/>
      <c r="N19" s="662"/>
      <c r="O19" s="662"/>
      <c r="P19" s="662"/>
      <c r="Q19" s="663"/>
      <c r="R19" s="664">
        <v>146620</v>
      </c>
      <c r="S19" s="665"/>
      <c r="T19" s="665"/>
      <c r="U19" s="665"/>
      <c r="V19" s="665"/>
      <c r="W19" s="665"/>
      <c r="X19" s="665"/>
      <c r="Y19" s="666"/>
      <c r="Z19" s="691">
        <v>0.2</v>
      </c>
      <c r="AA19" s="691"/>
      <c r="AB19" s="691"/>
      <c r="AC19" s="691"/>
      <c r="AD19" s="692">
        <v>146620</v>
      </c>
      <c r="AE19" s="692"/>
      <c r="AF19" s="692"/>
      <c r="AG19" s="692"/>
      <c r="AH19" s="692"/>
      <c r="AI19" s="692"/>
      <c r="AJ19" s="692"/>
      <c r="AK19" s="692"/>
      <c r="AL19" s="667">
        <v>0.5</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1146583</v>
      </c>
      <c r="BH19" s="665"/>
      <c r="BI19" s="665"/>
      <c r="BJ19" s="665"/>
      <c r="BK19" s="665"/>
      <c r="BL19" s="665"/>
      <c r="BM19" s="665"/>
      <c r="BN19" s="666"/>
      <c r="BO19" s="691">
        <v>5.6</v>
      </c>
      <c r="BP19" s="691"/>
      <c r="BQ19" s="691"/>
      <c r="BR19" s="691"/>
      <c r="BS19" s="692" t="s">
        <v>129</v>
      </c>
      <c r="BT19" s="692"/>
      <c r="BU19" s="692"/>
      <c r="BV19" s="692"/>
      <c r="BW19" s="692"/>
      <c r="BX19" s="692"/>
      <c r="BY19" s="692"/>
      <c r="BZ19" s="692"/>
      <c r="CA19" s="692"/>
      <c r="CB19" s="750"/>
      <c r="CD19" s="706" t="s">
        <v>272</v>
      </c>
      <c r="CE19" s="703"/>
      <c r="CF19" s="703"/>
      <c r="CG19" s="703"/>
      <c r="CH19" s="703"/>
      <c r="CI19" s="703"/>
      <c r="CJ19" s="703"/>
      <c r="CK19" s="703"/>
      <c r="CL19" s="703"/>
      <c r="CM19" s="703"/>
      <c r="CN19" s="703"/>
      <c r="CO19" s="703"/>
      <c r="CP19" s="703"/>
      <c r="CQ19" s="704"/>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5"/>
    </row>
    <row r="20" spans="2:133" ht="11.25" customHeight="1" x14ac:dyDescent="0.15">
      <c r="B20" s="661" t="s">
        <v>273</v>
      </c>
      <c r="C20" s="662"/>
      <c r="D20" s="662"/>
      <c r="E20" s="662"/>
      <c r="F20" s="662"/>
      <c r="G20" s="662"/>
      <c r="H20" s="662"/>
      <c r="I20" s="662"/>
      <c r="J20" s="662"/>
      <c r="K20" s="662"/>
      <c r="L20" s="662"/>
      <c r="M20" s="662"/>
      <c r="N20" s="662"/>
      <c r="O20" s="662"/>
      <c r="P20" s="662"/>
      <c r="Q20" s="663"/>
      <c r="R20" s="664">
        <v>12803</v>
      </c>
      <c r="S20" s="665"/>
      <c r="T20" s="665"/>
      <c r="U20" s="665"/>
      <c r="V20" s="665"/>
      <c r="W20" s="665"/>
      <c r="X20" s="665"/>
      <c r="Y20" s="666"/>
      <c r="Z20" s="691">
        <v>0</v>
      </c>
      <c r="AA20" s="691"/>
      <c r="AB20" s="691"/>
      <c r="AC20" s="691"/>
      <c r="AD20" s="692">
        <v>12803</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1146583</v>
      </c>
      <c r="BH20" s="665"/>
      <c r="BI20" s="665"/>
      <c r="BJ20" s="665"/>
      <c r="BK20" s="665"/>
      <c r="BL20" s="665"/>
      <c r="BM20" s="665"/>
      <c r="BN20" s="666"/>
      <c r="BO20" s="691">
        <v>5.6</v>
      </c>
      <c r="BP20" s="691"/>
      <c r="BQ20" s="691"/>
      <c r="BR20" s="691"/>
      <c r="BS20" s="692" t="s">
        <v>129</v>
      </c>
      <c r="BT20" s="692"/>
      <c r="BU20" s="692"/>
      <c r="BV20" s="692"/>
      <c r="BW20" s="692"/>
      <c r="BX20" s="692"/>
      <c r="BY20" s="692"/>
      <c r="BZ20" s="692"/>
      <c r="CA20" s="692"/>
      <c r="CB20" s="750"/>
      <c r="CD20" s="706" t="s">
        <v>275</v>
      </c>
      <c r="CE20" s="703"/>
      <c r="CF20" s="703"/>
      <c r="CG20" s="703"/>
      <c r="CH20" s="703"/>
      <c r="CI20" s="703"/>
      <c r="CJ20" s="703"/>
      <c r="CK20" s="703"/>
      <c r="CL20" s="703"/>
      <c r="CM20" s="703"/>
      <c r="CN20" s="703"/>
      <c r="CO20" s="703"/>
      <c r="CP20" s="703"/>
      <c r="CQ20" s="704"/>
      <c r="CR20" s="664">
        <v>57450948</v>
      </c>
      <c r="CS20" s="665"/>
      <c r="CT20" s="665"/>
      <c r="CU20" s="665"/>
      <c r="CV20" s="665"/>
      <c r="CW20" s="665"/>
      <c r="CX20" s="665"/>
      <c r="CY20" s="666"/>
      <c r="CZ20" s="691">
        <v>100</v>
      </c>
      <c r="DA20" s="691"/>
      <c r="DB20" s="691"/>
      <c r="DC20" s="691"/>
      <c r="DD20" s="670">
        <v>4015297</v>
      </c>
      <c r="DE20" s="665"/>
      <c r="DF20" s="665"/>
      <c r="DG20" s="665"/>
      <c r="DH20" s="665"/>
      <c r="DI20" s="665"/>
      <c r="DJ20" s="665"/>
      <c r="DK20" s="665"/>
      <c r="DL20" s="665"/>
      <c r="DM20" s="665"/>
      <c r="DN20" s="665"/>
      <c r="DO20" s="665"/>
      <c r="DP20" s="666"/>
      <c r="DQ20" s="670">
        <v>35102551</v>
      </c>
      <c r="DR20" s="665"/>
      <c r="DS20" s="665"/>
      <c r="DT20" s="665"/>
      <c r="DU20" s="665"/>
      <c r="DV20" s="665"/>
      <c r="DW20" s="665"/>
      <c r="DX20" s="665"/>
      <c r="DY20" s="665"/>
      <c r="DZ20" s="665"/>
      <c r="EA20" s="665"/>
      <c r="EB20" s="665"/>
      <c r="EC20" s="705"/>
    </row>
    <row r="21" spans="2:133" ht="11.25" customHeight="1" x14ac:dyDescent="0.15">
      <c r="B21" s="661" t="s">
        <v>276</v>
      </c>
      <c r="C21" s="662"/>
      <c r="D21" s="662"/>
      <c r="E21" s="662"/>
      <c r="F21" s="662"/>
      <c r="G21" s="662"/>
      <c r="H21" s="662"/>
      <c r="I21" s="662"/>
      <c r="J21" s="662"/>
      <c r="K21" s="662"/>
      <c r="L21" s="662"/>
      <c r="M21" s="662"/>
      <c r="N21" s="662"/>
      <c r="O21" s="662"/>
      <c r="P21" s="662"/>
      <c r="Q21" s="663"/>
      <c r="R21" s="664">
        <v>5580</v>
      </c>
      <c r="S21" s="665"/>
      <c r="T21" s="665"/>
      <c r="U21" s="665"/>
      <c r="V21" s="665"/>
      <c r="W21" s="665"/>
      <c r="X21" s="665"/>
      <c r="Y21" s="666"/>
      <c r="Z21" s="691">
        <v>0</v>
      </c>
      <c r="AA21" s="691"/>
      <c r="AB21" s="691"/>
      <c r="AC21" s="691"/>
      <c r="AD21" s="692">
        <v>5580</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t="s">
        <v>129</v>
      </c>
      <c r="BH21" s="665"/>
      <c r="BI21" s="665"/>
      <c r="BJ21" s="665"/>
      <c r="BK21" s="665"/>
      <c r="BL21" s="665"/>
      <c r="BM21" s="665"/>
      <c r="BN21" s="666"/>
      <c r="BO21" s="691" t="s">
        <v>129</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278</v>
      </c>
      <c r="C22" s="728"/>
      <c r="D22" s="728"/>
      <c r="E22" s="728"/>
      <c r="F22" s="728"/>
      <c r="G22" s="728"/>
      <c r="H22" s="728"/>
      <c r="I22" s="728"/>
      <c r="J22" s="728"/>
      <c r="K22" s="728"/>
      <c r="L22" s="728"/>
      <c r="M22" s="728"/>
      <c r="N22" s="728"/>
      <c r="O22" s="728"/>
      <c r="P22" s="728"/>
      <c r="Q22" s="729"/>
      <c r="R22" s="664">
        <v>170478</v>
      </c>
      <c r="S22" s="665"/>
      <c r="T22" s="665"/>
      <c r="U22" s="665"/>
      <c r="V22" s="665"/>
      <c r="W22" s="665"/>
      <c r="X22" s="665"/>
      <c r="Y22" s="666"/>
      <c r="Z22" s="691">
        <v>0.3</v>
      </c>
      <c r="AA22" s="691"/>
      <c r="AB22" s="691"/>
      <c r="AC22" s="691"/>
      <c r="AD22" s="692">
        <v>156858</v>
      </c>
      <c r="AE22" s="692"/>
      <c r="AF22" s="692"/>
      <c r="AG22" s="692"/>
      <c r="AH22" s="692"/>
      <c r="AI22" s="692"/>
      <c r="AJ22" s="692"/>
      <c r="AK22" s="692"/>
      <c r="AL22" s="667">
        <v>0.5</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129</v>
      </c>
      <c r="BH22" s="665"/>
      <c r="BI22" s="665"/>
      <c r="BJ22" s="665"/>
      <c r="BK22" s="665"/>
      <c r="BL22" s="665"/>
      <c r="BM22" s="665"/>
      <c r="BN22" s="666"/>
      <c r="BO22" s="691" t="s">
        <v>129</v>
      </c>
      <c r="BP22" s="691"/>
      <c r="BQ22" s="691"/>
      <c r="BR22" s="691"/>
      <c r="BS22" s="692" t="s">
        <v>129</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281</v>
      </c>
      <c r="C23" s="662"/>
      <c r="D23" s="662"/>
      <c r="E23" s="662"/>
      <c r="F23" s="662"/>
      <c r="G23" s="662"/>
      <c r="H23" s="662"/>
      <c r="I23" s="662"/>
      <c r="J23" s="662"/>
      <c r="K23" s="662"/>
      <c r="L23" s="662"/>
      <c r="M23" s="662"/>
      <c r="N23" s="662"/>
      <c r="O23" s="662"/>
      <c r="P23" s="662"/>
      <c r="Q23" s="663"/>
      <c r="R23" s="664">
        <v>7629558</v>
      </c>
      <c r="S23" s="665"/>
      <c r="T23" s="665"/>
      <c r="U23" s="665"/>
      <c r="V23" s="665"/>
      <c r="W23" s="665"/>
      <c r="X23" s="665"/>
      <c r="Y23" s="666"/>
      <c r="Z23" s="691">
        <v>12.4</v>
      </c>
      <c r="AA23" s="691"/>
      <c r="AB23" s="691"/>
      <c r="AC23" s="691"/>
      <c r="AD23" s="692">
        <v>7059527</v>
      </c>
      <c r="AE23" s="692"/>
      <c r="AF23" s="692"/>
      <c r="AG23" s="692"/>
      <c r="AH23" s="692"/>
      <c r="AI23" s="692"/>
      <c r="AJ23" s="692"/>
      <c r="AK23" s="692"/>
      <c r="AL23" s="667">
        <v>22.6</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v>1146583</v>
      </c>
      <c r="BH23" s="665"/>
      <c r="BI23" s="665"/>
      <c r="BJ23" s="665"/>
      <c r="BK23" s="665"/>
      <c r="BL23" s="665"/>
      <c r="BM23" s="665"/>
      <c r="BN23" s="666"/>
      <c r="BO23" s="691">
        <v>5.6</v>
      </c>
      <c r="BP23" s="691"/>
      <c r="BQ23" s="691"/>
      <c r="BR23" s="691"/>
      <c r="BS23" s="692" t="s">
        <v>129</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15">
      <c r="B24" s="661" t="s">
        <v>288</v>
      </c>
      <c r="C24" s="662"/>
      <c r="D24" s="662"/>
      <c r="E24" s="662"/>
      <c r="F24" s="662"/>
      <c r="G24" s="662"/>
      <c r="H24" s="662"/>
      <c r="I24" s="662"/>
      <c r="J24" s="662"/>
      <c r="K24" s="662"/>
      <c r="L24" s="662"/>
      <c r="M24" s="662"/>
      <c r="N24" s="662"/>
      <c r="O24" s="662"/>
      <c r="P24" s="662"/>
      <c r="Q24" s="663"/>
      <c r="R24" s="664">
        <v>7059527</v>
      </c>
      <c r="S24" s="665"/>
      <c r="T24" s="665"/>
      <c r="U24" s="665"/>
      <c r="V24" s="665"/>
      <c r="W24" s="665"/>
      <c r="X24" s="665"/>
      <c r="Y24" s="666"/>
      <c r="Z24" s="691">
        <v>11.5</v>
      </c>
      <c r="AA24" s="691"/>
      <c r="AB24" s="691"/>
      <c r="AC24" s="691"/>
      <c r="AD24" s="692">
        <v>7059527</v>
      </c>
      <c r="AE24" s="692"/>
      <c r="AF24" s="692"/>
      <c r="AG24" s="692"/>
      <c r="AH24" s="692"/>
      <c r="AI24" s="692"/>
      <c r="AJ24" s="692"/>
      <c r="AK24" s="692"/>
      <c r="AL24" s="667">
        <v>22.6</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31162513</v>
      </c>
      <c r="CS24" s="718"/>
      <c r="CT24" s="718"/>
      <c r="CU24" s="718"/>
      <c r="CV24" s="718"/>
      <c r="CW24" s="718"/>
      <c r="CX24" s="718"/>
      <c r="CY24" s="761"/>
      <c r="CZ24" s="762">
        <v>54.2</v>
      </c>
      <c r="DA24" s="735"/>
      <c r="DB24" s="735"/>
      <c r="DC24" s="765"/>
      <c r="DD24" s="760">
        <v>16392754</v>
      </c>
      <c r="DE24" s="718"/>
      <c r="DF24" s="718"/>
      <c r="DG24" s="718"/>
      <c r="DH24" s="718"/>
      <c r="DI24" s="718"/>
      <c r="DJ24" s="718"/>
      <c r="DK24" s="761"/>
      <c r="DL24" s="760">
        <v>15676473</v>
      </c>
      <c r="DM24" s="718"/>
      <c r="DN24" s="718"/>
      <c r="DO24" s="718"/>
      <c r="DP24" s="718"/>
      <c r="DQ24" s="718"/>
      <c r="DR24" s="718"/>
      <c r="DS24" s="718"/>
      <c r="DT24" s="718"/>
      <c r="DU24" s="718"/>
      <c r="DV24" s="761"/>
      <c r="DW24" s="762">
        <v>46.7</v>
      </c>
      <c r="DX24" s="735"/>
      <c r="DY24" s="735"/>
      <c r="DZ24" s="735"/>
      <c r="EA24" s="735"/>
      <c r="EB24" s="735"/>
      <c r="EC24" s="763"/>
    </row>
    <row r="25" spans="2:133" ht="11.25" customHeight="1" x14ac:dyDescent="0.15">
      <c r="B25" s="661" t="s">
        <v>291</v>
      </c>
      <c r="C25" s="662"/>
      <c r="D25" s="662"/>
      <c r="E25" s="662"/>
      <c r="F25" s="662"/>
      <c r="G25" s="662"/>
      <c r="H25" s="662"/>
      <c r="I25" s="662"/>
      <c r="J25" s="662"/>
      <c r="K25" s="662"/>
      <c r="L25" s="662"/>
      <c r="M25" s="662"/>
      <c r="N25" s="662"/>
      <c r="O25" s="662"/>
      <c r="P25" s="662"/>
      <c r="Q25" s="663"/>
      <c r="R25" s="664">
        <v>565965</v>
      </c>
      <c r="S25" s="665"/>
      <c r="T25" s="665"/>
      <c r="U25" s="665"/>
      <c r="V25" s="665"/>
      <c r="W25" s="665"/>
      <c r="X25" s="665"/>
      <c r="Y25" s="666"/>
      <c r="Z25" s="691">
        <v>0.9</v>
      </c>
      <c r="AA25" s="691"/>
      <c r="AB25" s="691"/>
      <c r="AC25" s="691"/>
      <c r="AD25" s="692" t="s">
        <v>129</v>
      </c>
      <c r="AE25" s="692"/>
      <c r="AF25" s="692"/>
      <c r="AG25" s="692"/>
      <c r="AH25" s="692"/>
      <c r="AI25" s="692"/>
      <c r="AJ25" s="692"/>
      <c r="AK25" s="692"/>
      <c r="AL25" s="667" t="s">
        <v>129</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129</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0"/>
      <c r="CD25" s="706" t="s">
        <v>293</v>
      </c>
      <c r="CE25" s="703"/>
      <c r="CF25" s="703"/>
      <c r="CG25" s="703"/>
      <c r="CH25" s="703"/>
      <c r="CI25" s="703"/>
      <c r="CJ25" s="703"/>
      <c r="CK25" s="703"/>
      <c r="CL25" s="703"/>
      <c r="CM25" s="703"/>
      <c r="CN25" s="703"/>
      <c r="CO25" s="703"/>
      <c r="CP25" s="703"/>
      <c r="CQ25" s="704"/>
      <c r="CR25" s="664">
        <v>7018491</v>
      </c>
      <c r="CS25" s="675"/>
      <c r="CT25" s="675"/>
      <c r="CU25" s="675"/>
      <c r="CV25" s="675"/>
      <c r="CW25" s="675"/>
      <c r="CX25" s="675"/>
      <c r="CY25" s="676"/>
      <c r="CZ25" s="667">
        <v>12.2</v>
      </c>
      <c r="DA25" s="677"/>
      <c r="DB25" s="677"/>
      <c r="DC25" s="678"/>
      <c r="DD25" s="670">
        <v>6354783</v>
      </c>
      <c r="DE25" s="675"/>
      <c r="DF25" s="675"/>
      <c r="DG25" s="675"/>
      <c r="DH25" s="675"/>
      <c r="DI25" s="675"/>
      <c r="DJ25" s="675"/>
      <c r="DK25" s="676"/>
      <c r="DL25" s="670">
        <v>6260325</v>
      </c>
      <c r="DM25" s="675"/>
      <c r="DN25" s="675"/>
      <c r="DO25" s="675"/>
      <c r="DP25" s="675"/>
      <c r="DQ25" s="675"/>
      <c r="DR25" s="675"/>
      <c r="DS25" s="675"/>
      <c r="DT25" s="675"/>
      <c r="DU25" s="675"/>
      <c r="DV25" s="676"/>
      <c r="DW25" s="667">
        <v>18.600000000000001</v>
      </c>
      <c r="DX25" s="677"/>
      <c r="DY25" s="677"/>
      <c r="DZ25" s="677"/>
      <c r="EA25" s="677"/>
      <c r="EB25" s="677"/>
      <c r="EC25" s="698"/>
    </row>
    <row r="26" spans="2:133" ht="11.25" customHeight="1" x14ac:dyDescent="0.15">
      <c r="B26" s="661" t="s">
        <v>294</v>
      </c>
      <c r="C26" s="662"/>
      <c r="D26" s="662"/>
      <c r="E26" s="662"/>
      <c r="F26" s="662"/>
      <c r="G26" s="662"/>
      <c r="H26" s="662"/>
      <c r="I26" s="662"/>
      <c r="J26" s="662"/>
      <c r="K26" s="662"/>
      <c r="L26" s="662"/>
      <c r="M26" s="662"/>
      <c r="N26" s="662"/>
      <c r="O26" s="662"/>
      <c r="P26" s="662"/>
      <c r="Q26" s="663"/>
      <c r="R26" s="664">
        <v>4066</v>
      </c>
      <c r="S26" s="665"/>
      <c r="T26" s="665"/>
      <c r="U26" s="665"/>
      <c r="V26" s="665"/>
      <c r="W26" s="665"/>
      <c r="X26" s="665"/>
      <c r="Y26" s="666"/>
      <c r="Z26" s="691">
        <v>0</v>
      </c>
      <c r="AA26" s="691"/>
      <c r="AB26" s="691"/>
      <c r="AC26" s="691"/>
      <c r="AD26" s="692" t="s">
        <v>129</v>
      </c>
      <c r="AE26" s="692"/>
      <c r="AF26" s="692"/>
      <c r="AG26" s="692"/>
      <c r="AH26" s="692"/>
      <c r="AI26" s="692"/>
      <c r="AJ26" s="692"/>
      <c r="AK26" s="692"/>
      <c r="AL26" s="667" t="s">
        <v>129</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129</v>
      </c>
      <c r="BT26" s="692"/>
      <c r="BU26" s="692"/>
      <c r="BV26" s="692"/>
      <c r="BW26" s="692"/>
      <c r="BX26" s="692"/>
      <c r="BY26" s="692"/>
      <c r="BZ26" s="692"/>
      <c r="CA26" s="692"/>
      <c r="CB26" s="750"/>
      <c r="CD26" s="706" t="s">
        <v>296</v>
      </c>
      <c r="CE26" s="703"/>
      <c r="CF26" s="703"/>
      <c r="CG26" s="703"/>
      <c r="CH26" s="703"/>
      <c r="CI26" s="703"/>
      <c r="CJ26" s="703"/>
      <c r="CK26" s="703"/>
      <c r="CL26" s="703"/>
      <c r="CM26" s="703"/>
      <c r="CN26" s="703"/>
      <c r="CO26" s="703"/>
      <c r="CP26" s="703"/>
      <c r="CQ26" s="704"/>
      <c r="CR26" s="664">
        <v>4481126</v>
      </c>
      <c r="CS26" s="665"/>
      <c r="CT26" s="665"/>
      <c r="CU26" s="665"/>
      <c r="CV26" s="665"/>
      <c r="CW26" s="665"/>
      <c r="CX26" s="665"/>
      <c r="CY26" s="666"/>
      <c r="CZ26" s="667">
        <v>7.8</v>
      </c>
      <c r="DA26" s="677"/>
      <c r="DB26" s="677"/>
      <c r="DC26" s="678"/>
      <c r="DD26" s="670">
        <v>3901969</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698"/>
    </row>
    <row r="27" spans="2:133" ht="11.25" customHeight="1" x14ac:dyDescent="0.15">
      <c r="B27" s="661" t="s">
        <v>297</v>
      </c>
      <c r="C27" s="662"/>
      <c r="D27" s="662"/>
      <c r="E27" s="662"/>
      <c r="F27" s="662"/>
      <c r="G27" s="662"/>
      <c r="H27" s="662"/>
      <c r="I27" s="662"/>
      <c r="J27" s="662"/>
      <c r="K27" s="662"/>
      <c r="L27" s="662"/>
      <c r="M27" s="662"/>
      <c r="N27" s="662"/>
      <c r="O27" s="662"/>
      <c r="P27" s="662"/>
      <c r="Q27" s="663"/>
      <c r="R27" s="664">
        <v>32893193</v>
      </c>
      <c r="S27" s="665"/>
      <c r="T27" s="665"/>
      <c r="U27" s="665"/>
      <c r="V27" s="665"/>
      <c r="W27" s="665"/>
      <c r="X27" s="665"/>
      <c r="Y27" s="666"/>
      <c r="Z27" s="691">
        <v>53.6</v>
      </c>
      <c r="AA27" s="691"/>
      <c r="AB27" s="691"/>
      <c r="AC27" s="691"/>
      <c r="AD27" s="692">
        <v>31162959</v>
      </c>
      <c r="AE27" s="692"/>
      <c r="AF27" s="692"/>
      <c r="AG27" s="692"/>
      <c r="AH27" s="692"/>
      <c r="AI27" s="692"/>
      <c r="AJ27" s="692"/>
      <c r="AK27" s="692"/>
      <c r="AL27" s="667">
        <v>99.900001525878906</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20559985</v>
      </c>
      <c r="BH27" s="665"/>
      <c r="BI27" s="665"/>
      <c r="BJ27" s="665"/>
      <c r="BK27" s="665"/>
      <c r="BL27" s="665"/>
      <c r="BM27" s="665"/>
      <c r="BN27" s="666"/>
      <c r="BO27" s="691">
        <v>100</v>
      </c>
      <c r="BP27" s="691"/>
      <c r="BQ27" s="691"/>
      <c r="BR27" s="691"/>
      <c r="BS27" s="692">
        <v>350993</v>
      </c>
      <c r="BT27" s="692"/>
      <c r="BU27" s="692"/>
      <c r="BV27" s="692"/>
      <c r="BW27" s="692"/>
      <c r="BX27" s="692"/>
      <c r="BY27" s="692"/>
      <c r="BZ27" s="692"/>
      <c r="CA27" s="692"/>
      <c r="CB27" s="750"/>
      <c r="CD27" s="706" t="s">
        <v>299</v>
      </c>
      <c r="CE27" s="703"/>
      <c r="CF27" s="703"/>
      <c r="CG27" s="703"/>
      <c r="CH27" s="703"/>
      <c r="CI27" s="703"/>
      <c r="CJ27" s="703"/>
      <c r="CK27" s="703"/>
      <c r="CL27" s="703"/>
      <c r="CM27" s="703"/>
      <c r="CN27" s="703"/>
      <c r="CO27" s="703"/>
      <c r="CP27" s="703"/>
      <c r="CQ27" s="704"/>
      <c r="CR27" s="664">
        <v>17884308</v>
      </c>
      <c r="CS27" s="675"/>
      <c r="CT27" s="675"/>
      <c r="CU27" s="675"/>
      <c r="CV27" s="675"/>
      <c r="CW27" s="675"/>
      <c r="CX27" s="675"/>
      <c r="CY27" s="676"/>
      <c r="CZ27" s="667">
        <v>31.1</v>
      </c>
      <c r="DA27" s="677"/>
      <c r="DB27" s="677"/>
      <c r="DC27" s="678"/>
      <c r="DD27" s="670">
        <v>4045105</v>
      </c>
      <c r="DE27" s="675"/>
      <c r="DF27" s="675"/>
      <c r="DG27" s="675"/>
      <c r="DH27" s="675"/>
      <c r="DI27" s="675"/>
      <c r="DJ27" s="675"/>
      <c r="DK27" s="676"/>
      <c r="DL27" s="670">
        <v>3994104</v>
      </c>
      <c r="DM27" s="675"/>
      <c r="DN27" s="675"/>
      <c r="DO27" s="675"/>
      <c r="DP27" s="675"/>
      <c r="DQ27" s="675"/>
      <c r="DR27" s="675"/>
      <c r="DS27" s="675"/>
      <c r="DT27" s="675"/>
      <c r="DU27" s="675"/>
      <c r="DV27" s="676"/>
      <c r="DW27" s="667">
        <v>11.9</v>
      </c>
      <c r="DX27" s="677"/>
      <c r="DY27" s="677"/>
      <c r="DZ27" s="677"/>
      <c r="EA27" s="677"/>
      <c r="EB27" s="677"/>
      <c r="EC27" s="698"/>
    </row>
    <row r="28" spans="2:133" ht="11.25" customHeight="1" x14ac:dyDescent="0.15">
      <c r="B28" s="661" t="s">
        <v>300</v>
      </c>
      <c r="C28" s="662"/>
      <c r="D28" s="662"/>
      <c r="E28" s="662"/>
      <c r="F28" s="662"/>
      <c r="G28" s="662"/>
      <c r="H28" s="662"/>
      <c r="I28" s="662"/>
      <c r="J28" s="662"/>
      <c r="K28" s="662"/>
      <c r="L28" s="662"/>
      <c r="M28" s="662"/>
      <c r="N28" s="662"/>
      <c r="O28" s="662"/>
      <c r="P28" s="662"/>
      <c r="Q28" s="663"/>
      <c r="R28" s="664">
        <v>15520</v>
      </c>
      <c r="S28" s="665"/>
      <c r="T28" s="665"/>
      <c r="U28" s="665"/>
      <c r="V28" s="665"/>
      <c r="W28" s="665"/>
      <c r="X28" s="665"/>
      <c r="Y28" s="666"/>
      <c r="Z28" s="691">
        <v>0</v>
      </c>
      <c r="AA28" s="691"/>
      <c r="AB28" s="691"/>
      <c r="AC28" s="691"/>
      <c r="AD28" s="692">
        <v>15520</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6259714</v>
      </c>
      <c r="CS28" s="665"/>
      <c r="CT28" s="665"/>
      <c r="CU28" s="665"/>
      <c r="CV28" s="665"/>
      <c r="CW28" s="665"/>
      <c r="CX28" s="665"/>
      <c r="CY28" s="666"/>
      <c r="CZ28" s="667">
        <v>10.9</v>
      </c>
      <c r="DA28" s="677"/>
      <c r="DB28" s="677"/>
      <c r="DC28" s="678"/>
      <c r="DD28" s="670">
        <v>5992866</v>
      </c>
      <c r="DE28" s="665"/>
      <c r="DF28" s="665"/>
      <c r="DG28" s="665"/>
      <c r="DH28" s="665"/>
      <c r="DI28" s="665"/>
      <c r="DJ28" s="665"/>
      <c r="DK28" s="666"/>
      <c r="DL28" s="670">
        <v>5422044</v>
      </c>
      <c r="DM28" s="665"/>
      <c r="DN28" s="665"/>
      <c r="DO28" s="665"/>
      <c r="DP28" s="665"/>
      <c r="DQ28" s="665"/>
      <c r="DR28" s="665"/>
      <c r="DS28" s="665"/>
      <c r="DT28" s="665"/>
      <c r="DU28" s="665"/>
      <c r="DV28" s="666"/>
      <c r="DW28" s="667">
        <v>16.100000000000001</v>
      </c>
      <c r="DX28" s="677"/>
      <c r="DY28" s="677"/>
      <c r="DZ28" s="677"/>
      <c r="EA28" s="677"/>
      <c r="EB28" s="677"/>
      <c r="EC28" s="698"/>
    </row>
    <row r="29" spans="2:133" ht="11.25" customHeight="1" x14ac:dyDescent="0.15">
      <c r="B29" s="661" t="s">
        <v>302</v>
      </c>
      <c r="C29" s="662"/>
      <c r="D29" s="662"/>
      <c r="E29" s="662"/>
      <c r="F29" s="662"/>
      <c r="G29" s="662"/>
      <c r="H29" s="662"/>
      <c r="I29" s="662"/>
      <c r="J29" s="662"/>
      <c r="K29" s="662"/>
      <c r="L29" s="662"/>
      <c r="M29" s="662"/>
      <c r="N29" s="662"/>
      <c r="O29" s="662"/>
      <c r="P29" s="662"/>
      <c r="Q29" s="663"/>
      <c r="R29" s="664">
        <v>265971</v>
      </c>
      <c r="S29" s="665"/>
      <c r="T29" s="665"/>
      <c r="U29" s="665"/>
      <c r="V29" s="665"/>
      <c r="W29" s="665"/>
      <c r="X29" s="665"/>
      <c r="Y29" s="666"/>
      <c r="Z29" s="691">
        <v>0.4</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706" t="s">
        <v>70</v>
      </c>
      <c r="CG29" s="703"/>
      <c r="CH29" s="703"/>
      <c r="CI29" s="703"/>
      <c r="CJ29" s="703"/>
      <c r="CK29" s="703"/>
      <c r="CL29" s="703"/>
      <c r="CM29" s="703"/>
      <c r="CN29" s="703"/>
      <c r="CO29" s="703"/>
      <c r="CP29" s="703"/>
      <c r="CQ29" s="704"/>
      <c r="CR29" s="664">
        <v>6259714</v>
      </c>
      <c r="CS29" s="675"/>
      <c r="CT29" s="675"/>
      <c r="CU29" s="675"/>
      <c r="CV29" s="675"/>
      <c r="CW29" s="675"/>
      <c r="CX29" s="675"/>
      <c r="CY29" s="676"/>
      <c r="CZ29" s="667">
        <v>10.9</v>
      </c>
      <c r="DA29" s="677"/>
      <c r="DB29" s="677"/>
      <c r="DC29" s="678"/>
      <c r="DD29" s="670">
        <v>5992866</v>
      </c>
      <c r="DE29" s="675"/>
      <c r="DF29" s="675"/>
      <c r="DG29" s="675"/>
      <c r="DH29" s="675"/>
      <c r="DI29" s="675"/>
      <c r="DJ29" s="675"/>
      <c r="DK29" s="676"/>
      <c r="DL29" s="670">
        <v>5422044</v>
      </c>
      <c r="DM29" s="675"/>
      <c r="DN29" s="675"/>
      <c r="DO29" s="675"/>
      <c r="DP29" s="675"/>
      <c r="DQ29" s="675"/>
      <c r="DR29" s="675"/>
      <c r="DS29" s="675"/>
      <c r="DT29" s="675"/>
      <c r="DU29" s="675"/>
      <c r="DV29" s="676"/>
      <c r="DW29" s="667">
        <v>16.100000000000001</v>
      </c>
      <c r="DX29" s="677"/>
      <c r="DY29" s="677"/>
      <c r="DZ29" s="677"/>
      <c r="EA29" s="677"/>
      <c r="EB29" s="677"/>
      <c r="EC29" s="698"/>
    </row>
    <row r="30" spans="2:133" ht="11.25" customHeight="1" x14ac:dyDescent="0.15">
      <c r="B30" s="661" t="s">
        <v>304</v>
      </c>
      <c r="C30" s="662"/>
      <c r="D30" s="662"/>
      <c r="E30" s="662"/>
      <c r="F30" s="662"/>
      <c r="G30" s="662"/>
      <c r="H30" s="662"/>
      <c r="I30" s="662"/>
      <c r="J30" s="662"/>
      <c r="K30" s="662"/>
      <c r="L30" s="662"/>
      <c r="M30" s="662"/>
      <c r="N30" s="662"/>
      <c r="O30" s="662"/>
      <c r="P30" s="662"/>
      <c r="Q30" s="663"/>
      <c r="R30" s="664">
        <v>255748</v>
      </c>
      <c r="S30" s="665"/>
      <c r="T30" s="665"/>
      <c r="U30" s="665"/>
      <c r="V30" s="665"/>
      <c r="W30" s="665"/>
      <c r="X30" s="665"/>
      <c r="Y30" s="666"/>
      <c r="Z30" s="691">
        <v>0.4</v>
      </c>
      <c r="AA30" s="691"/>
      <c r="AB30" s="691"/>
      <c r="AC30" s="691"/>
      <c r="AD30" s="692">
        <v>334</v>
      </c>
      <c r="AE30" s="692"/>
      <c r="AF30" s="692"/>
      <c r="AG30" s="692"/>
      <c r="AH30" s="692"/>
      <c r="AI30" s="692"/>
      <c r="AJ30" s="692"/>
      <c r="AK30" s="692"/>
      <c r="AL30" s="667">
        <v>0</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3"/>
      <c r="CE30" s="754"/>
      <c r="CF30" s="706" t="s">
        <v>307</v>
      </c>
      <c r="CG30" s="703"/>
      <c r="CH30" s="703"/>
      <c r="CI30" s="703"/>
      <c r="CJ30" s="703"/>
      <c r="CK30" s="703"/>
      <c r="CL30" s="703"/>
      <c r="CM30" s="703"/>
      <c r="CN30" s="703"/>
      <c r="CO30" s="703"/>
      <c r="CP30" s="703"/>
      <c r="CQ30" s="704"/>
      <c r="CR30" s="664">
        <v>5978357</v>
      </c>
      <c r="CS30" s="665"/>
      <c r="CT30" s="665"/>
      <c r="CU30" s="665"/>
      <c r="CV30" s="665"/>
      <c r="CW30" s="665"/>
      <c r="CX30" s="665"/>
      <c r="CY30" s="666"/>
      <c r="CZ30" s="667">
        <v>10.4</v>
      </c>
      <c r="DA30" s="677"/>
      <c r="DB30" s="677"/>
      <c r="DC30" s="678"/>
      <c r="DD30" s="670">
        <v>5732517</v>
      </c>
      <c r="DE30" s="665"/>
      <c r="DF30" s="665"/>
      <c r="DG30" s="665"/>
      <c r="DH30" s="665"/>
      <c r="DI30" s="665"/>
      <c r="DJ30" s="665"/>
      <c r="DK30" s="666"/>
      <c r="DL30" s="670">
        <v>5161695</v>
      </c>
      <c r="DM30" s="665"/>
      <c r="DN30" s="665"/>
      <c r="DO30" s="665"/>
      <c r="DP30" s="665"/>
      <c r="DQ30" s="665"/>
      <c r="DR30" s="665"/>
      <c r="DS30" s="665"/>
      <c r="DT30" s="665"/>
      <c r="DU30" s="665"/>
      <c r="DV30" s="666"/>
      <c r="DW30" s="667">
        <v>15.4</v>
      </c>
      <c r="DX30" s="677"/>
      <c r="DY30" s="677"/>
      <c r="DZ30" s="677"/>
      <c r="EA30" s="677"/>
      <c r="EB30" s="677"/>
      <c r="EC30" s="698"/>
    </row>
    <row r="31" spans="2:133" ht="11.25" customHeight="1" x14ac:dyDescent="0.15">
      <c r="B31" s="661" t="s">
        <v>308</v>
      </c>
      <c r="C31" s="662"/>
      <c r="D31" s="662"/>
      <c r="E31" s="662"/>
      <c r="F31" s="662"/>
      <c r="G31" s="662"/>
      <c r="H31" s="662"/>
      <c r="I31" s="662"/>
      <c r="J31" s="662"/>
      <c r="K31" s="662"/>
      <c r="L31" s="662"/>
      <c r="M31" s="662"/>
      <c r="N31" s="662"/>
      <c r="O31" s="662"/>
      <c r="P31" s="662"/>
      <c r="Q31" s="663"/>
      <c r="R31" s="664">
        <v>172692</v>
      </c>
      <c r="S31" s="665"/>
      <c r="T31" s="665"/>
      <c r="U31" s="665"/>
      <c r="V31" s="665"/>
      <c r="W31" s="665"/>
      <c r="X31" s="665"/>
      <c r="Y31" s="666"/>
      <c r="Z31" s="691">
        <v>0.3</v>
      </c>
      <c r="AA31" s="691"/>
      <c r="AB31" s="691"/>
      <c r="AC31" s="691"/>
      <c r="AD31" s="692" t="s">
        <v>129</v>
      </c>
      <c r="AE31" s="692"/>
      <c r="AF31" s="692"/>
      <c r="AG31" s="692"/>
      <c r="AH31" s="692"/>
      <c r="AI31" s="692"/>
      <c r="AJ31" s="692"/>
      <c r="AK31" s="692"/>
      <c r="AL31" s="667" t="s">
        <v>129</v>
      </c>
      <c r="AM31" s="668"/>
      <c r="AN31" s="668"/>
      <c r="AO31" s="693"/>
      <c r="AP31" s="737" t="s">
        <v>309</v>
      </c>
      <c r="AQ31" s="738"/>
      <c r="AR31" s="738"/>
      <c r="AS31" s="738"/>
      <c r="AT31" s="743" t="s">
        <v>310</v>
      </c>
      <c r="AU31" s="366"/>
      <c r="AV31" s="366"/>
      <c r="AW31" s="366"/>
      <c r="AX31" s="730" t="s">
        <v>188</v>
      </c>
      <c r="AY31" s="731"/>
      <c r="AZ31" s="731"/>
      <c r="BA31" s="731"/>
      <c r="BB31" s="731"/>
      <c r="BC31" s="731"/>
      <c r="BD31" s="731"/>
      <c r="BE31" s="731"/>
      <c r="BF31" s="732"/>
      <c r="BG31" s="733">
        <v>99</v>
      </c>
      <c r="BH31" s="734"/>
      <c r="BI31" s="734"/>
      <c r="BJ31" s="734"/>
      <c r="BK31" s="734"/>
      <c r="BL31" s="734"/>
      <c r="BM31" s="735">
        <v>97.3</v>
      </c>
      <c r="BN31" s="734"/>
      <c r="BO31" s="734"/>
      <c r="BP31" s="734"/>
      <c r="BQ31" s="736"/>
      <c r="BR31" s="733">
        <v>98.9</v>
      </c>
      <c r="BS31" s="734"/>
      <c r="BT31" s="734"/>
      <c r="BU31" s="734"/>
      <c r="BV31" s="734"/>
      <c r="BW31" s="734"/>
      <c r="BX31" s="735">
        <v>97.3</v>
      </c>
      <c r="BY31" s="734"/>
      <c r="BZ31" s="734"/>
      <c r="CA31" s="734"/>
      <c r="CB31" s="736"/>
      <c r="CD31" s="753"/>
      <c r="CE31" s="754"/>
      <c r="CF31" s="706" t="s">
        <v>311</v>
      </c>
      <c r="CG31" s="703"/>
      <c r="CH31" s="703"/>
      <c r="CI31" s="703"/>
      <c r="CJ31" s="703"/>
      <c r="CK31" s="703"/>
      <c r="CL31" s="703"/>
      <c r="CM31" s="703"/>
      <c r="CN31" s="703"/>
      <c r="CO31" s="703"/>
      <c r="CP31" s="703"/>
      <c r="CQ31" s="704"/>
      <c r="CR31" s="664">
        <v>281357</v>
      </c>
      <c r="CS31" s="675"/>
      <c r="CT31" s="675"/>
      <c r="CU31" s="675"/>
      <c r="CV31" s="675"/>
      <c r="CW31" s="675"/>
      <c r="CX31" s="675"/>
      <c r="CY31" s="676"/>
      <c r="CZ31" s="667">
        <v>0.5</v>
      </c>
      <c r="DA31" s="677"/>
      <c r="DB31" s="677"/>
      <c r="DC31" s="678"/>
      <c r="DD31" s="670">
        <v>260349</v>
      </c>
      <c r="DE31" s="675"/>
      <c r="DF31" s="675"/>
      <c r="DG31" s="675"/>
      <c r="DH31" s="675"/>
      <c r="DI31" s="675"/>
      <c r="DJ31" s="675"/>
      <c r="DK31" s="676"/>
      <c r="DL31" s="670">
        <v>260349</v>
      </c>
      <c r="DM31" s="675"/>
      <c r="DN31" s="675"/>
      <c r="DO31" s="675"/>
      <c r="DP31" s="675"/>
      <c r="DQ31" s="675"/>
      <c r="DR31" s="675"/>
      <c r="DS31" s="675"/>
      <c r="DT31" s="675"/>
      <c r="DU31" s="675"/>
      <c r="DV31" s="676"/>
      <c r="DW31" s="667">
        <v>0.8</v>
      </c>
      <c r="DX31" s="677"/>
      <c r="DY31" s="677"/>
      <c r="DZ31" s="677"/>
      <c r="EA31" s="677"/>
      <c r="EB31" s="677"/>
      <c r="EC31" s="698"/>
    </row>
    <row r="32" spans="2:133" ht="11.25" customHeight="1" x14ac:dyDescent="0.15">
      <c r="B32" s="661" t="s">
        <v>312</v>
      </c>
      <c r="C32" s="662"/>
      <c r="D32" s="662"/>
      <c r="E32" s="662"/>
      <c r="F32" s="662"/>
      <c r="G32" s="662"/>
      <c r="H32" s="662"/>
      <c r="I32" s="662"/>
      <c r="J32" s="662"/>
      <c r="K32" s="662"/>
      <c r="L32" s="662"/>
      <c r="M32" s="662"/>
      <c r="N32" s="662"/>
      <c r="O32" s="662"/>
      <c r="P32" s="662"/>
      <c r="Q32" s="663"/>
      <c r="R32" s="664">
        <v>15046212</v>
      </c>
      <c r="S32" s="665"/>
      <c r="T32" s="665"/>
      <c r="U32" s="665"/>
      <c r="V32" s="665"/>
      <c r="W32" s="665"/>
      <c r="X32" s="665"/>
      <c r="Y32" s="666"/>
      <c r="Z32" s="691">
        <v>24.5</v>
      </c>
      <c r="AA32" s="691"/>
      <c r="AB32" s="691"/>
      <c r="AC32" s="691"/>
      <c r="AD32" s="692" t="s">
        <v>129</v>
      </c>
      <c r="AE32" s="692"/>
      <c r="AF32" s="692"/>
      <c r="AG32" s="692"/>
      <c r="AH32" s="692"/>
      <c r="AI32" s="692"/>
      <c r="AJ32" s="692"/>
      <c r="AK32" s="692"/>
      <c r="AL32" s="667" t="s">
        <v>129</v>
      </c>
      <c r="AM32" s="668"/>
      <c r="AN32" s="668"/>
      <c r="AO32" s="693"/>
      <c r="AP32" s="739"/>
      <c r="AQ32" s="740"/>
      <c r="AR32" s="740"/>
      <c r="AS32" s="740"/>
      <c r="AT32" s="744"/>
      <c r="AU32" s="362" t="s">
        <v>313</v>
      </c>
      <c r="AV32" s="362"/>
      <c r="AW32" s="362"/>
      <c r="AX32" s="661" t="s">
        <v>314</v>
      </c>
      <c r="AY32" s="662"/>
      <c r="AZ32" s="662"/>
      <c r="BA32" s="662"/>
      <c r="BB32" s="662"/>
      <c r="BC32" s="662"/>
      <c r="BD32" s="662"/>
      <c r="BE32" s="662"/>
      <c r="BF32" s="663"/>
      <c r="BG32" s="746">
        <v>98.9</v>
      </c>
      <c r="BH32" s="675"/>
      <c r="BI32" s="675"/>
      <c r="BJ32" s="675"/>
      <c r="BK32" s="675"/>
      <c r="BL32" s="675"/>
      <c r="BM32" s="668">
        <v>96.8</v>
      </c>
      <c r="BN32" s="747"/>
      <c r="BO32" s="747"/>
      <c r="BP32" s="747"/>
      <c r="BQ32" s="702"/>
      <c r="BR32" s="746">
        <v>98.7</v>
      </c>
      <c r="BS32" s="675"/>
      <c r="BT32" s="675"/>
      <c r="BU32" s="675"/>
      <c r="BV32" s="675"/>
      <c r="BW32" s="675"/>
      <c r="BX32" s="668">
        <v>96.5</v>
      </c>
      <c r="BY32" s="747"/>
      <c r="BZ32" s="747"/>
      <c r="CA32" s="747"/>
      <c r="CB32" s="702"/>
      <c r="CD32" s="755"/>
      <c r="CE32" s="756"/>
      <c r="CF32" s="706" t="s">
        <v>315</v>
      </c>
      <c r="CG32" s="703"/>
      <c r="CH32" s="703"/>
      <c r="CI32" s="703"/>
      <c r="CJ32" s="703"/>
      <c r="CK32" s="703"/>
      <c r="CL32" s="703"/>
      <c r="CM32" s="703"/>
      <c r="CN32" s="703"/>
      <c r="CO32" s="703"/>
      <c r="CP32" s="703"/>
      <c r="CQ32" s="704"/>
      <c r="CR32" s="664" t="s">
        <v>129</v>
      </c>
      <c r="CS32" s="665"/>
      <c r="CT32" s="665"/>
      <c r="CU32" s="665"/>
      <c r="CV32" s="665"/>
      <c r="CW32" s="665"/>
      <c r="CX32" s="665"/>
      <c r="CY32" s="666"/>
      <c r="CZ32" s="667" t="s">
        <v>129</v>
      </c>
      <c r="DA32" s="677"/>
      <c r="DB32" s="677"/>
      <c r="DC32" s="678"/>
      <c r="DD32" s="670" t="s">
        <v>129</v>
      </c>
      <c r="DE32" s="665"/>
      <c r="DF32" s="665"/>
      <c r="DG32" s="665"/>
      <c r="DH32" s="665"/>
      <c r="DI32" s="665"/>
      <c r="DJ32" s="665"/>
      <c r="DK32" s="666"/>
      <c r="DL32" s="670" t="s">
        <v>129</v>
      </c>
      <c r="DM32" s="665"/>
      <c r="DN32" s="665"/>
      <c r="DO32" s="665"/>
      <c r="DP32" s="665"/>
      <c r="DQ32" s="665"/>
      <c r="DR32" s="665"/>
      <c r="DS32" s="665"/>
      <c r="DT32" s="665"/>
      <c r="DU32" s="665"/>
      <c r="DV32" s="666"/>
      <c r="DW32" s="667" t="s">
        <v>129</v>
      </c>
      <c r="DX32" s="677"/>
      <c r="DY32" s="677"/>
      <c r="DZ32" s="677"/>
      <c r="EA32" s="677"/>
      <c r="EB32" s="677"/>
      <c r="EC32" s="698"/>
    </row>
    <row r="33" spans="2:133" ht="11.25" customHeight="1" x14ac:dyDescent="0.15">
      <c r="B33" s="727" t="s">
        <v>316</v>
      </c>
      <c r="C33" s="728"/>
      <c r="D33" s="728"/>
      <c r="E33" s="728"/>
      <c r="F33" s="728"/>
      <c r="G33" s="728"/>
      <c r="H33" s="728"/>
      <c r="I33" s="728"/>
      <c r="J33" s="728"/>
      <c r="K33" s="728"/>
      <c r="L33" s="728"/>
      <c r="M33" s="728"/>
      <c r="N33" s="728"/>
      <c r="O33" s="728"/>
      <c r="P33" s="728"/>
      <c r="Q33" s="729"/>
      <c r="R33" s="664">
        <v>1134</v>
      </c>
      <c r="S33" s="665"/>
      <c r="T33" s="665"/>
      <c r="U33" s="665"/>
      <c r="V33" s="665"/>
      <c r="W33" s="665"/>
      <c r="X33" s="665"/>
      <c r="Y33" s="666"/>
      <c r="Z33" s="691">
        <v>0</v>
      </c>
      <c r="AA33" s="691"/>
      <c r="AB33" s="691"/>
      <c r="AC33" s="691"/>
      <c r="AD33" s="692">
        <v>1134</v>
      </c>
      <c r="AE33" s="692"/>
      <c r="AF33" s="692"/>
      <c r="AG33" s="692"/>
      <c r="AH33" s="692"/>
      <c r="AI33" s="692"/>
      <c r="AJ33" s="692"/>
      <c r="AK33" s="692"/>
      <c r="AL33" s="667">
        <v>0</v>
      </c>
      <c r="AM33" s="668"/>
      <c r="AN33" s="668"/>
      <c r="AO33" s="693"/>
      <c r="AP33" s="741"/>
      <c r="AQ33" s="742"/>
      <c r="AR33" s="742"/>
      <c r="AS33" s="742"/>
      <c r="AT33" s="745"/>
      <c r="AU33" s="360"/>
      <c r="AV33" s="360"/>
      <c r="AW33" s="360"/>
      <c r="AX33" s="641" t="s">
        <v>317</v>
      </c>
      <c r="AY33" s="642"/>
      <c r="AZ33" s="642"/>
      <c r="BA33" s="642"/>
      <c r="BB33" s="642"/>
      <c r="BC33" s="642"/>
      <c r="BD33" s="642"/>
      <c r="BE33" s="642"/>
      <c r="BF33" s="643"/>
      <c r="BG33" s="726">
        <v>99</v>
      </c>
      <c r="BH33" s="645"/>
      <c r="BI33" s="645"/>
      <c r="BJ33" s="645"/>
      <c r="BK33" s="645"/>
      <c r="BL33" s="645"/>
      <c r="BM33" s="683">
        <v>97.7</v>
      </c>
      <c r="BN33" s="645"/>
      <c r="BO33" s="645"/>
      <c r="BP33" s="645"/>
      <c r="BQ33" s="694"/>
      <c r="BR33" s="726">
        <v>99</v>
      </c>
      <c r="BS33" s="645"/>
      <c r="BT33" s="645"/>
      <c r="BU33" s="645"/>
      <c r="BV33" s="645"/>
      <c r="BW33" s="645"/>
      <c r="BX33" s="683">
        <v>97.7</v>
      </c>
      <c r="BY33" s="645"/>
      <c r="BZ33" s="645"/>
      <c r="CA33" s="645"/>
      <c r="CB33" s="694"/>
      <c r="CD33" s="706" t="s">
        <v>318</v>
      </c>
      <c r="CE33" s="703"/>
      <c r="CF33" s="703"/>
      <c r="CG33" s="703"/>
      <c r="CH33" s="703"/>
      <c r="CI33" s="703"/>
      <c r="CJ33" s="703"/>
      <c r="CK33" s="703"/>
      <c r="CL33" s="703"/>
      <c r="CM33" s="703"/>
      <c r="CN33" s="703"/>
      <c r="CO33" s="703"/>
      <c r="CP33" s="703"/>
      <c r="CQ33" s="704"/>
      <c r="CR33" s="664">
        <v>22269380</v>
      </c>
      <c r="CS33" s="675"/>
      <c r="CT33" s="675"/>
      <c r="CU33" s="675"/>
      <c r="CV33" s="675"/>
      <c r="CW33" s="675"/>
      <c r="CX33" s="675"/>
      <c r="CY33" s="676"/>
      <c r="CZ33" s="667">
        <v>38.799999999999997</v>
      </c>
      <c r="DA33" s="677"/>
      <c r="DB33" s="677"/>
      <c r="DC33" s="678"/>
      <c r="DD33" s="670">
        <v>17355482</v>
      </c>
      <c r="DE33" s="675"/>
      <c r="DF33" s="675"/>
      <c r="DG33" s="675"/>
      <c r="DH33" s="675"/>
      <c r="DI33" s="675"/>
      <c r="DJ33" s="675"/>
      <c r="DK33" s="676"/>
      <c r="DL33" s="670">
        <v>12972262</v>
      </c>
      <c r="DM33" s="675"/>
      <c r="DN33" s="675"/>
      <c r="DO33" s="675"/>
      <c r="DP33" s="675"/>
      <c r="DQ33" s="675"/>
      <c r="DR33" s="675"/>
      <c r="DS33" s="675"/>
      <c r="DT33" s="675"/>
      <c r="DU33" s="675"/>
      <c r="DV33" s="676"/>
      <c r="DW33" s="667">
        <v>38.6</v>
      </c>
      <c r="DX33" s="677"/>
      <c r="DY33" s="677"/>
      <c r="DZ33" s="677"/>
      <c r="EA33" s="677"/>
      <c r="EB33" s="677"/>
      <c r="EC33" s="698"/>
    </row>
    <row r="34" spans="2:133" ht="11.25" customHeight="1" x14ac:dyDescent="0.15">
      <c r="B34" s="661" t="s">
        <v>319</v>
      </c>
      <c r="C34" s="662"/>
      <c r="D34" s="662"/>
      <c r="E34" s="662"/>
      <c r="F34" s="662"/>
      <c r="G34" s="662"/>
      <c r="H34" s="662"/>
      <c r="I34" s="662"/>
      <c r="J34" s="662"/>
      <c r="K34" s="662"/>
      <c r="L34" s="662"/>
      <c r="M34" s="662"/>
      <c r="N34" s="662"/>
      <c r="O34" s="662"/>
      <c r="P34" s="662"/>
      <c r="Q34" s="663"/>
      <c r="R34" s="664">
        <v>4161271</v>
      </c>
      <c r="S34" s="665"/>
      <c r="T34" s="665"/>
      <c r="U34" s="665"/>
      <c r="V34" s="665"/>
      <c r="W34" s="665"/>
      <c r="X34" s="665"/>
      <c r="Y34" s="666"/>
      <c r="Z34" s="691">
        <v>6.8</v>
      </c>
      <c r="AA34" s="691"/>
      <c r="AB34" s="691"/>
      <c r="AC34" s="691"/>
      <c r="AD34" s="692" t="s">
        <v>129</v>
      </c>
      <c r="AE34" s="692"/>
      <c r="AF34" s="692"/>
      <c r="AG34" s="692"/>
      <c r="AH34" s="692"/>
      <c r="AI34" s="692"/>
      <c r="AJ34" s="692"/>
      <c r="AK34" s="692"/>
      <c r="AL34" s="667" t="s">
        <v>129</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320</v>
      </c>
      <c r="CE34" s="703"/>
      <c r="CF34" s="703"/>
      <c r="CG34" s="703"/>
      <c r="CH34" s="703"/>
      <c r="CI34" s="703"/>
      <c r="CJ34" s="703"/>
      <c r="CK34" s="703"/>
      <c r="CL34" s="703"/>
      <c r="CM34" s="703"/>
      <c r="CN34" s="703"/>
      <c r="CO34" s="703"/>
      <c r="CP34" s="703"/>
      <c r="CQ34" s="704"/>
      <c r="CR34" s="664">
        <v>7698304</v>
      </c>
      <c r="CS34" s="665"/>
      <c r="CT34" s="665"/>
      <c r="CU34" s="665"/>
      <c r="CV34" s="665"/>
      <c r="CW34" s="665"/>
      <c r="CX34" s="665"/>
      <c r="CY34" s="666"/>
      <c r="CZ34" s="667">
        <v>13.4</v>
      </c>
      <c r="DA34" s="677"/>
      <c r="DB34" s="677"/>
      <c r="DC34" s="678"/>
      <c r="DD34" s="670">
        <v>5345050</v>
      </c>
      <c r="DE34" s="665"/>
      <c r="DF34" s="665"/>
      <c r="DG34" s="665"/>
      <c r="DH34" s="665"/>
      <c r="DI34" s="665"/>
      <c r="DJ34" s="665"/>
      <c r="DK34" s="666"/>
      <c r="DL34" s="670">
        <v>4956016</v>
      </c>
      <c r="DM34" s="665"/>
      <c r="DN34" s="665"/>
      <c r="DO34" s="665"/>
      <c r="DP34" s="665"/>
      <c r="DQ34" s="665"/>
      <c r="DR34" s="665"/>
      <c r="DS34" s="665"/>
      <c r="DT34" s="665"/>
      <c r="DU34" s="665"/>
      <c r="DV34" s="666"/>
      <c r="DW34" s="667">
        <v>14.7</v>
      </c>
      <c r="DX34" s="677"/>
      <c r="DY34" s="677"/>
      <c r="DZ34" s="677"/>
      <c r="EA34" s="677"/>
      <c r="EB34" s="677"/>
      <c r="EC34" s="698"/>
    </row>
    <row r="35" spans="2:133" ht="11.25" customHeight="1" x14ac:dyDescent="0.15">
      <c r="B35" s="661" t="s">
        <v>321</v>
      </c>
      <c r="C35" s="662"/>
      <c r="D35" s="662"/>
      <c r="E35" s="662"/>
      <c r="F35" s="662"/>
      <c r="G35" s="662"/>
      <c r="H35" s="662"/>
      <c r="I35" s="662"/>
      <c r="J35" s="662"/>
      <c r="K35" s="662"/>
      <c r="L35" s="662"/>
      <c r="M35" s="662"/>
      <c r="N35" s="662"/>
      <c r="O35" s="662"/>
      <c r="P35" s="662"/>
      <c r="Q35" s="663"/>
      <c r="R35" s="664">
        <v>79038</v>
      </c>
      <c r="S35" s="665"/>
      <c r="T35" s="665"/>
      <c r="U35" s="665"/>
      <c r="V35" s="665"/>
      <c r="W35" s="665"/>
      <c r="X35" s="665"/>
      <c r="Y35" s="666"/>
      <c r="Z35" s="691">
        <v>0.1</v>
      </c>
      <c r="AA35" s="691"/>
      <c r="AB35" s="691"/>
      <c r="AC35" s="691"/>
      <c r="AD35" s="692" t="s">
        <v>129</v>
      </c>
      <c r="AE35" s="692"/>
      <c r="AF35" s="692"/>
      <c r="AG35" s="692"/>
      <c r="AH35" s="692"/>
      <c r="AI35" s="692"/>
      <c r="AJ35" s="692"/>
      <c r="AK35" s="692"/>
      <c r="AL35" s="667" t="s">
        <v>129</v>
      </c>
      <c r="AM35" s="668"/>
      <c r="AN35" s="668"/>
      <c r="AO35" s="693"/>
      <c r="AP35" s="218"/>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324</v>
      </c>
      <c r="CE35" s="703"/>
      <c r="CF35" s="703"/>
      <c r="CG35" s="703"/>
      <c r="CH35" s="703"/>
      <c r="CI35" s="703"/>
      <c r="CJ35" s="703"/>
      <c r="CK35" s="703"/>
      <c r="CL35" s="703"/>
      <c r="CM35" s="703"/>
      <c r="CN35" s="703"/>
      <c r="CO35" s="703"/>
      <c r="CP35" s="703"/>
      <c r="CQ35" s="704"/>
      <c r="CR35" s="664">
        <v>448702</v>
      </c>
      <c r="CS35" s="675"/>
      <c r="CT35" s="675"/>
      <c r="CU35" s="675"/>
      <c r="CV35" s="675"/>
      <c r="CW35" s="675"/>
      <c r="CX35" s="675"/>
      <c r="CY35" s="676"/>
      <c r="CZ35" s="667">
        <v>0.8</v>
      </c>
      <c r="DA35" s="677"/>
      <c r="DB35" s="677"/>
      <c r="DC35" s="678"/>
      <c r="DD35" s="670">
        <v>404354</v>
      </c>
      <c r="DE35" s="675"/>
      <c r="DF35" s="675"/>
      <c r="DG35" s="675"/>
      <c r="DH35" s="675"/>
      <c r="DI35" s="675"/>
      <c r="DJ35" s="675"/>
      <c r="DK35" s="676"/>
      <c r="DL35" s="670">
        <v>386286</v>
      </c>
      <c r="DM35" s="675"/>
      <c r="DN35" s="675"/>
      <c r="DO35" s="675"/>
      <c r="DP35" s="675"/>
      <c r="DQ35" s="675"/>
      <c r="DR35" s="675"/>
      <c r="DS35" s="675"/>
      <c r="DT35" s="675"/>
      <c r="DU35" s="675"/>
      <c r="DV35" s="676"/>
      <c r="DW35" s="667">
        <v>1.1000000000000001</v>
      </c>
      <c r="DX35" s="677"/>
      <c r="DY35" s="677"/>
      <c r="DZ35" s="677"/>
      <c r="EA35" s="677"/>
      <c r="EB35" s="677"/>
      <c r="EC35" s="698"/>
    </row>
    <row r="36" spans="2:133" ht="11.25" customHeight="1" x14ac:dyDescent="0.15">
      <c r="B36" s="661" t="s">
        <v>325</v>
      </c>
      <c r="C36" s="662"/>
      <c r="D36" s="662"/>
      <c r="E36" s="662"/>
      <c r="F36" s="662"/>
      <c r="G36" s="662"/>
      <c r="H36" s="662"/>
      <c r="I36" s="662"/>
      <c r="J36" s="662"/>
      <c r="K36" s="662"/>
      <c r="L36" s="662"/>
      <c r="M36" s="662"/>
      <c r="N36" s="662"/>
      <c r="O36" s="662"/>
      <c r="P36" s="662"/>
      <c r="Q36" s="663"/>
      <c r="R36" s="664">
        <v>165959</v>
      </c>
      <c r="S36" s="665"/>
      <c r="T36" s="665"/>
      <c r="U36" s="665"/>
      <c r="V36" s="665"/>
      <c r="W36" s="665"/>
      <c r="X36" s="665"/>
      <c r="Y36" s="666"/>
      <c r="Z36" s="691">
        <v>0.3</v>
      </c>
      <c r="AA36" s="691"/>
      <c r="AB36" s="691"/>
      <c r="AC36" s="691"/>
      <c r="AD36" s="692" t="s">
        <v>129</v>
      </c>
      <c r="AE36" s="692"/>
      <c r="AF36" s="692"/>
      <c r="AG36" s="692"/>
      <c r="AH36" s="692"/>
      <c r="AI36" s="692"/>
      <c r="AJ36" s="692"/>
      <c r="AK36" s="692"/>
      <c r="AL36" s="667" t="s">
        <v>129</v>
      </c>
      <c r="AM36" s="668"/>
      <c r="AN36" s="668"/>
      <c r="AO36" s="693"/>
      <c r="AP36" s="218"/>
      <c r="AQ36" s="714" t="s">
        <v>326</v>
      </c>
      <c r="AR36" s="715"/>
      <c r="AS36" s="715"/>
      <c r="AT36" s="715"/>
      <c r="AU36" s="715"/>
      <c r="AV36" s="715"/>
      <c r="AW36" s="715"/>
      <c r="AX36" s="715"/>
      <c r="AY36" s="716"/>
      <c r="AZ36" s="717">
        <v>5625817</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161831</v>
      </c>
      <c r="BW36" s="718"/>
      <c r="BX36" s="718"/>
      <c r="BY36" s="718"/>
      <c r="BZ36" s="718"/>
      <c r="CA36" s="718"/>
      <c r="CB36" s="719"/>
      <c r="CD36" s="706" t="s">
        <v>328</v>
      </c>
      <c r="CE36" s="703"/>
      <c r="CF36" s="703"/>
      <c r="CG36" s="703"/>
      <c r="CH36" s="703"/>
      <c r="CI36" s="703"/>
      <c r="CJ36" s="703"/>
      <c r="CK36" s="703"/>
      <c r="CL36" s="703"/>
      <c r="CM36" s="703"/>
      <c r="CN36" s="703"/>
      <c r="CO36" s="703"/>
      <c r="CP36" s="703"/>
      <c r="CQ36" s="704"/>
      <c r="CR36" s="664">
        <v>6897885</v>
      </c>
      <c r="CS36" s="665"/>
      <c r="CT36" s="665"/>
      <c r="CU36" s="665"/>
      <c r="CV36" s="665"/>
      <c r="CW36" s="665"/>
      <c r="CX36" s="665"/>
      <c r="CY36" s="666"/>
      <c r="CZ36" s="667">
        <v>12</v>
      </c>
      <c r="DA36" s="677"/>
      <c r="DB36" s="677"/>
      <c r="DC36" s="678"/>
      <c r="DD36" s="670">
        <v>5376592</v>
      </c>
      <c r="DE36" s="665"/>
      <c r="DF36" s="665"/>
      <c r="DG36" s="665"/>
      <c r="DH36" s="665"/>
      <c r="DI36" s="665"/>
      <c r="DJ36" s="665"/>
      <c r="DK36" s="666"/>
      <c r="DL36" s="670">
        <v>4377114</v>
      </c>
      <c r="DM36" s="665"/>
      <c r="DN36" s="665"/>
      <c r="DO36" s="665"/>
      <c r="DP36" s="665"/>
      <c r="DQ36" s="665"/>
      <c r="DR36" s="665"/>
      <c r="DS36" s="665"/>
      <c r="DT36" s="665"/>
      <c r="DU36" s="665"/>
      <c r="DV36" s="666"/>
      <c r="DW36" s="667">
        <v>13</v>
      </c>
      <c r="DX36" s="677"/>
      <c r="DY36" s="677"/>
      <c r="DZ36" s="677"/>
      <c r="EA36" s="677"/>
      <c r="EB36" s="677"/>
      <c r="EC36" s="698"/>
    </row>
    <row r="37" spans="2:133" ht="11.25" customHeight="1" x14ac:dyDescent="0.15">
      <c r="B37" s="661" t="s">
        <v>329</v>
      </c>
      <c r="C37" s="662"/>
      <c r="D37" s="662"/>
      <c r="E37" s="662"/>
      <c r="F37" s="662"/>
      <c r="G37" s="662"/>
      <c r="H37" s="662"/>
      <c r="I37" s="662"/>
      <c r="J37" s="662"/>
      <c r="K37" s="662"/>
      <c r="L37" s="662"/>
      <c r="M37" s="662"/>
      <c r="N37" s="662"/>
      <c r="O37" s="662"/>
      <c r="P37" s="662"/>
      <c r="Q37" s="663"/>
      <c r="R37" s="664">
        <v>360841</v>
      </c>
      <c r="S37" s="665"/>
      <c r="T37" s="665"/>
      <c r="U37" s="665"/>
      <c r="V37" s="665"/>
      <c r="W37" s="665"/>
      <c r="X37" s="665"/>
      <c r="Y37" s="666"/>
      <c r="Z37" s="691">
        <v>0.6</v>
      </c>
      <c r="AA37" s="691"/>
      <c r="AB37" s="691"/>
      <c r="AC37" s="691"/>
      <c r="AD37" s="692" t="s">
        <v>129</v>
      </c>
      <c r="AE37" s="692"/>
      <c r="AF37" s="692"/>
      <c r="AG37" s="692"/>
      <c r="AH37" s="692"/>
      <c r="AI37" s="692"/>
      <c r="AJ37" s="692"/>
      <c r="AK37" s="692"/>
      <c r="AL37" s="667" t="s">
        <v>129</v>
      </c>
      <c r="AM37" s="668"/>
      <c r="AN37" s="668"/>
      <c r="AO37" s="693"/>
      <c r="AQ37" s="699" t="s">
        <v>330</v>
      </c>
      <c r="AR37" s="700"/>
      <c r="AS37" s="700"/>
      <c r="AT37" s="700"/>
      <c r="AU37" s="700"/>
      <c r="AV37" s="700"/>
      <c r="AW37" s="700"/>
      <c r="AX37" s="700"/>
      <c r="AY37" s="701"/>
      <c r="AZ37" s="664">
        <v>1342522</v>
      </c>
      <c r="BA37" s="665"/>
      <c r="BB37" s="665"/>
      <c r="BC37" s="665"/>
      <c r="BD37" s="675"/>
      <c r="BE37" s="675"/>
      <c r="BF37" s="702"/>
      <c r="BG37" s="706" t="s">
        <v>331</v>
      </c>
      <c r="BH37" s="703"/>
      <c r="BI37" s="703"/>
      <c r="BJ37" s="703"/>
      <c r="BK37" s="703"/>
      <c r="BL37" s="703"/>
      <c r="BM37" s="703"/>
      <c r="BN37" s="703"/>
      <c r="BO37" s="703"/>
      <c r="BP37" s="703"/>
      <c r="BQ37" s="703"/>
      <c r="BR37" s="703"/>
      <c r="BS37" s="703"/>
      <c r="BT37" s="703"/>
      <c r="BU37" s="704"/>
      <c r="BV37" s="664">
        <v>93210</v>
      </c>
      <c r="BW37" s="665"/>
      <c r="BX37" s="665"/>
      <c r="BY37" s="665"/>
      <c r="BZ37" s="665"/>
      <c r="CA37" s="665"/>
      <c r="CB37" s="705"/>
      <c r="CD37" s="706" t="s">
        <v>332</v>
      </c>
      <c r="CE37" s="703"/>
      <c r="CF37" s="703"/>
      <c r="CG37" s="703"/>
      <c r="CH37" s="703"/>
      <c r="CI37" s="703"/>
      <c r="CJ37" s="703"/>
      <c r="CK37" s="703"/>
      <c r="CL37" s="703"/>
      <c r="CM37" s="703"/>
      <c r="CN37" s="703"/>
      <c r="CO37" s="703"/>
      <c r="CP37" s="703"/>
      <c r="CQ37" s="704"/>
      <c r="CR37" s="664">
        <v>2818551</v>
      </c>
      <c r="CS37" s="675"/>
      <c r="CT37" s="675"/>
      <c r="CU37" s="675"/>
      <c r="CV37" s="675"/>
      <c r="CW37" s="675"/>
      <c r="CX37" s="675"/>
      <c r="CY37" s="676"/>
      <c r="CZ37" s="667">
        <v>4.9000000000000004</v>
      </c>
      <c r="DA37" s="677"/>
      <c r="DB37" s="677"/>
      <c r="DC37" s="678"/>
      <c r="DD37" s="670">
        <v>2818551</v>
      </c>
      <c r="DE37" s="675"/>
      <c r="DF37" s="675"/>
      <c r="DG37" s="675"/>
      <c r="DH37" s="675"/>
      <c r="DI37" s="675"/>
      <c r="DJ37" s="675"/>
      <c r="DK37" s="676"/>
      <c r="DL37" s="670">
        <v>2631636</v>
      </c>
      <c r="DM37" s="675"/>
      <c r="DN37" s="675"/>
      <c r="DO37" s="675"/>
      <c r="DP37" s="675"/>
      <c r="DQ37" s="675"/>
      <c r="DR37" s="675"/>
      <c r="DS37" s="675"/>
      <c r="DT37" s="675"/>
      <c r="DU37" s="675"/>
      <c r="DV37" s="676"/>
      <c r="DW37" s="667">
        <v>7.8</v>
      </c>
      <c r="DX37" s="677"/>
      <c r="DY37" s="677"/>
      <c r="DZ37" s="677"/>
      <c r="EA37" s="677"/>
      <c r="EB37" s="677"/>
      <c r="EC37" s="698"/>
    </row>
    <row r="38" spans="2:133" ht="11.25" customHeight="1" x14ac:dyDescent="0.15">
      <c r="B38" s="661" t="s">
        <v>333</v>
      </c>
      <c r="C38" s="662"/>
      <c r="D38" s="662"/>
      <c r="E38" s="662"/>
      <c r="F38" s="662"/>
      <c r="G38" s="662"/>
      <c r="H38" s="662"/>
      <c r="I38" s="662"/>
      <c r="J38" s="662"/>
      <c r="K38" s="662"/>
      <c r="L38" s="662"/>
      <c r="M38" s="662"/>
      <c r="N38" s="662"/>
      <c r="O38" s="662"/>
      <c r="P38" s="662"/>
      <c r="Q38" s="663"/>
      <c r="R38" s="664">
        <v>2284871</v>
      </c>
      <c r="S38" s="665"/>
      <c r="T38" s="665"/>
      <c r="U38" s="665"/>
      <c r="V38" s="665"/>
      <c r="W38" s="665"/>
      <c r="X38" s="665"/>
      <c r="Y38" s="666"/>
      <c r="Z38" s="691">
        <v>3.7</v>
      </c>
      <c r="AA38" s="691"/>
      <c r="AB38" s="691"/>
      <c r="AC38" s="691"/>
      <c r="AD38" s="692" t="s">
        <v>129</v>
      </c>
      <c r="AE38" s="692"/>
      <c r="AF38" s="692"/>
      <c r="AG38" s="692"/>
      <c r="AH38" s="692"/>
      <c r="AI38" s="692"/>
      <c r="AJ38" s="692"/>
      <c r="AK38" s="692"/>
      <c r="AL38" s="667" t="s">
        <v>129</v>
      </c>
      <c r="AM38" s="668"/>
      <c r="AN38" s="668"/>
      <c r="AO38" s="693"/>
      <c r="AQ38" s="699" t="s">
        <v>334</v>
      </c>
      <c r="AR38" s="700"/>
      <c r="AS38" s="700"/>
      <c r="AT38" s="700"/>
      <c r="AU38" s="700"/>
      <c r="AV38" s="700"/>
      <c r="AW38" s="700"/>
      <c r="AX38" s="700"/>
      <c r="AY38" s="701"/>
      <c r="AZ38" s="664">
        <v>27879</v>
      </c>
      <c r="BA38" s="665"/>
      <c r="BB38" s="665"/>
      <c r="BC38" s="665"/>
      <c r="BD38" s="675"/>
      <c r="BE38" s="675"/>
      <c r="BF38" s="702"/>
      <c r="BG38" s="706" t="s">
        <v>335</v>
      </c>
      <c r="BH38" s="703"/>
      <c r="BI38" s="703"/>
      <c r="BJ38" s="703"/>
      <c r="BK38" s="703"/>
      <c r="BL38" s="703"/>
      <c r="BM38" s="703"/>
      <c r="BN38" s="703"/>
      <c r="BO38" s="703"/>
      <c r="BP38" s="703"/>
      <c r="BQ38" s="703"/>
      <c r="BR38" s="703"/>
      <c r="BS38" s="703"/>
      <c r="BT38" s="703"/>
      <c r="BU38" s="704"/>
      <c r="BV38" s="664">
        <v>20620</v>
      </c>
      <c r="BW38" s="665"/>
      <c r="BX38" s="665"/>
      <c r="BY38" s="665"/>
      <c r="BZ38" s="665"/>
      <c r="CA38" s="665"/>
      <c r="CB38" s="705"/>
      <c r="CD38" s="706" t="s">
        <v>336</v>
      </c>
      <c r="CE38" s="703"/>
      <c r="CF38" s="703"/>
      <c r="CG38" s="703"/>
      <c r="CH38" s="703"/>
      <c r="CI38" s="703"/>
      <c r="CJ38" s="703"/>
      <c r="CK38" s="703"/>
      <c r="CL38" s="703"/>
      <c r="CM38" s="703"/>
      <c r="CN38" s="703"/>
      <c r="CO38" s="703"/>
      <c r="CP38" s="703"/>
      <c r="CQ38" s="704"/>
      <c r="CR38" s="664">
        <v>4617938</v>
      </c>
      <c r="CS38" s="665"/>
      <c r="CT38" s="665"/>
      <c r="CU38" s="665"/>
      <c r="CV38" s="665"/>
      <c r="CW38" s="665"/>
      <c r="CX38" s="665"/>
      <c r="CY38" s="666"/>
      <c r="CZ38" s="667">
        <v>8</v>
      </c>
      <c r="DA38" s="677"/>
      <c r="DB38" s="677"/>
      <c r="DC38" s="678"/>
      <c r="DD38" s="670">
        <v>3766262</v>
      </c>
      <c r="DE38" s="665"/>
      <c r="DF38" s="665"/>
      <c r="DG38" s="665"/>
      <c r="DH38" s="665"/>
      <c r="DI38" s="665"/>
      <c r="DJ38" s="665"/>
      <c r="DK38" s="666"/>
      <c r="DL38" s="670">
        <v>3252846</v>
      </c>
      <c r="DM38" s="665"/>
      <c r="DN38" s="665"/>
      <c r="DO38" s="665"/>
      <c r="DP38" s="665"/>
      <c r="DQ38" s="665"/>
      <c r="DR38" s="665"/>
      <c r="DS38" s="665"/>
      <c r="DT38" s="665"/>
      <c r="DU38" s="665"/>
      <c r="DV38" s="666"/>
      <c r="DW38" s="667">
        <v>9.6999999999999993</v>
      </c>
      <c r="DX38" s="677"/>
      <c r="DY38" s="677"/>
      <c r="DZ38" s="677"/>
      <c r="EA38" s="677"/>
      <c r="EB38" s="677"/>
      <c r="EC38" s="698"/>
    </row>
    <row r="39" spans="2:133" ht="11.25" customHeight="1" x14ac:dyDescent="0.15">
      <c r="B39" s="661" t="s">
        <v>337</v>
      </c>
      <c r="C39" s="662"/>
      <c r="D39" s="662"/>
      <c r="E39" s="662"/>
      <c r="F39" s="662"/>
      <c r="G39" s="662"/>
      <c r="H39" s="662"/>
      <c r="I39" s="662"/>
      <c r="J39" s="662"/>
      <c r="K39" s="662"/>
      <c r="L39" s="662"/>
      <c r="M39" s="662"/>
      <c r="N39" s="662"/>
      <c r="O39" s="662"/>
      <c r="P39" s="662"/>
      <c r="Q39" s="663"/>
      <c r="R39" s="664">
        <v>1599019</v>
      </c>
      <c r="S39" s="665"/>
      <c r="T39" s="665"/>
      <c r="U39" s="665"/>
      <c r="V39" s="665"/>
      <c r="W39" s="665"/>
      <c r="X39" s="665"/>
      <c r="Y39" s="666"/>
      <c r="Z39" s="691">
        <v>2.6</v>
      </c>
      <c r="AA39" s="691"/>
      <c r="AB39" s="691"/>
      <c r="AC39" s="691"/>
      <c r="AD39" s="692">
        <v>80</v>
      </c>
      <c r="AE39" s="692"/>
      <c r="AF39" s="692"/>
      <c r="AG39" s="692"/>
      <c r="AH39" s="692"/>
      <c r="AI39" s="692"/>
      <c r="AJ39" s="692"/>
      <c r="AK39" s="692"/>
      <c r="AL39" s="667">
        <v>0</v>
      </c>
      <c r="AM39" s="668"/>
      <c r="AN39" s="668"/>
      <c r="AO39" s="693"/>
      <c r="AQ39" s="699" t="s">
        <v>338</v>
      </c>
      <c r="AR39" s="700"/>
      <c r="AS39" s="700"/>
      <c r="AT39" s="700"/>
      <c r="AU39" s="700"/>
      <c r="AV39" s="700"/>
      <c r="AW39" s="700"/>
      <c r="AX39" s="700"/>
      <c r="AY39" s="701"/>
      <c r="AZ39" s="664" t="s">
        <v>129</v>
      </c>
      <c r="BA39" s="665"/>
      <c r="BB39" s="665"/>
      <c r="BC39" s="665"/>
      <c r="BD39" s="675"/>
      <c r="BE39" s="675"/>
      <c r="BF39" s="702"/>
      <c r="BG39" s="706" t="s">
        <v>339</v>
      </c>
      <c r="BH39" s="703"/>
      <c r="BI39" s="703"/>
      <c r="BJ39" s="703"/>
      <c r="BK39" s="703"/>
      <c r="BL39" s="703"/>
      <c r="BM39" s="703"/>
      <c r="BN39" s="703"/>
      <c r="BO39" s="703"/>
      <c r="BP39" s="703"/>
      <c r="BQ39" s="703"/>
      <c r="BR39" s="703"/>
      <c r="BS39" s="703"/>
      <c r="BT39" s="703"/>
      <c r="BU39" s="704"/>
      <c r="BV39" s="664">
        <v>32734</v>
      </c>
      <c r="BW39" s="665"/>
      <c r="BX39" s="665"/>
      <c r="BY39" s="665"/>
      <c r="BZ39" s="665"/>
      <c r="CA39" s="665"/>
      <c r="CB39" s="705"/>
      <c r="CD39" s="706" t="s">
        <v>340</v>
      </c>
      <c r="CE39" s="703"/>
      <c r="CF39" s="703"/>
      <c r="CG39" s="703"/>
      <c r="CH39" s="703"/>
      <c r="CI39" s="703"/>
      <c r="CJ39" s="703"/>
      <c r="CK39" s="703"/>
      <c r="CL39" s="703"/>
      <c r="CM39" s="703"/>
      <c r="CN39" s="703"/>
      <c r="CO39" s="703"/>
      <c r="CP39" s="703"/>
      <c r="CQ39" s="704"/>
      <c r="CR39" s="664">
        <v>2550051</v>
      </c>
      <c r="CS39" s="675"/>
      <c r="CT39" s="675"/>
      <c r="CU39" s="675"/>
      <c r="CV39" s="675"/>
      <c r="CW39" s="675"/>
      <c r="CX39" s="675"/>
      <c r="CY39" s="676"/>
      <c r="CZ39" s="667">
        <v>4.4000000000000004</v>
      </c>
      <c r="DA39" s="677"/>
      <c r="DB39" s="677"/>
      <c r="DC39" s="678"/>
      <c r="DD39" s="670">
        <v>2447072</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698"/>
    </row>
    <row r="40" spans="2:133" ht="11.25" customHeight="1" x14ac:dyDescent="0.15">
      <c r="B40" s="661" t="s">
        <v>341</v>
      </c>
      <c r="C40" s="662"/>
      <c r="D40" s="662"/>
      <c r="E40" s="662"/>
      <c r="F40" s="662"/>
      <c r="G40" s="662"/>
      <c r="H40" s="662"/>
      <c r="I40" s="662"/>
      <c r="J40" s="662"/>
      <c r="K40" s="662"/>
      <c r="L40" s="662"/>
      <c r="M40" s="662"/>
      <c r="N40" s="662"/>
      <c r="O40" s="662"/>
      <c r="P40" s="662"/>
      <c r="Q40" s="663"/>
      <c r="R40" s="664">
        <v>4013927</v>
      </c>
      <c r="S40" s="665"/>
      <c r="T40" s="665"/>
      <c r="U40" s="665"/>
      <c r="V40" s="665"/>
      <c r="W40" s="665"/>
      <c r="X40" s="665"/>
      <c r="Y40" s="666"/>
      <c r="Z40" s="691">
        <v>6.5</v>
      </c>
      <c r="AA40" s="691"/>
      <c r="AB40" s="691"/>
      <c r="AC40" s="691"/>
      <c r="AD40" s="692" t="s">
        <v>129</v>
      </c>
      <c r="AE40" s="692"/>
      <c r="AF40" s="692"/>
      <c r="AG40" s="692"/>
      <c r="AH40" s="692"/>
      <c r="AI40" s="692"/>
      <c r="AJ40" s="692"/>
      <c r="AK40" s="692"/>
      <c r="AL40" s="667" t="s">
        <v>129</v>
      </c>
      <c r="AM40" s="668"/>
      <c r="AN40" s="668"/>
      <c r="AO40" s="693"/>
      <c r="AQ40" s="699" t="s">
        <v>342</v>
      </c>
      <c r="AR40" s="700"/>
      <c r="AS40" s="700"/>
      <c r="AT40" s="700"/>
      <c r="AU40" s="700"/>
      <c r="AV40" s="700"/>
      <c r="AW40" s="700"/>
      <c r="AX40" s="700"/>
      <c r="AY40" s="701"/>
      <c r="AZ40" s="664" t="s">
        <v>129</v>
      </c>
      <c r="BA40" s="665"/>
      <c r="BB40" s="665"/>
      <c r="BC40" s="665"/>
      <c r="BD40" s="675"/>
      <c r="BE40" s="675"/>
      <c r="BF40" s="702"/>
      <c r="BG40" s="707" t="s">
        <v>343</v>
      </c>
      <c r="BH40" s="708"/>
      <c r="BI40" s="708"/>
      <c r="BJ40" s="708"/>
      <c r="BK40" s="708"/>
      <c r="BL40" s="364"/>
      <c r="BM40" s="703" t="s">
        <v>344</v>
      </c>
      <c r="BN40" s="703"/>
      <c r="BO40" s="703"/>
      <c r="BP40" s="703"/>
      <c r="BQ40" s="703"/>
      <c r="BR40" s="703"/>
      <c r="BS40" s="703"/>
      <c r="BT40" s="703"/>
      <c r="BU40" s="704"/>
      <c r="BV40" s="664">
        <v>93</v>
      </c>
      <c r="BW40" s="665"/>
      <c r="BX40" s="665"/>
      <c r="BY40" s="665"/>
      <c r="BZ40" s="665"/>
      <c r="CA40" s="665"/>
      <c r="CB40" s="705"/>
      <c r="CD40" s="706" t="s">
        <v>345</v>
      </c>
      <c r="CE40" s="703"/>
      <c r="CF40" s="703"/>
      <c r="CG40" s="703"/>
      <c r="CH40" s="703"/>
      <c r="CI40" s="703"/>
      <c r="CJ40" s="703"/>
      <c r="CK40" s="703"/>
      <c r="CL40" s="703"/>
      <c r="CM40" s="703"/>
      <c r="CN40" s="703"/>
      <c r="CO40" s="703"/>
      <c r="CP40" s="703"/>
      <c r="CQ40" s="704"/>
      <c r="CR40" s="664">
        <v>56500</v>
      </c>
      <c r="CS40" s="665"/>
      <c r="CT40" s="665"/>
      <c r="CU40" s="665"/>
      <c r="CV40" s="665"/>
      <c r="CW40" s="665"/>
      <c r="CX40" s="665"/>
      <c r="CY40" s="666"/>
      <c r="CZ40" s="667">
        <v>0.1</v>
      </c>
      <c r="DA40" s="677"/>
      <c r="DB40" s="677"/>
      <c r="DC40" s="678"/>
      <c r="DD40" s="670">
        <v>16152</v>
      </c>
      <c r="DE40" s="665"/>
      <c r="DF40" s="665"/>
      <c r="DG40" s="665"/>
      <c r="DH40" s="665"/>
      <c r="DI40" s="665"/>
      <c r="DJ40" s="665"/>
      <c r="DK40" s="666"/>
      <c r="DL40" s="670" t="s">
        <v>129</v>
      </c>
      <c r="DM40" s="665"/>
      <c r="DN40" s="665"/>
      <c r="DO40" s="665"/>
      <c r="DP40" s="665"/>
      <c r="DQ40" s="665"/>
      <c r="DR40" s="665"/>
      <c r="DS40" s="665"/>
      <c r="DT40" s="665"/>
      <c r="DU40" s="665"/>
      <c r="DV40" s="666"/>
      <c r="DW40" s="667" t="s">
        <v>129</v>
      </c>
      <c r="DX40" s="677"/>
      <c r="DY40" s="677"/>
      <c r="DZ40" s="677"/>
      <c r="EA40" s="677"/>
      <c r="EB40" s="677"/>
      <c r="EC40" s="698"/>
    </row>
    <row r="41" spans="2:133" ht="11.25" customHeight="1" x14ac:dyDescent="0.15">
      <c r="B41" s="661" t="s">
        <v>346</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699" t="s">
        <v>347</v>
      </c>
      <c r="AR41" s="700"/>
      <c r="AS41" s="700"/>
      <c r="AT41" s="700"/>
      <c r="AU41" s="700"/>
      <c r="AV41" s="700"/>
      <c r="AW41" s="700"/>
      <c r="AX41" s="700"/>
      <c r="AY41" s="701"/>
      <c r="AZ41" s="664">
        <v>956285</v>
      </c>
      <c r="BA41" s="665"/>
      <c r="BB41" s="665"/>
      <c r="BC41" s="665"/>
      <c r="BD41" s="675"/>
      <c r="BE41" s="675"/>
      <c r="BF41" s="702"/>
      <c r="BG41" s="707"/>
      <c r="BH41" s="708"/>
      <c r="BI41" s="708"/>
      <c r="BJ41" s="708"/>
      <c r="BK41" s="708"/>
      <c r="BL41" s="364"/>
      <c r="BM41" s="703" t="s">
        <v>348</v>
      </c>
      <c r="BN41" s="703"/>
      <c r="BO41" s="703"/>
      <c r="BP41" s="703"/>
      <c r="BQ41" s="703"/>
      <c r="BR41" s="703"/>
      <c r="BS41" s="703"/>
      <c r="BT41" s="703"/>
      <c r="BU41" s="704"/>
      <c r="BV41" s="664" t="s">
        <v>129</v>
      </c>
      <c r="BW41" s="665"/>
      <c r="BX41" s="665"/>
      <c r="BY41" s="665"/>
      <c r="BZ41" s="665"/>
      <c r="CA41" s="665"/>
      <c r="CB41" s="705"/>
      <c r="CD41" s="706" t="s">
        <v>349</v>
      </c>
      <c r="CE41" s="703"/>
      <c r="CF41" s="703"/>
      <c r="CG41" s="703"/>
      <c r="CH41" s="703"/>
      <c r="CI41" s="703"/>
      <c r="CJ41" s="703"/>
      <c r="CK41" s="703"/>
      <c r="CL41" s="703"/>
      <c r="CM41" s="703"/>
      <c r="CN41" s="703"/>
      <c r="CO41" s="703"/>
      <c r="CP41" s="703"/>
      <c r="CQ41" s="704"/>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350</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11" t="s">
        <v>351</v>
      </c>
      <c r="AR42" s="712"/>
      <c r="AS42" s="712"/>
      <c r="AT42" s="712"/>
      <c r="AU42" s="712"/>
      <c r="AV42" s="712"/>
      <c r="AW42" s="712"/>
      <c r="AX42" s="712"/>
      <c r="AY42" s="713"/>
      <c r="AZ42" s="644">
        <v>3299131</v>
      </c>
      <c r="BA42" s="679"/>
      <c r="BB42" s="679"/>
      <c r="BC42" s="679"/>
      <c r="BD42" s="645"/>
      <c r="BE42" s="645"/>
      <c r="BF42" s="694"/>
      <c r="BG42" s="709"/>
      <c r="BH42" s="710"/>
      <c r="BI42" s="710"/>
      <c r="BJ42" s="710"/>
      <c r="BK42" s="710"/>
      <c r="BL42" s="365"/>
      <c r="BM42" s="695" t="s">
        <v>352</v>
      </c>
      <c r="BN42" s="695"/>
      <c r="BO42" s="695"/>
      <c r="BP42" s="695"/>
      <c r="BQ42" s="695"/>
      <c r="BR42" s="695"/>
      <c r="BS42" s="695"/>
      <c r="BT42" s="695"/>
      <c r="BU42" s="696"/>
      <c r="BV42" s="644">
        <v>300</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4019055</v>
      </c>
      <c r="CS42" s="675"/>
      <c r="CT42" s="675"/>
      <c r="CU42" s="675"/>
      <c r="CV42" s="675"/>
      <c r="CW42" s="675"/>
      <c r="CX42" s="675"/>
      <c r="CY42" s="676"/>
      <c r="CZ42" s="667">
        <v>7</v>
      </c>
      <c r="DA42" s="677"/>
      <c r="DB42" s="677"/>
      <c r="DC42" s="678"/>
      <c r="DD42" s="670">
        <v>1354315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354</v>
      </c>
      <c r="C43" s="662"/>
      <c r="D43" s="662"/>
      <c r="E43" s="662"/>
      <c r="F43" s="662"/>
      <c r="G43" s="662"/>
      <c r="H43" s="662"/>
      <c r="I43" s="662"/>
      <c r="J43" s="662"/>
      <c r="K43" s="662"/>
      <c r="L43" s="662"/>
      <c r="M43" s="662"/>
      <c r="N43" s="662"/>
      <c r="O43" s="662"/>
      <c r="P43" s="662"/>
      <c r="Q43" s="663"/>
      <c r="R43" s="664">
        <v>2422827</v>
      </c>
      <c r="S43" s="665"/>
      <c r="T43" s="665"/>
      <c r="U43" s="665"/>
      <c r="V43" s="665"/>
      <c r="W43" s="665"/>
      <c r="X43" s="665"/>
      <c r="Y43" s="666"/>
      <c r="Z43" s="691">
        <v>4</v>
      </c>
      <c r="AA43" s="691"/>
      <c r="AB43" s="691"/>
      <c r="AC43" s="691"/>
      <c r="AD43" s="692" t="s">
        <v>129</v>
      </c>
      <c r="AE43" s="692"/>
      <c r="AF43" s="692"/>
      <c r="AG43" s="692"/>
      <c r="AH43" s="692"/>
      <c r="AI43" s="692"/>
      <c r="AJ43" s="692"/>
      <c r="AK43" s="692"/>
      <c r="AL43" s="667" t="s">
        <v>129</v>
      </c>
      <c r="AM43" s="668"/>
      <c r="AN43" s="668"/>
      <c r="AO43" s="693"/>
      <c r="BV43" s="219"/>
      <c r="BW43" s="219"/>
      <c r="BX43" s="219"/>
      <c r="BY43" s="219"/>
      <c r="BZ43" s="219"/>
      <c r="CA43" s="219"/>
      <c r="CB43" s="219"/>
      <c r="CD43" s="661" t="s">
        <v>355</v>
      </c>
      <c r="CE43" s="662"/>
      <c r="CF43" s="662"/>
      <c r="CG43" s="662"/>
      <c r="CH43" s="662"/>
      <c r="CI43" s="662"/>
      <c r="CJ43" s="662"/>
      <c r="CK43" s="662"/>
      <c r="CL43" s="662"/>
      <c r="CM43" s="662"/>
      <c r="CN43" s="662"/>
      <c r="CO43" s="662"/>
      <c r="CP43" s="662"/>
      <c r="CQ43" s="663"/>
      <c r="CR43" s="664">
        <v>201430</v>
      </c>
      <c r="CS43" s="675"/>
      <c r="CT43" s="675"/>
      <c r="CU43" s="675"/>
      <c r="CV43" s="675"/>
      <c r="CW43" s="675"/>
      <c r="CX43" s="675"/>
      <c r="CY43" s="676"/>
      <c r="CZ43" s="667">
        <v>0.4</v>
      </c>
      <c r="DA43" s="677"/>
      <c r="DB43" s="677"/>
      <c r="DC43" s="678"/>
      <c r="DD43" s="670">
        <v>201430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356</v>
      </c>
      <c r="C44" s="642"/>
      <c r="D44" s="642"/>
      <c r="E44" s="642"/>
      <c r="F44" s="642"/>
      <c r="G44" s="642"/>
      <c r="H44" s="642"/>
      <c r="I44" s="642"/>
      <c r="J44" s="642"/>
      <c r="K44" s="642"/>
      <c r="L44" s="642"/>
      <c r="M44" s="642"/>
      <c r="N44" s="642"/>
      <c r="O44" s="642"/>
      <c r="P44" s="642"/>
      <c r="Q44" s="643"/>
      <c r="R44" s="644">
        <v>61315396</v>
      </c>
      <c r="S44" s="679"/>
      <c r="T44" s="679"/>
      <c r="U44" s="679"/>
      <c r="V44" s="679"/>
      <c r="W44" s="679"/>
      <c r="X44" s="679"/>
      <c r="Y44" s="680"/>
      <c r="Z44" s="681">
        <v>100</v>
      </c>
      <c r="AA44" s="681"/>
      <c r="AB44" s="681"/>
      <c r="AC44" s="681"/>
      <c r="AD44" s="682">
        <v>31180027</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4015297</v>
      </c>
      <c r="CS44" s="665"/>
      <c r="CT44" s="665"/>
      <c r="CU44" s="665"/>
      <c r="CV44" s="665"/>
      <c r="CW44" s="665"/>
      <c r="CX44" s="665"/>
      <c r="CY44" s="666"/>
      <c r="CZ44" s="667">
        <v>7</v>
      </c>
      <c r="DA44" s="668"/>
      <c r="DB44" s="668"/>
      <c r="DC44" s="669"/>
      <c r="DD44" s="670">
        <v>1354315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358</v>
      </c>
      <c r="CG45" s="662"/>
      <c r="CH45" s="662"/>
      <c r="CI45" s="662"/>
      <c r="CJ45" s="662"/>
      <c r="CK45" s="662"/>
      <c r="CL45" s="662"/>
      <c r="CM45" s="662"/>
      <c r="CN45" s="662"/>
      <c r="CO45" s="662"/>
      <c r="CP45" s="662"/>
      <c r="CQ45" s="663"/>
      <c r="CR45" s="664">
        <v>1521043</v>
      </c>
      <c r="CS45" s="675"/>
      <c r="CT45" s="675"/>
      <c r="CU45" s="675"/>
      <c r="CV45" s="675"/>
      <c r="CW45" s="675"/>
      <c r="CX45" s="675"/>
      <c r="CY45" s="676"/>
      <c r="CZ45" s="667">
        <v>2.6</v>
      </c>
      <c r="DA45" s="677"/>
      <c r="DB45" s="677"/>
      <c r="DC45" s="678"/>
      <c r="DD45" s="670">
        <v>103907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360</v>
      </c>
      <c r="CG46" s="662"/>
      <c r="CH46" s="662"/>
      <c r="CI46" s="662"/>
      <c r="CJ46" s="662"/>
      <c r="CK46" s="662"/>
      <c r="CL46" s="662"/>
      <c r="CM46" s="662"/>
      <c r="CN46" s="662"/>
      <c r="CO46" s="662"/>
      <c r="CP46" s="662"/>
      <c r="CQ46" s="663"/>
      <c r="CR46" s="664">
        <v>2253453</v>
      </c>
      <c r="CS46" s="665"/>
      <c r="CT46" s="665"/>
      <c r="CU46" s="665"/>
      <c r="CV46" s="665"/>
      <c r="CW46" s="665"/>
      <c r="CX46" s="665"/>
      <c r="CY46" s="666"/>
      <c r="CZ46" s="667">
        <v>3.9</v>
      </c>
      <c r="DA46" s="668"/>
      <c r="DB46" s="668"/>
      <c r="DC46" s="669"/>
      <c r="DD46" s="670">
        <v>1136203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v>3758</v>
      </c>
      <c r="CS47" s="675"/>
      <c r="CT47" s="675"/>
      <c r="CU47" s="675"/>
      <c r="CV47" s="675"/>
      <c r="CW47" s="675"/>
      <c r="CX47" s="675"/>
      <c r="CY47" s="676"/>
      <c r="CZ47" s="667">
        <v>0</v>
      </c>
      <c r="DA47" s="677"/>
      <c r="DB47" s="677"/>
      <c r="DC47" s="678"/>
      <c r="DD47" s="670" t="s">
        <v>129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365</v>
      </c>
      <c r="CE49" s="642"/>
      <c r="CF49" s="642"/>
      <c r="CG49" s="642"/>
      <c r="CH49" s="642"/>
      <c r="CI49" s="642"/>
      <c r="CJ49" s="642"/>
      <c r="CK49" s="642"/>
      <c r="CL49" s="642"/>
      <c r="CM49" s="642"/>
      <c r="CN49" s="642"/>
      <c r="CO49" s="642"/>
      <c r="CP49" s="642"/>
      <c r="CQ49" s="643"/>
      <c r="CR49" s="644">
        <v>57450948</v>
      </c>
      <c r="CS49" s="645"/>
      <c r="CT49" s="645"/>
      <c r="CU49" s="645"/>
      <c r="CV49" s="645"/>
      <c r="CW49" s="645"/>
      <c r="CX49" s="645"/>
      <c r="CY49" s="646"/>
      <c r="CZ49" s="647">
        <v>100</v>
      </c>
      <c r="DA49" s="648"/>
      <c r="DB49" s="648"/>
      <c r="DC49" s="649"/>
      <c r="DD49" s="650">
        <v>35102551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iLjtLuBYgwZVUzHDWEV/g3K6bd9Vm+2cHekEYWYu+cNrqStW5qhSsqTvUov8gsRP9lMzDkOaSM42jX08l9nqw==" saltValue="NBLIQsDbPN0dSnNxg+fQs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367</v>
      </c>
      <c r="DK2" s="1156"/>
      <c r="DL2" s="1156"/>
      <c r="DM2" s="1156"/>
      <c r="DN2" s="1156"/>
      <c r="DO2" s="1157"/>
      <c r="DP2" s="224"/>
      <c r="DQ2" s="1155" t="s">
        <v>368</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371</v>
      </c>
      <c r="B5" s="1060"/>
      <c r="C5" s="1060"/>
      <c r="D5" s="1060"/>
      <c r="E5" s="1060"/>
      <c r="F5" s="1060"/>
      <c r="G5" s="1060"/>
      <c r="H5" s="1060"/>
      <c r="I5" s="1060"/>
      <c r="J5" s="1060"/>
      <c r="K5" s="1060"/>
      <c r="L5" s="1060"/>
      <c r="M5" s="1060"/>
      <c r="N5" s="1060"/>
      <c r="O5" s="1060"/>
      <c r="P5" s="1061"/>
      <c r="Q5" s="1065" t="s">
        <v>372</v>
      </c>
      <c r="R5" s="1066"/>
      <c r="S5" s="1066"/>
      <c r="T5" s="1066"/>
      <c r="U5" s="1067"/>
      <c r="V5" s="1065" t="s">
        <v>373</v>
      </c>
      <c r="W5" s="1066"/>
      <c r="X5" s="1066"/>
      <c r="Y5" s="1066"/>
      <c r="Z5" s="1067"/>
      <c r="AA5" s="1065" t="s">
        <v>374</v>
      </c>
      <c r="AB5" s="1066"/>
      <c r="AC5" s="1066"/>
      <c r="AD5" s="1066"/>
      <c r="AE5" s="1066"/>
      <c r="AF5" s="1158" t="s">
        <v>375</v>
      </c>
      <c r="AG5" s="1066"/>
      <c r="AH5" s="1066"/>
      <c r="AI5" s="1066"/>
      <c r="AJ5" s="1079"/>
      <c r="AK5" s="1066" t="s">
        <v>376</v>
      </c>
      <c r="AL5" s="1066"/>
      <c r="AM5" s="1066"/>
      <c r="AN5" s="1066"/>
      <c r="AO5" s="1067"/>
      <c r="AP5" s="1065" t="s">
        <v>377</v>
      </c>
      <c r="AQ5" s="1066"/>
      <c r="AR5" s="1066"/>
      <c r="AS5" s="1066"/>
      <c r="AT5" s="1067"/>
      <c r="AU5" s="1065" t="s">
        <v>378</v>
      </c>
      <c r="AV5" s="1066"/>
      <c r="AW5" s="1066"/>
      <c r="AX5" s="1066"/>
      <c r="AY5" s="1079"/>
      <c r="AZ5" s="228"/>
      <c r="BA5" s="228"/>
      <c r="BB5" s="228"/>
      <c r="BC5" s="228"/>
      <c r="BD5" s="228"/>
      <c r="BE5" s="229"/>
      <c r="BF5" s="229"/>
      <c r="BG5" s="229"/>
      <c r="BH5" s="229"/>
      <c r="BI5" s="229"/>
      <c r="BJ5" s="229"/>
      <c r="BK5" s="229"/>
      <c r="BL5" s="229"/>
      <c r="BM5" s="229"/>
      <c r="BN5" s="229"/>
      <c r="BO5" s="229"/>
      <c r="BP5" s="229"/>
      <c r="BQ5" s="1059" t="s">
        <v>379</v>
      </c>
      <c r="BR5" s="1060"/>
      <c r="BS5" s="1060"/>
      <c r="BT5" s="1060"/>
      <c r="BU5" s="1060"/>
      <c r="BV5" s="1060"/>
      <c r="BW5" s="1060"/>
      <c r="BX5" s="1060"/>
      <c r="BY5" s="1060"/>
      <c r="BZ5" s="1060"/>
      <c r="CA5" s="1060"/>
      <c r="CB5" s="1060"/>
      <c r="CC5" s="1060"/>
      <c r="CD5" s="1060"/>
      <c r="CE5" s="1060"/>
      <c r="CF5" s="1060"/>
      <c r="CG5" s="1061"/>
      <c r="CH5" s="1065" t="s">
        <v>380</v>
      </c>
      <c r="CI5" s="1066"/>
      <c r="CJ5" s="1066"/>
      <c r="CK5" s="1066"/>
      <c r="CL5" s="1067"/>
      <c r="CM5" s="1065" t="s">
        <v>381</v>
      </c>
      <c r="CN5" s="1066"/>
      <c r="CO5" s="1066"/>
      <c r="CP5" s="1066"/>
      <c r="CQ5" s="1067"/>
      <c r="CR5" s="1065" t="s">
        <v>382</v>
      </c>
      <c r="CS5" s="1066"/>
      <c r="CT5" s="1066"/>
      <c r="CU5" s="1066"/>
      <c r="CV5" s="1067"/>
      <c r="CW5" s="1065" t="s">
        <v>383</v>
      </c>
      <c r="CX5" s="1066"/>
      <c r="CY5" s="1066"/>
      <c r="CZ5" s="1066"/>
      <c r="DA5" s="1067"/>
      <c r="DB5" s="1065" t="s">
        <v>384</v>
      </c>
      <c r="DC5" s="1066"/>
      <c r="DD5" s="1066"/>
      <c r="DE5" s="1066"/>
      <c r="DF5" s="1067"/>
      <c r="DG5" s="1148" t="s">
        <v>385</v>
      </c>
      <c r="DH5" s="1149"/>
      <c r="DI5" s="1149"/>
      <c r="DJ5" s="1149"/>
      <c r="DK5" s="1150"/>
      <c r="DL5" s="1148" t="s">
        <v>386</v>
      </c>
      <c r="DM5" s="1149"/>
      <c r="DN5" s="1149"/>
      <c r="DO5" s="1149"/>
      <c r="DP5" s="1150"/>
      <c r="DQ5" s="1065" t="s">
        <v>387</v>
      </c>
      <c r="DR5" s="1066"/>
      <c r="DS5" s="1066"/>
      <c r="DT5" s="1066"/>
      <c r="DU5" s="1067"/>
      <c r="DV5" s="1065" t="s">
        <v>378</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388</v>
      </c>
      <c r="C7" s="1112"/>
      <c r="D7" s="1112"/>
      <c r="E7" s="1112"/>
      <c r="F7" s="1112"/>
      <c r="G7" s="1112"/>
      <c r="H7" s="1112"/>
      <c r="I7" s="1112"/>
      <c r="J7" s="1112"/>
      <c r="K7" s="1112"/>
      <c r="L7" s="1112"/>
      <c r="M7" s="1112"/>
      <c r="N7" s="1112"/>
      <c r="O7" s="1112"/>
      <c r="P7" s="1113"/>
      <c r="Q7" s="1166">
        <v>60681</v>
      </c>
      <c r="R7" s="1167"/>
      <c r="S7" s="1167"/>
      <c r="T7" s="1167"/>
      <c r="U7" s="1167"/>
      <c r="V7" s="1167">
        <v>56846</v>
      </c>
      <c r="W7" s="1167"/>
      <c r="X7" s="1167"/>
      <c r="Y7" s="1167"/>
      <c r="Z7" s="1167"/>
      <c r="AA7" s="1167">
        <v>3835</v>
      </c>
      <c r="AB7" s="1167"/>
      <c r="AC7" s="1167"/>
      <c r="AD7" s="1167"/>
      <c r="AE7" s="1168"/>
      <c r="AF7" s="1169">
        <v>3716</v>
      </c>
      <c r="AG7" s="1170"/>
      <c r="AH7" s="1170"/>
      <c r="AI7" s="1170"/>
      <c r="AJ7" s="1171"/>
      <c r="AK7" s="1172">
        <v>361</v>
      </c>
      <c r="AL7" s="1173"/>
      <c r="AM7" s="1173"/>
      <c r="AN7" s="1173"/>
      <c r="AO7" s="1173"/>
      <c r="AP7" s="1173">
        <v>51187</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593</v>
      </c>
      <c r="BT7" s="1164"/>
      <c r="BU7" s="1164"/>
      <c r="BV7" s="1164"/>
      <c r="BW7" s="1164"/>
      <c r="BX7" s="1164"/>
      <c r="BY7" s="1164"/>
      <c r="BZ7" s="1164"/>
      <c r="CA7" s="1164"/>
      <c r="CB7" s="1164"/>
      <c r="CC7" s="1164"/>
      <c r="CD7" s="1164"/>
      <c r="CE7" s="1164"/>
      <c r="CF7" s="1164"/>
      <c r="CG7" s="1176"/>
      <c r="CH7" s="1160">
        <v>3</v>
      </c>
      <c r="CI7" s="1161"/>
      <c r="CJ7" s="1161"/>
      <c r="CK7" s="1161"/>
      <c r="CL7" s="1162"/>
      <c r="CM7" s="1160">
        <v>35</v>
      </c>
      <c r="CN7" s="1161"/>
      <c r="CO7" s="1161"/>
      <c r="CP7" s="1161"/>
      <c r="CQ7" s="1162"/>
      <c r="CR7" s="1160">
        <v>10</v>
      </c>
      <c r="CS7" s="1161"/>
      <c r="CT7" s="1161"/>
      <c r="CU7" s="1161"/>
      <c r="CV7" s="1162"/>
      <c r="CW7" s="1160" t="s">
        <v>597</v>
      </c>
      <c r="CX7" s="1161"/>
      <c r="CY7" s="1161"/>
      <c r="CZ7" s="1161"/>
      <c r="DA7" s="1162"/>
      <c r="DB7" s="1160" t="s">
        <v>597</v>
      </c>
      <c r="DC7" s="1161"/>
      <c r="DD7" s="1161"/>
      <c r="DE7" s="1161"/>
      <c r="DF7" s="1162"/>
      <c r="DG7" s="1160" t="s">
        <v>597</v>
      </c>
      <c r="DH7" s="1161"/>
      <c r="DI7" s="1161"/>
      <c r="DJ7" s="1161"/>
      <c r="DK7" s="1162"/>
      <c r="DL7" s="1160" t="s">
        <v>597</v>
      </c>
      <c r="DM7" s="1161"/>
      <c r="DN7" s="1161"/>
      <c r="DO7" s="1161"/>
      <c r="DP7" s="1162"/>
      <c r="DQ7" s="1160" t="s">
        <v>597</v>
      </c>
      <c r="DR7" s="1161"/>
      <c r="DS7" s="1161"/>
      <c r="DT7" s="1161"/>
      <c r="DU7" s="1162"/>
      <c r="DV7" s="1163"/>
      <c r="DW7" s="1164"/>
      <c r="DX7" s="1164"/>
      <c r="DY7" s="1164"/>
      <c r="DZ7" s="1165"/>
      <c r="EA7" s="230"/>
    </row>
    <row r="8" spans="1:131" s="231" customFormat="1" ht="26.25" customHeight="1" x14ac:dyDescent="0.15">
      <c r="A8" s="234">
        <v>2</v>
      </c>
      <c r="B8" s="1094" t="s">
        <v>389</v>
      </c>
      <c r="C8" s="1095"/>
      <c r="D8" s="1095"/>
      <c r="E8" s="1095"/>
      <c r="F8" s="1095"/>
      <c r="G8" s="1095"/>
      <c r="H8" s="1095"/>
      <c r="I8" s="1095"/>
      <c r="J8" s="1095"/>
      <c r="K8" s="1095"/>
      <c r="L8" s="1095"/>
      <c r="M8" s="1095"/>
      <c r="N8" s="1095"/>
      <c r="O8" s="1095"/>
      <c r="P8" s="1096"/>
      <c r="Q8" s="1102">
        <v>120</v>
      </c>
      <c r="R8" s="1103"/>
      <c r="S8" s="1103"/>
      <c r="T8" s="1103"/>
      <c r="U8" s="1103"/>
      <c r="V8" s="1103">
        <v>119</v>
      </c>
      <c r="W8" s="1103"/>
      <c r="X8" s="1103"/>
      <c r="Y8" s="1103"/>
      <c r="Z8" s="1103"/>
      <c r="AA8" s="1103">
        <v>1</v>
      </c>
      <c r="AB8" s="1103"/>
      <c r="AC8" s="1103"/>
      <c r="AD8" s="1103"/>
      <c r="AE8" s="1104"/>
      <c r="AF8" s="1099">
        <v>1</v>
      </c>
      <c r="AG8" s="1100"/>
      <c r="AH8" s="1100"/>
      <c r="AI8" s="1100"/>
      <c r="AJ8" s="1101"/>
      <c r="AK8" s="1144">
        <v>14</v>
      </c>
      <c r="AL8" s="1145"/>
      <c r="AM8" s="1145"/>
      <c r="AN8" s="1145"/>
      <c r="AO8" s="1145"/>
      <c r="AP8" s="1145" t="s">
        <v>581</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594</v>
      </c>
      <c r="BT8" s="1057"/>
      <c r="BU8" s="1057"/>
      <c r="BV8" s="1057"/>
      <c r="BW8" s="1057"/>
      <c r="BX8" s="1057"/>
      <c r="BY8" s="1057"/>
      <c r="BZ8" s="1057"/>
      <c r="CA8" s="1057"/>
      <c r="CB8" s="1057"/>
      <c r="CC8" s="1057"/>
      <c r="CD8" s="1057"/>
      <c r="CE8" s="1057"/>
      <c r="CF8" s="1057"/>
      <c r="CG8" s="1078"/>
      <c r="CH8" s="1053">
        <v>-1</v>
      </c>
      <c r="CI8" s="1054"/>
      <c r="CJ8" s="1054"/>
      <c r="CK8" s="1054"/>
      <c r="CL8" s="1055"/>
      <c r="CM8" s="1053">
        <v>103</v>
      </c>
      <c r="CN8" s="1054"/>
      <c r="CO8" s="1054"/>
      <c r="CP8" s="1054"/>
      <c r="CQ8" s="1055"/>
      <c r="CR8" s="1053">
        <v>63</v>
      </c>
      <c r="CS8" s="1054"/>
      <c r="CT8" s="1054"/>
      <c r="CU8" s="1054"/>
      <c r="CV8" s="1055"/>
      <c r="CW8" s="1053">
        <v>125</v>
      </c>
      <c r="CX8" s="1054"/>
      <c r="CY8" s="1054"/>
      <c r="CZ8" s="1054"/>
      <c r="DA8" s="1055"/>
      <c r="DB8" s="1053" t="s">
        <v>597</v>
      </c>
      <c r="DC8" s="1054"/>
      <c r="DD8" s="1054"/>
      <c r="DE8" s="1054"/>
      <c r="DF8" s="1055"/>
      <c r="DG8" s="1053" t="s">
        <v>597</v>
      </c>
      <c r="DH8" s="1054"/>
      <c r="DI8" s="1054"/>
      <c r="DJ8" s="1054"/>
      <c r="DK8" s="1055"/>
      <c r="DL8" s="1053" t="s">
        <v>597</v>
      </c>
      <c r="DM8" s="1054"/>
      <c r="DN8" s="1054"/>
      <c r="DO8" s="1054"/>
      <c r="DP8" s="1055"/>
      <c r="DQ8" s="1053" t="s">
        <v>597</v>
      </c>
      <c r="DR8" s="1054"/>
      <c r="DS8" s="1054"/>
      <c r="DT8" s="1054"/>
      <c r="DU8" s="1055"/>
      <c r="DV8" s="1056"/>
      <c r="DW8" s="1057"/>
      <c r="DX8" s="1057"/>
      <c r="DY8" s="1057"/>
      <c r="DZ8" s="1058"/>
      <c r="EA8" s="230"/>
    </row>
    <row r="9" spans="1:131" s="231" customFormat="1" ht="26.25" customHeight="1" x14ac:dyDescent="0.15">
      <c r="A9" s="234">
        <v>3</v>
      </c>
      <c r="B9" s="1094" t="s">
        <v>390</v>
      </c>
      <c r="C9" s="1095"/>
      <c r="D9" s="1095"/>
      <c r="E9" s="1095"/>
      <c r="F9" s="1095"/>
      <c r="G9" s="1095"/>
      <c r="H9" s="1095"/>
      <c r="I9" s="1095"/>
      <c r="J9" s="1095"/>
      <c r="K9" s="1095"/>
      <c r="L9" s="1095"/>
      <c r="M9" s="1095"/>
      <c r="N9" s="1095"/>
      <c r="O9" s="1095"/>
      <c r="P9" s="1096"/>
      <c r="Q9" s="1102">
        <v>990</v>
      </c>
      <c r="R9" s="1103"/>
      <c r="S9" s="1103"/>
      <c r="T9" s="1103"/>
      <c r="U9" s="1103"/>
      <c r="V9" s="1103">
        <v>955</v>
      </c>
      <c r="W9" s="1103"/>
      <c r="X9" s="1103"/>
      <c r="Y9" s="1103"/>
      <c r="Z9" s="1103"/>
      <c r="AA9" s="1103">
        <v>35</v>
      </c>
      <c r="AB9" s="1103"/>
      <c r="AC9" s="1103"/>
      <c r="AD9" s="1103"/>
      <c r="AE9" s="1104"/>
      <c r="AF9" s="1099">
        <v>9</v>
      </c>
      <c r="AG9" s="1100"/>
      <c r="AH9" s="1100"/>
      <c r="AI9" s="1100"/>
      <c r="AJ9" s="1101"/>
      <c r="AK9" s="1144">
        <v>104</v>
      </c>
      <c r="AL9" s="1145"/>
      <c r="AM9" s="1145"/>
      <c r="AN9" s="1145"/>
      <c r="AO9" s="1145"/>
      <c r="AP9" s="1145">
        <v>3117</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t="s">
        <v>596</v>
      </c>
      <c r="BS9" s="1056" t="s">
        <v>595</v>
      </c>
      <c r="BT9" s="1057"/>
      <c r="BU9" s="1057"/>
      <c r="BV9" s="1057"/>
      <c r="BW9" s="1057"/>
      <c r="BX9" s="1057"/>
      <c r="BY9" s="1057"/>
      <c r="BZ9" s="1057"/>
      <c r="CA9" s="1057"/>
      <c r="CB9" s="1057"/>
      <c r="CC9" s="1057"/>
      <c r="CD9" s="1057"/>
      <c r="CE9" s="1057"/>
      <c r="CF9" s="1057"/>
      <c r="CG9" s="1078"/>
      <c r="CH9" s="1053">
        <v>79</v>
      </c>
      <c r="CI9" s="1054"/>
      <c r="CJ9" s="1054"/>
      <c r="CK9" s="1054"/>
      <c r="CL9" s="1055"/>
      <c r="CM9" s="1053">
        <v>1198</v>
      </c>
      <c r="CN9" s="1054"/>
      <c r="CO9" s="1054"/>
      <c r="CP9" s="1054"/>
      <c r="CQ9" s="1055"/>
      <c r="CR9" s="1053">
        <v>3</v>
      </c>
      <c r="CS9" s="1054"/>
      <c r="CT9" s="1054"/>
      <c r="CU9" s="1054"/>
      <c r="CV9" s="1055"/>
      <c r="CW9" s="1053" t="s">
        <v>597</v>
      </c>
      <c r="CX9" s="1054"/>
      <c r="CY9" s="1054"/>
      <c r="CZ9" s="1054"/>
      <c r="DA9" s="1055"/>
      <c r="DB9" s="1053" t="s">
        <v>597</v>
      </c>
      <c r="DC9" s="1054"/>
      <c r="DD9" s="1054"/>
      <c r="DE9" s="1054"/>
      <c r="DF9" s="1055"/>
      <c r="DG9" s="1053" t="s">
        <v>597</v>
      </c>
      <c r="DH9" s="1054"/>
      <c r="DI9" s="1054"/>
      <c r="DJ9" s="1054"/>
      <c r="DK9" s="1055"/>
      <c r="DL9" s="1053">
        <v>67</v>
      </c>
      <c r="DM9" s="1054"/>
      <c r="DN9" s="1054"/>
      <c r="DO9" s="1054"/>
      <c r="DP9" s="1055"/>
      <c r="DQ9" s="1053">
        <v>7</v>
      </c>
      <c r="DR9" s="1054"/>
      <c r="DS9" s="1054"/>
      <c r="DT9" s="1054"/>
      <c r="DU9" s="1055"/>
      <c r="DV9" s="1056"/>
      <c r="DW9" s="1057"/>
      <c r="DX9" s="1057"/>
      <c r="DY9" s="1057"/>
      <c r="DZ9" s="1058"/>
      <c r="EA9" s="230"/>
    </row>
    <row r="10" spans="1:131" s="231" customFormat="1" ht="26.25" customHeight="1" x14ac:dyDescent="0.15">
      <c r="A10" s="234">
        <v>4</v>
      </c>
      <c r="B10" s="1094" t="s">
        <v>391</v>
      </c>
      <c r="C10" s="1095"/>
      <c r="D10" s="1095"/>
      <c r="E10" s="1095"/>
      <c r="F10" s="1095"/>
      <c r="G10" s="1095"/>
      <c r="H10" s="1095"/>
      <c r="I10" s="1095"/>
      <c r="J10" s="1095"/>
      <c r="K10" s="1095"/>
      <c r="L10" s="1095"/>
      <c r="M10" s="1095"/>
      <c r="N10" s="1095"/>
      <c r="O10" s="1095"/>
      <c r="P10" s="1096"/>
      <c r="Q10" s="1102">
        <v>18</v>
      </c>
      <c r="R10" s="1103"/>
      <c r="S10" s="1103"/>
      <c r="T10" s="1103"/>
      <c r="U10" s="1103"/>
      <c r="V10" s="1103">
        <v>18</v>
      </c>
      <c r="W10" s="1103"/>
      <c r="X10" s="1103"/>
      <c r="Y10" s="1103"/>
      <c r="Z10" s="1103"/>
      <c r="AA10" s="1103" t="s">
        <v>581</v>
      </c>
      <c r="AB10" s="1103"/>
      <c r="AC10" s="1103"/>
      <c r="AD10" s="1103"/>
      <c r="AE10" s="1104"/>
      <c r="AF10" s="1099" t="s">
        <v>130</v>
      </c>
      <c r="AG10" s="1100"/>
      <c r="AH10" s="1100"/>
      <c r="AI10" s="1100"/>
      <c r="AJ10" s="1101"/>
      <c r="AK10" s="1144">
        <v>18</v>
      </c>
      <c r="AL10" s="1145"/>
      <c r="AM10" s="1145"/>
      <c r="AN10" s="1145"/>
      <c r="AO10" s="1145"/>
      <c r="AP10" s="1145">
        <v>25</v>
      </c>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392</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393</v>
      </c>
      <c r="B23" s="1001" t="s">
        <v>394</v>
      </c>
      <c r="C23" s="1002"/>
      <c r="D23" s="1002"/>
      <c r="E23" s="1002"/>
      <c r="F23" s="1002"/>
      <c r="G23" s="1002"/>
      <c r="H23" s="1002"/>
      <c r="I23" s="1002"/>
      <c r="J23" s="1002"/>
      <c r="K23" s="1002"/>
      <c r="L23" s="1002"/>
      <c r="M23" s="1002"/>
      <c r="N23" s="1002"/>
      <c r="O23" s="1002"/>
      <c r="P23" s="1012"/>
      <c r="Q23" s="1131">
        <v>61601</v>
      </c>
      <c r="R23" s="1125"/>
      <c r="S23" s="1125"/>
      <c r="T23" s="1125"/>
      <c r="U23" s="1125"/>
      <c r="V23" s="1125">
        <v>57729</v>
      </c>
      <c r="W23" s="1125"/>
      <c r="X23" s="1125"/>
      <c r="Y23" s="1125"/>
      <c r="Z23" s="1125"/>
      <c r="AA23" s="1125">
        <v>3871</v>
      </c>
      <c r="AB23" s="1125"/>
      <c r="AC23" s="1125"/>
      <c r="AD23" s="1125"/>
      <c r="AE23" s="1132"/>
      <c r="AF23" s="1133">
        <v>3727</v>
      </c>
      <c r="AG23" s="1125"/>
      <c r="AH23" s="1125"/>
      <c r="AI23" s="1125"/>
      <c r="AJ23" s="1134"/>
      <c r="AK23" s="1135"/>
      <c r="AL23" s="1136"/>
      <c r="AM23" s="1136"/>
      <c r="AN23" s="1136"/>
      <c r="AO23" s="1136"/>
      <c r="AP23" s="1125">
        <v>54329</v>
      </c>
      <c r="AQ23" s="1125"/>
      <c r="AR23" s="1125"/>
      <c r="AS23" s="1125"/>
      <c r="AT23" s="1125"/>
      <c r="AU23" s="1126"/>
      <c r="AV23" s="1126"/>
      <c r="AW23" s="1126"/>
      <c r="AX23" s="1126"/>
      <c r="AY23" s="1127"/>
      <c r="AZ23" s="1128" t="s">
        <v>130</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371</v>
      </c>
      <c r="B26" s="1060"/>
      <c r="C26" s="1060"/>
      <c r="D26" s="1060"/>
      <c r="E26" s="1060"/>
      <c r="F26" s="1060"/>
      <c r="G26" s="1060"/>
      <c r="H26" s="1060"/>
      <c r="I26" s="1060"/>
      <c r="J26" s="1060"/>
      <c r="K26" s="1060"/>
      <c r="L26" s="1060"/>
      <c r="M26" s="1060"/>
      <c r="N26" s="1060"/>
      <c r="O26" s="1060"/>
      <c r="P26" s="1061"/>
      <c r="Q26" s="1065" t="s">
        <v>397</v>
      </c>
      <c r="R26" s="1066"/>
      <c r="S26" s="1066"/>
      <c r="T26" s="1066"/>
      <c r="U26" s="1067"/>
      <c r="V26" s="1065" t="s">
        <v>398</v>
      </c>
      <c r="W26" s="1066"/>
      <c r="X26" s="1066"/>
      <c r="Y26" s="1066"/>
      <c r="Z26" s="1067"/>
      <c r="AA26" s="1065" t="s">
        <v>399</v>
      </c>
      <c r="AB26" s="1066"/>
      <c r="AC26" s="1066"/>
      <c r="AD26" s="1066"/>
      <c r="AE26" s="1066"/>
      <c r="AF26" s="1119" t="s">
        <v>400</v>
      </c>
      <c r="AG26" s="1072"/>
      <c r="AH26" s="1072"/>
      <c r="AI26" s="1072"/>
      <c r="AJ26" s="1120"/>
      <c r="AK26" s="1066" t="s">
        <v>401</v>
      </c>
      <c r="AL26" s="1066"/>
      <c r="AM26" s="1066"/>
      <c r="AN26" s="1066"/>
      <c r="AO26" s="1067"/>
      <c r="AP26" s="1065" t="s">
        <v>402</v>
      </c>
      <c r="AQ26" s="1066"/>
      <c r="AR26" s="1066"/>
      <c r="AS26" s="1066"/>
      <c r="AT26" s="1067"/>
      <c r="AU26" s="1065" t="s">
        <v>403</v>
      </c>
      <c r="AV26" s="1066"/>
      <c r="AW26" s="1066"/>
      <c r="AX26" s="1066"/>
      <c r="AY26" s="1067"/>
      <c r="AZ26" s="1065" t="s">
        <v>404</v>
      </c>
      <c r="BA26" s="1066"/>
      <c r="BB26" s="1066"/>
      <c r="BC26" s="1066"/>
      <c r="BD26" s="1067"/>
      <c r="BE26" s="1065" t="s">
        <v>378</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405</v>
      </c>
      <c r="C28" s="1112"/>
      <c r="D28" s="1112"/>
      <c r="E28" s="1112"/>
      <c r="F28" s="1112"/>
      <c r="G28" s="1112"/>
      <c r="H28" s="1112"/>
      <c r="I28" s="1112"/>
      <c r="J28" s="1112"/>
      <c r="K28" s="1112"/>
      <c r="L28" s="1112"/>
      <c r="M28" s="1112"/>
      <c r="N28" s="1112"/>
      <c r="O28" s="1112"/>
      <c r="P28" s="1113"/>
      <c r="Q28" s="1114">
        <v>14094</v>
      </c>
      <c r="R28" s="1115"/>
      <c r="S28" s="1115"/>
      <c r="T28" s="1115"/>
      <c r="U28" s="1115"/>
      <c r="V28" s="1115">
        <v>13932</v>
      </c>
      <c r="W28" s="1115"/>
      <c r="X28" s="1115"/>
      <c r="Y28" s="1115"/>
      <c r="Z28" s="1115"/>
      <c r="AA28" s="1115">
        <v>162</v>
      </c>
      <c r="AB28" s="1115"/>
      <c r="AC28" s="1115"/>
      <c r="AD28" s="1115"/>
      <c r="AE28" s="1116"/>
      <c r="AF28" s="1117">
        <v>162</v>
      </c>
      <c r="AG28" s="1115"/>
      <c r="AH28" s="1115"/>
      <c r="AI28" s="1115"/>
      <c r="AJ28" s="1118"/>
      <c r="AK28" s="1106">
        <v>942</v>
      </c>
      <c r="AL28" s="1107"/>
      <c r="AM28" s="1107"/>
      <c r="AN28" s="1107"/>
      <c r="AO28" s="1107"/>
      <c r="AP28" s="1107" t="s">
        <v>581</v>
      </c>
      <c r="AQ28" s="1107"/>
      <c r="AR28" s="1107"/>
      <c r="AS28" s="1107"/>
      <c r="AT28" s="1107"/>
      <c r="AU28" s="1107" t="s">
        <v>581</v>
      </c>
      <c r="AV28" s="1107"/>
      <c r="AW28" s="1107"/>
      <c r="AX28" s="1107"/>
      <c r="AY28" s="1107"/>
      <c r="AZ28" s="1108" t="s">
        <v>581</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406</v>
      </c>
      <c r="C29" s="1095"/>
      <c r="D29" s="1095"/>
      <c r="E29" s="1095"/>
      <c r="F29" s="1095"/>
      <c r="G29" s="1095"/>
      <c r="H29" s="1095"/>
      <c r="I29" s="1095"/>
      <c r="J29" s="1095"/>
      <c r="K29" s="1095"/>
      <c r="L29" s="1095"/>
      <c r="M29" s="1095"/>
      <c r="N29" s="1095"/>
      <c r="O29" s="1095"/>
      <c r="P29" s="1096"/>
      <c r="Q29" s="1102">
        <v>45</v>
      </c>
      <c r="R29" s="1103"/>
      <c r="S29" s="1103"/>
      <c r="T29" s="1103"/>
      <c r="U29" s="1103"/>
      <c r="V29" s="1103">
        <v>45</v>
      </c>
      <c r="W29" s="1103"/>
      <c r="X29" s="1103"/>
      <c r="Y29" s="1103"/>
      <c r="Z29" s="1103"/>
      <c r="AA29" s="1103">
        <v>1</v>
      </c>
      <c r="AB29" s="1103"/>
      <c r="AC29" s="1103"/>
      <c r="AD29" s="1103"/>
      <c r="AE29" s="1104"/>
      <c r="AF29" s="1099">
        <v>1</v>
      </c>
      <c r="AG29" s="1100"/>
      <c r="AH29" s="1100"/>
      <c r="AI29" s="1100"/>
      <c r="AJ29" s="1101"/>
      <c r="AK29" s="1044">
        <v>8</v>
      </c>
      <c r="AL29" s="1035"/>
      <c r="AM29" s="1035"/>
      <c r="AN29" s="1035"/>
      <c r="AO29" s="1035"/>
      <c r="AP29" s="1035" t="s">
        <v>581</v>
      </c>
      <c r="AQ29" s="1035"/>
      <c r="AR29" s="1035"/>
      <c r="AS29" s="1035"/>
      <c r="AT29" s="1035"/>
      <c r="AU29" s="1035" t="s">
        <v>581</v>
      </c>
      <c r="AV29" s="1035"/>
      <c r="AW29" s="1035"/>
      <c r="AX29" s="1035"/>
      <c r="AY29" s="1035"/>
      <c r="AZ29" s="1105" t="s">
        <v>581</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407</v>
      </c>
      <c r="C30" s="1095"/>
      <c r="D30" s="1095"/>
      <c r="E30" s="1095"/>
      <c r="F30" s="1095"/>
      <c r="G30" s="1095"/>
      <c r="H30" s="1095"/>
      <c r="I30" s="1095"/>
      <c r="J30" s="1095"/>
      <c r="K30" s="1095"/>
      <c r="L30" s="1095"/>
      <c r="M30" s="1095"/>
      <c r="N30" s="1095"/>
      <c r="O30" s="1095"/>
      <c r="P30" s="1096"/>
      <c r="Q30" s="1102">
        <v>11047</v>
      </c>
      <c r="R30" s="1103"/>
      <c r="S30" s="1103"/>
      <c r="T30" s="1103"/>
      <c r="U30" s="1103"/>
      <c r="V30" s="1103">
        <v>10880</v>
      </c>
      <c r="W30" s="1103"/>
      <c r="X30" s="1103"/>
      <c r="Y30" s="1103"/>
      <c r="Z30" s="1103"/>
      <c r="AA30" s="1103">
        <v>167</v>
      </c>
      <c r="AB30" s="1103"/>
      <c r="AC30" s="1103"/>
      <c r="AD30" s="1103"/>
      <c r="AE30" s="1104"/>
      <c r="AF30" s="1099">
        <v>167</v>
      </c>
      <c r="AG30" s="1100"/>
      <c r="AH30" s="1100"/>
      <c r="AI30" s="1100"/>
      <c r="AJ30" s="1101"/>
      <c r="AK30" s="1044">
        <v>1686</v>
      </c>
      <c r="AL30" s="1035"/>
      <c r="AM30" s="1035"/>
      <c r="AN30" s="1035"/>
      <c r="AO30" s="1035"/>
      <c r="AP30" s="1035" t="s">
        <v>581</v>
      </c>
      <c r="AQ30" s="1035"/>
      <c r="AR30" s="1035"/>
      <c r="AS30" s="1035"/>
      <c r="AT30" s="1035"/>
      <c r="AU30" s="1035" t="s">
        <v>581</v>
      </c>
      <c r="AV30" s="1035"/>
      <c r="AW30" s="1035"/>
      <c r="AX30" s="1035"/>
      <c r="AY30" s="1035"/>
      <c r="AZ30" s="1105" t="s">
        <v>581</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408</v>
      </c>
      <c r="C31" s="1095"/>
      <c r="D31" s="1095"/>
      <c r="E31" s="1095"/>
      <c r="F31" s="1095"/>
      <c r="G31" s="1095"/>
      <c r="H31" s="1095"/>
      <c r="I31" s="1095"/>
      <c r="J31" s="1095"/>
      <c r="K31" s="1095"/>
      <c r="L31" s="1095"/>
      <c r="M31" s="1095"/>
      <c r="N31" s="1095"/>
      <c r="O31" s="1095"/>
      <c r="P31" s="1096"/>
      <c r="Q31" s="1102">
        <v>11</v>
      </c>
      <c r="R31" s="1103"/>
      <c r="S31" s="1103"/>
      <c r="T31" s="1103"/>
      <c r="U31" s="1103"/>
      <c r="V31" s="1103">
        <v>11</v>
      </c>
      <c r="W31" s="1103"/>
      <c r="X31" s="1103"/>
      <c r="Y31" s="1103"/>
      <c r="Z31" s="1103"/>
      <c r="AA31" s="1103" t="s">
        <v>581</v>
      </c>
      <c r="AB31" s="1103"/>
      <c r="AC31" s="1103"/>
      <c r="AD31" s="1103"/>
      <c r="AE31" s="1104"/>
      <c r="AF31" s="1099" t="s">
        <v>130</v>
      </c>
      <c r="AG31" s="1100"/>
      <c r="AH31" s="1100"/>
      <c r="AI31" s="1100"/>
      <c r="AJ31" s="1101"/>
      <c r="AK31" s="1044">
        <v>0</v>
      </c>
      <c r="AL31" s="1035"/>
      <c r="AM31" s="1035"/>
      <c r="AN31" s="1035"/>
      <c r="AO31" s="1035"/>
      <c r="AP31" s="1035" t="s">
        <v>581</v>
      </c>
      <c r="AQ31" s="1035"/>
      <c r="AR31" s="1035"/>
      <c r="AS31" s="1035"/>
      <c r="AT31" s="1035"/>
      <c r="AU31" s="1035" t="s">
        <v>581</v>
      </c>
      <c r="AV31" s="1035"/>
      <c r="AW31" s="1035"/>
      <c r="AX31" s="1035"/>
      <c r="AY31" s="1035"/>
      <c r="AZ31" s="1105" t="s">
        <v>581</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409</v>
      </c>
      <c r="C32" s="1095"/>
      <c r="D32" s="1095"/>
      <c r="E32" s="1095"/>
      <c r="F32" s="1095"/>
      <c r="G32" s="1095"/>
      <c r="H32" s="1095"/>
      <c r="I32" s="1095"/>
      <c r="J32" s="1095"/>
      <c r="K32" s="1095"/>
      <c r="L32" s="1095"/>
      <c r="M32" s="1095"/>
      <c r="N32" s="1095"/>
      <c r="O32" s="1095"/>
      <c r="P32" s="1096"/>
      <c r="Q32" s="1102">
        <v>1647</v>
      </c>
      <c r="R32" s="1103"/>
      <c r="S32" s="1103"/>
      <c r="T32" s="1103"/>
      <c r="U32" s="1103"/>
      <c r="V32" s="1103">
        <v>1645</v>
      </c>
      <c r="W32" s="1103"/>
      <c r="X32" s="1103"/>
      <c r="Y32" s="1103"/>
      <c r="Z32" s="1103"/>
      <c r="AA32" s="1103">
        <v>2</v>
      </c>
      <c r="AB32" s="1103"/>
      <c r="AC32" s="1103"/>
      <c r="AD32" s="1103"/>
      <c r="AE32" s="1104"/>
      <c r="AF32" s="1099">
        <v>2</v>
      </c>
      <c r="AG32" s="1100"/>
      <c r="AH32" s="1100"/>
      <c r="AI32" s="1100"/>
      <c r="AJ32" s="1101"/>
      <c r="AK32" s="1044">
        <v>340</v>
      </c>
      <c r="AL32" s="1035"/>
      <c r="AM32" s="1035"/>
      <c r="AN32" s="1035"/>
      <c r="AO32" s="1035"/>
      <c r="AP32" s="1035" t="s">
        <v>581</v>
      </c>
      <c r="AQ32" s="1035"/>
      <c r="AR32" s="1035"/>
      <c r="AS32" s="1035"/>
      <c r="AT32" s="1035"/>
      <c r="AU32" s="1035" t="s">
        <v>581</v>
      </c>
      <c r="AV32" s="1035"/>
      <c r="AW32" s="1035"/>
      <c r="AX32" s="1035"/>
      <c r="AY32" s="1035"/>
      <c r="AZ32" s="1105" t="s">
        <v>581</v>
      </c>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410</v>
      </c>
      <c r="C33" s="1095"/>
      <c r="D33" s="1095"/>
      <c r="E33" s="1095"/>
      <c r="F33" s="1095"/>
      <c r="G33" s="1095"/>
      <c r="H33" s="1095"/>
      <c r="I33" s="1095"/>
      <c r="J33" s="1095"/>
      <c r="K33" s="1095"/>
      <c r="L33" s="1095"/>
      <c r="M33" s="1095"/>
      <c r="N33" s="1095"/>
      <c r="O33" s="1095"/>
      <c r="P33" s="1096"/>
      <c r="Q33" s="1102">
        <v>2533</v>
      </c>
      <c r="R33" s="1103"/>
      <c r="S33" s="1103"/>
      <c r="T33" s="1103"/>
      <c r="U33" s="1103"/>
      <c r="V33" s="1103">
        <v>2133</v>
      </c>
      <c r="W33" s="1103"/>
      <c r="X33" s="1103"/>
      <c r="Y33" s="1103"/>
      <c r="Z33" s="1103"/>
      <c r="AA33" s="1103">
        <v>400</v>
      </c>
      <c r="AB33" s="1103"/>
      <c r="AC33" s="1103"/>
      <c r="AD33" s="1103"/>
      <c r="AE33" s="1104"/>
      <c r="AF33" s="1099">
        <v>3863</v>
      </c>
      <c r="AG33" s="1100"/>
      <c r="AH33" s="1100"/>
      <c r="AI33" s="1100"/>
      <c r="AJ33" s="1101"/>
      <c r="AK33" s="1044">
        <v>28</v>
      </c>
      <c r="AL33" s="1035"/>
      <c r="AM33" s="1035"/>
      <c r="AN33" s="1035"/>
      <c r="AO33" s="1035"/>
      <c r="AP33" s="1035">
        <v>6176</v>
      </c>
      <c r="AQ33" s="1035"/>
      <c r="AR33" s="1035"/>
      <c r="AS33" s="1035"/>
      <c r="AT33" s="1035"/>
      <c r="AU33" s="1035">
        <v>25</v>
      </c>
      <c r="AV33" s="1035"/>
      <c r="AW33" s="1035"/>
      <c r="AX33" s="1035"/>
      <c r="AY33" s="1035"/>
      <c r="AZ33" s="1105" t="s">
        <v>581</v>
      </c>
      <c r="BA33" s="1105"/>
      <c r="BB33" s="1105"/>
      <c r="BC33" s="1105"/>
      <c r="BD33" s="1105"/>
      <c r="BE33" s="1036" t="s">
        <v>411</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412</v>
      </c>
      <c r="C34" s="1095"/>
      <c r="D34" s="1095"/>
      <c r="E34" s="1095"/>
      <c r="F34" s="1095"/>
      <c r="G34" s="1095"/>
      <c r="H34" s="1095"/>
      <c r="I34" s="1095"/>
      <c r="J34" s="1095"/>
      <c r="K34" s="1095"/>
      <c r="L34" s="1095"/>
      <c r="M34" s="1095"/>
      <c r="N34" s="1095"/>
      <c r="O34" s="1095"/>
      <c r="P34" s="1096"/>
      <c r="Q34" s="1102">
        <v>3052</v>
      </c>
      <c r="R34" s="1103"/>
      <c r="S34" s="1103"/>
      <c r="T34" s="1103"/>
      <c r="U34" s="1103"/>
      <c r="V34" s="1103">
        <v>3026</v>
      </c>
      <c r="W34" s="1103"/>
      <c r="X34" s="1103"/>
      <c r="Y34" s="1103"/>
      <c r="Z34" s="1103"/>
      <c r="AA34" s="1103">
        <v>26</v>
      </c>
      <c r="AB34" s="1103"/>
      <c r="AC34" s="1103"/>
      <c r="AD34" s="1103"/>
      <c r="AE34" s="1104"/>
      <c r="AF34" s="1099">
        <v>275</v>
      </c>
      <c r="AG34" s="1100"/>
      <c r="AH34" s="1100"/>
      <c r="AI34" s="1100"/>
      <c r="AJ34" s="1101"/>
      <c r="AK34" s="1044">
        <v>980</v>
      </c>
      <c r="AL34" s="1035"/>
      <c r="AM34" s="1035"/>
      <c r="AN34" s="1035"/>
      <c r="AO34" s="1035"/>
      <c r="AP34" s="1035">
        <v>13218</v>
      </c>
      <c r="AQ34" s="1035"/>
      <c r="AR34" s="1035"/>
      <c r="AS34" s="1035"/>
      <c r="AT34" s="1035"/>
      <c r="AU34" s="1035">
        <v>8896</v>
      </c>
      <c r="AV34" s="1035"/>
      <c r="AW34" s="1035"/>
      <c r="AX34" s="1035"/>
      <c r="AY34" s="1035"/>
      <c r="AZ34" s="1105" t="s">
        <v>581</v>
      </c>
      <c r="BA34" s="1105"/>
      <c r="BB34" s="1105"/>
      <c r="BC34" s="1105"/>
      <c r="BD34" s="1105"/>
      <c r="BE34" s="1036" t="s">
        <v>411</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t="s">
        <v>413</v>
      </c>
      <c r="C35" s="1095"/>
      <c r="D35" s="1095"/>
      <c r="E35" s="1095"/>
      <c r="F35" s="1095"/>
      <c r="G35" s="1095"/>
      <c r="H35" s="1095"/>
      <c r="I35" s="1095"/>
      <c r="J35" s="1095"/>
      <c r="K35" s="1095"/>
      <c r="L35" s="1095"/>
      <c r="M35" s="1095"/>
      <c r="N35" s="1095"/>
      <c r="O35" s="1095"/>
      <c r="P35" s="1096"/>
      <c r="Q35" s="1102">
        <v>796</v>
      </c>
      <c r="R35" s="1103"/>
      <c r="S35" s="1103"/>
      <c r="T35" s="1103"/>
      <c r="U35" s="1103"/>
      <c r="V35" s="1103">
        <v>766</v>
      </c>
      <c r="W35" s="1103"/>
      <c r="X35" s="1103"/>
      <c r="Y35" s="1103"/>
      <c r="Z35" s="1103"/>
      <c r="AA35" s="1103">
        <v>30</v>
      </c>
      <c r="AB35" s="1103"/>
      <c r="AC35" s="1103"/>
      <c r="AD35" s="1103"/>
      <c r="AE35" s="1104"/>
      <c r="AF35" s="1099">
        <v>28</v>
      </c>
      <c r="AG35" s="1100"/>
      <c r="AH35" s="1100"/>
      <c r="AI35" s="1100"/>
      <c r="AJ35" s="1101"/>
      <c r="AK35" s="1044">
        <v>372</v>
      </c>
      <c r="AL35" s="1035"/>
      <c r="AM35" s="1035"/>
      <c r="AN35" s="1035"/>
      <c r="AO35" s="1035"/>
      <c r="AP35" s="1035">
        <v>3585</v>
      </c>
      <c r="AQ35" s="1035"/>
      <c r="AR35" s="1035"/>
      <c r="AS35" s="1035"/>
      <c r="AT35" s="1035"/>
      <c r="AU35" s="1035">
        <v>3510</v>
      </c>
      <c r="AV35" s="1035"/>
      <c r="AW35" s="1035"/>
      <c r="AX35" s="1035"/>
      <c r="AY35" s="1035"/>
      <c r="AZ35" s="1105" t="s">
        <v>581</v>
      </c>
      <c r="BA35" s="1105"/>
      <c r="BB35" s="1105"/>
      <c r="BC35" s="1105"/>
      <c r="BD35" s="1105"/>
      <c r="BE35" s="1036" t="s">
        <v>414</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t="s">
        <v>415</v>
      </c>
      <c r="C36" s="1095"/>
      <c r="D36" s="1095"/>
      <c r="E36" s="1095"/>
      <c r="F36" s="1095"/>
      <c r="G36" s="1095"/>
      <c r="H36" s="1095"/>
      <c r="I36" s="1095"/>
      <c r="J36" s="1095"/>
      <c r="K36" s="1095"/>
      <c r="L36" s="1095"/>
      <c r="M36" s="1095"/>
      <c r="N36" s="1095"/>
      <c r="O36" s="1095"/>
      <c r="P36" s="1096"/>
      <c r="Q36" s="1102">
        <v>92</v>
      </c>
      <c r="R36" s="1103"/>
      <c r="S36" s="1103"/>
      <c r="T36" s="1103"/>
      <c r="U36" s="1103"/>
      <c r="V36" s="1103">
        <v>83</v>
      </c>
      <c r="W36" s="1103"/>
      <c r="X36" s="1103"/>
      <c r="Y36" s="1103"/>
      <c r="Z36" s="1103"/>
      <c r="AA36" s="1103">
        <v>10</v>
      </c>
      <c r="AB36" s="1103"/>
      <c r="AC36" s="1103"/>
      <c r="AD36" s="1103"/>
      <c r="AE36" s="1104"/>
      <c r="AF36" s="1099">
        <v>10</v>
      </c>
      <c r="AG36" s="1100"/>
      <c r="AH36" s="1100"/>
      <c r="AI36" s="1100"/>
      <c r="AJ36" s="1101"/>
      <c r="AK36" s="1044" t="s">
        <v>581</v>
      </c>
      <c r="AL36" s="1035"/>
      <c r="AM36" s="1035"/>
      <c r="AN36" s="1035"/>
      <c r="AO36" s="1035"/>
      <c r="AP36" s="1035" t="s">
        <v>581</v>
      </c>
      <c r="AQ36" s="1035"/>
      <c r="AR36" s="1035"/>
      <c r="AS36" s="1035"/>
      <c r="AT36" s="1035"/>
      <c r="AU36" s="1035" t="s">
        <v>581</v>
      </c>
      <c r="AV36" s="1035"/>
      <c r="AW36" s="1035"/>
      <c r="AX36" s="1035"/>
      <c r="AY36" s="1035"/>
      <c r="AZ36" s="1105" t="s">
        <v>581</v>
      </c>
      <c r="BA36" s="1105"/>
      <c r="BB36" s="1105"/>
      <c r="BC36" s="1105"/>
      <c r="BD36" s="1105"/>
      <c r="BE36" s="1036" t="s">
        <v>414</v>
      </c>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t="s">
        <v>416</v>
      </c>
      <c r="C37" s="1095"/>
      <c r="D37" s="1095"/>
      <c r="E37" s="1095"/>
      <c r="F37" s="1095"/>
      <c r="G37" s="1095"/>
      <c r="H37" s="1095"/>
      <c r="I37" s="1095"/>
      <c r="J37" s="1095"/>
      <c r="K37" s="1095"/>
      <c r="L37" s="1095"/>
      <c r="M37" s="1095"/>
      <c r="N37" s="1095"/>
      <c r="O37" s="1095"/>
      <c r="P37" s="1096"/>
      <c r="Q37" s="1102">
        <v>1372</v>
      </c>
      <c r="R37" s="1103"/>
      <c r="S37" s="1103"/>
      <c r="T37" s="1103"/>
      <c r="U37" s="1103"/>
      <c r="V37" s="1103">
        <v>1359</v>
      </c>
      <c r="W37" s="1103"/>
      <c r="X37" s="1103"/>
      <c r="Y37" s="1103"/>
      <c r="Z37" s="1103"/>
      <c r="AA37" s="1103">
        <v>13</v>
      </c>
      <c r="AB37" s="1103"/>
      <c r="AC37" s="1103"/>
      <c r="AD37" s="1103"/>
      <c r="AE37" s="1104"/>
      <c r="AF37" s="1099">
        <v>13</v>
      </c>
      <c r="AG37" s="1100"/>
      <c r="AH37" s="1100"/>
      <c r="AI37" s="1100"/>
      <c r="AJ37" s="1101"/>
      <c r="AK37" s="1044" t="s">
        <v>581</v>
      </c>
      <c r="AL37" s="1035"/>
      <c r="AM37" s="1035"/>
      <c r="AN37" s="1035"/>
      <c r="AO37" s="1035"/>
      <c r="AP37" s="1035" t="s">
        <v>581</v>
      </c>
      <c r="AQ37" s="1035"/>
      <c r="AR37" s="1035"/>
      <c r="AS37" s="1035"/>
      <c r="AT37" s="1035"/>
      <c r="AU37" s="1035" t="s">
        <v>581</v>
      </c>
      <c r="AV37" s="1035"/>
      <c r="AW37" s="1035"/>
      <c r="AX37" s="1035"/>
      <c r="AY37" s="1035"/>
      <c r="AZ37" s="1105" t="s">
        <v>581</v>
      </c>
      <c r="BA37" s="1105"/>
      <c r="BB37" s="1105"/>
      <c r="BC37" s="1105"/>
      <c r="BD37" s="1105"/>
      <c r="BE37" s="1036" t="s">
        <v>417</v>
      </c>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418</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393</v>
      </c>
      <c r="B63" s="1001" t="s">
        <v>419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4520</v>
      </c>
      <c r="AG63" s="1023"/>
      <c r="AH63" s="1023"/>
      <c r="AI63" s="1023"/>
      <c r="AJ63" s="1086"/>
      <c r="AK63" s="1087"/>
      <c r="AL63" s="1027"/>
      <c r="AM63" s="1027"/>
      <c r="AN63" s="1027"/>
      <c r="AO63" s="1027"/>
      <c r="AP63" s="1023">
        <v>22979</v>
      </c>
      <c r="AQ63" s="1023"/>
      <c r="AR63" s="1023"/>
      <c r="AS63" s="1023"/>
      <c r="AT63" s="1023"/>
      <c r="AU63" s="1023">
        <v>12430</v>
      </c>
      <c r="AV63" s="1023"/>
      <c r="AW63" s="1023"/>
      <c r="AX63" s="1023"/>
      <c r="AY63" s="1023"/>
      <c r="AZ63" s="1081"/>
      <c r="BA63" s="1081"/>
      <c r="BB63" s="1081"/>
      <c r="BC63" s="1081"/>
      <c r="BD63" s="1081"/>
      <c r="BE63" s="1024"/>
      <c r="BF63" s="1024"/>
      <c r="BG63" s="1024"/>
      <c r="BH63" s="1024"/>
      <c r="BI63" s="1025"/>
      <c r="BJ63" s="1082" t="s">
        <v>130</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421</v>
      </c>
      <c r="B66" s="1060"/>
      <c r="C66" s="1060"/>
      <c r="D66" s="1060"/>
      <c r="E66" s="1060"/>
      <c r="F66" s="1060"/>
      <c r="G66" s="1060"/>
      <c r="H66" s="1060"/>
      <c r="I66" s="1060"/>
      <c r="J66" s="1060"/>
      <c r="K66" s="1060"/>
      <c r="L66" s="1060"/>
      <c r="M66" s="1060"/>
      <c r="N66" s="1060"/>
      <c r="O66" s="1060"/>
      <c r="P66" s="1061"/>
      <c r="Q66" s="1065" t="s">
        <v>422</v>
      </c>
      <c r="R66" s="1066"/>
      <c r="S66" s="1066"/>
      <c r="T66" s="1066"/>
      <c r="U66" s="1067"/>
      <c r="V66" s="1065" t="s">
        <v>398</v>
      </c>
      <c r="W66" s="1066"/>
      <c r="X66" s="1066"/>
      <c r="Y66" s="1066"/>
      <c r="Z66" s="1067"/>
      <c r="AA66" s="1065" t="s">
        <v>423</v>
      </c>
      <c r="AB66" s="1066"/>
      <c r="AC66" s="1066"/>
      <c r="AD66" s="1066"/>
      <c r="AE66" s="1067"/>
      <c r="AF66" s="1071" t="s">
        <v>424</v>
      </c>
      <c r="AG66" s="1072"/>
      <c r="AH66" s="1072"/>
      <c r="AI66" s="1072"/>
      <c r="AJ66" s="1073"/>
      <c r="AK66" s="1065" t="s">
        <v>425</v>
      </c>
      <c r="AL66" s="1060"/>
      <c r="AM66" s="1060"/>
      <c r="AN66" s="1060"/>
      <c r="AO66" s="1061"/>
      <c r="AP66" s="1065" t="s">
        <v>402</v>
      </c>
      <c r="AQ66" s="1066"/>
      <c r="AR66" s="1066"/>
      <c r="AS66" s="1066"/>
      <c r="AT66" s="1067"/>
      <c r="AU66" s="1065" t="s">
        <v>426</v>
      </c>
      <c r="AV66" s="1066"/>
      <c r="AW66" s="1066"/>
      <c r="AX66" s="1066"/>
      <c r="AY66" s="1067"/>
      <c r="AZ66" s="1065" t="s">
        <v>378</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582</v>
      </c>
      <c r="C68" s="1050"/>
      <c r="D68" s="1050"/>
      <c r="E68" s="1050"/>
      <c r="F68" s="1050"/>
      <c r="G68" s="1050"/>
      <c r="H68" s="1050"/>
      <c r="I68" s="1050"/>
      <c r="J68" s="1050"/>
      <c r="K68" s="1050"/>
      <c r="L68" s="1050"/>
      <c r="M68" s="1050"/>
      <c r="N68" s="1050"/>
      <c r="O68" s="1050"/>
      <c r="P68" s="1051"/>
      <c r="Q68" s="1052">
        <v>208</v>
      </c>
      <c r="R68" s="1046"/>
      <c r="S68" s="1046"/>
      <c r="T68" s="1046"/>
      <c r="U68" s="1046"/>
      <c r="V68" s="1046">
        <v>158</v>
      </c>
      <c r="W68" s="1046"/>
      <c r="X68" s="1046"/>
      <c r="Y68" s="1046"/>
      <c r="Z68" s="1046"/>
      <c r="AA68" s="1046">
        <v>49</v>
      </c>
      <c r="AB68" s="1046"/>
      <c r="AC68" s="1046"/>
      <c r="AD68" s="1046"/>
      <c r="AE68" s="1046"/>
      <c r="AF68" s="1046">
        <v>49</v>
      </c>
      <c r="AG68" s="1046"/>
      <c r="AH68" s="1046"/>
      <c r="AI68" s="1046"/>
      <c r="AJ68" s="1046"/>
      <c r="AK68" s="1046" t="s">
        <v>598</v>
      </c>
      <c r="AL68" s="1046"/>
      <c r="AM68" s="1046"/>
      <c r="AN68" s="1046"/>
      <c r="AO68" s="1046"/>
      <c r="AP68" s="1046" t="s">
        <v>581</v>
      </c>
      <c r="AQ68" s="1046"/>
      <c r="AR68" s="1046"/>
      <c r="AS68" s="1046"/>
      <c r="AT68" s="1046"/>
      <c r="AU68" s="1046" t="s">
        <v>581</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583</v>
      </c>
      <c r="C69" s="1039"/>
      <c r="D69" s="1039"/>
      <c r="E69" s="1039"/>
      <c r="F69" s="1039"/>
      <c r="G69" s="1039"/>
      <c r="H69" s="1039"/>
      <c r="I69" s="1039"/>
      <c r="J69" s="1039"/>
      <c r="K69" s="1039"/>
      <c r="L69" s="1039"/>
      <c r="M69" s="1039"/>
      <c r="N69" s="1039"/>
      <c r="O69" s="1039"/>
      <c r="P69" s="1040"/>
      <c r="Q69" s="1041">
        <v>2965</v>
      </c>
      <c r="R69" s="1035"/>
      <c r="S69" s="1035"/>
      <c r="T69" s="1035"/>
      <c r="U69" s="1035"/>
      <c r="V69" s="1035">
        <v>2778</v>
      </c>
      <c r="W69" s="1035"/>
      <c r="X69" s="1035"/>
      <c r="Y69" s="1035"/>
      <c r="Z69" s="1035"/>
      <c r="AA69" s="1035">
        <v>187</v>
      </c>
      <c r="AB69" s="1035"/>
      <c r="AC69" s="1035"/>
      <c r="AD69" s="1035"/>
      <c r="AE69" s="1035"/>
      <c r="AF69" s="1035">
        <v>116</v>
      </c>
      <c r="AG69" s="1035"/>
      <c r="AH69" s="1035"/>
      <c r="AI69" s="1035"/>
      <c r="AJ69" s="1035"/>
      <c r="AK69" s="1035">
        <v>0</v>
      </c>
      <c r="AL69" s="1035"/>
      <c r="AM69" s="1035"/>
      <c r="AN69" s="1035"/>
      <c r="AO69" s="1035"/>
      <c r="AP69" s="1035">
        <v>351</v>
      </c>
      <c r="AQ69" s="1035"/>
      <c r="AR69" s="1035"/>
      <c r="AS69" s="1035"/>
      <c r="AT69" s="1035"/>
      <c r="AU69" s="1035">
        <v>138</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584</v>
      </c>
      <c r="C70" s="1039"/>
      <c r="D70" s="1039"/>
      <c r="E70" s="1039"/>
      <c r="F70" s="1039"/>
      <c r="G70" s="1039"/>
      <c r="H70" s="1039"/>
      <c r="I70" s="1039"/>
      <c r="J70" s="1039"/>
      <c r="K70" s="1039"/>
      <c r="L70" s="1039"/>
      <c r="M70" s="1039"/>
      <c r="N70" s="1039"/>
      <c r="O70" s="1039"/>
      <c r="P70" s="1040"/>
      <c r="Q70" s="1041">
        <v>139</v>
      </c>
      <c r="R70" s="1035"/>
      <c r="S70" s="1035"/>
      <c r="T70" s="1035"/>
      <c r="U70" s="1035"/>
      <c r="V70" s="1035">
        <v>84</v>
      </c>
      <c r="W70" s="1035"/>
      <c r="X70" s="1035"/>
      <c r="Y70" s="1035"/>
      <c r="Z70" s="1035"/>
      <c r="AA70" s="1035">
        <v>55</v>
      </c>
      <c r="AB70" s="1035"/>
      <c r="AC70" s="1035"/>
      <c r="AD70" s="1035"/>
      <c r="AE70" s="1035"/>
      <c r="AF70" s="1035">
        <v>7</v>
      </c>
      <c r="AG70" s="1035"/>
      <c r="AH70" s="1035"/>
      <c r="AI70" s="1035"/>
      <c r="AJ70" s="1035"/>
      <c r="AK70" s="1035">
        <v>68</v>
      </c>
      <c r="AL70" s="1035"/>
      <c r="AM70" s="1035"/>
      <c r="AN70" s="1035"/>
      <c r="AO70" s="1035"/>
      <c r="AP70" s="1035">
        <v>51</v>
      </c>
      <c r="AQ70" s="1035"/>
      <c r="AR70" s="1035"/>
      <c r="AS70" s="1035"/>
      <c r="AT70" s="1035"/>
      <c r="AU70" s="1035">
        <v>20</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585</v>
      </c>
      <c r="C71" s="1039"/>
      <c r="D71" s="1039"/>
      <c r="E71" s="1039"/>
      <c r="F71" s="1039"/>
      <c r="G71" s="1039"/>
      <c r="H71" s="1039"/>
      <c r="I71" s="1039"/>
      <c r="J71" s="1039"/>
      <c r="K71" s="1039"/>
      <c r="L71" s="1039"/>
      <c r="M71" s="1039"/>
      <c r="N71" s="1039"/>
      <c r="O71" s="1039"/>
      <c r="P71" s="1040"/>
      <c r="Q71" s="1041">
        <v>4800</v>
      </c>
      <c r="R71" s="1035"/>
      <c r="S71" s="1035"/>
      <c r="T71" s="1035"/>
      <c r="U71" s="1035"/>
      <c r="V71" s="1035">
        <v>4743</v>
      </c>
      <c r="W71" s="1035"/>
      <c r="X71" s="1035"/>
      <c r="Y71" s="1035"/>
      <c r="Z71" s="1035"/>
      <c r="AA71" s="1035">
        <v>56</v>
      </c>
      <c r="AB71" s="1035"/>
      <c r="AC71" s="1035"/>
      <c r="AD71" s="1035"/>
      <c r="AE71" s="1035"/>
      <c r="AF71" s="1035">
        <v>56</v>
      </c>
      <c r="AG71" s="1035"/>
      <c r="AH71" s="1035"/>
      <c r="AI71" s="1035"/>
      <c r="AJ71" s="1035"/>
      <c r="AK71" s="1035" t="s">
        <v>598</v>
      </c>
      <c r="AL71" s="1035"/>
      <c r="AM71" s="1035"/>
      <c r="AN71" s="1035"/>
      <c r="AO71" s="1035"/>
      <c r="AP71" s="1035">
        <v>874</v>
      </c>
      <c r="AQ71" s="1035"/>
      <c r="AR71" s="1035"/>
      <c r="AS71" s="1035"/>
      <c r="AT71" s="1035"/>
      <c r="AU71" s="1035">
        <v>350</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586</v>
      </c>
      <c r="C72" s="1039"/>
      <c r="D72" s="1039"/>
      <c r="E72" s="1039"/>
      <c r="F72" s="1039"/>
      <c r="G72" s="1039"/>
      <c r="H72" s="1039"/>
      <c r="I72" s="1039"/>
      <c r="J72" s="1039"/>
      <c r="K72" s="1039"/>
      <c r="L72" s="1039"/>
      <c r="M72" s="1039"/>
      <c r="N72" s="1039"/>
      <c r="O72" s="1039"/>
      <c r="P72" s="1040"/>
      <c r="Q72" s="1041">
        <v>194</v>
      </c>
      <c r="R72" s="1035"/>
      <c r="S72" s="1035"/>
      <c r="T72" s="1035"/>
      <c r="U72" s="1035"/>
      <c r="V72" s="1035">
        <v>193</v>
      </c>
      <c r="W72" s="1035"/>
      <c r="X72" s="1035"/>
      <c r="Y72" s="1035"/>
      <c r="Z72" s="1035"/>
      <c r="AA72" s="1035">
        <v>1</v>
      </c>
      <c r="AB72" s="1035"/>
      <c r="AC72" s="1035"/>
      <c r="AD72" s="1035"/>
      <c r="AE72" s="1035"/>
      <c r="AF72" s="1035">
        <v>1</v>
      </c>
      <c r="AG72" s="1035"/>
      <c r="AH72" s="1035"/>
      <c r="AI72" s="1035"/>
      <c r="AJ72" s="1035"/>
      <c r="AK72" s="1035" t="s">
        <v>599</v>
      </c>
      <c r="AL72" s="1035"/>
      <c r="AM72" s="1035"/>
      <c r="AN72" s="1035"/>
      <c r="AO72" s="1035"/>
      <c r="AP72" s="1035">
        <v>136</v>
      </c>
      <c r="AQ72" s="1035"/>
      <c r="AR72" s="1035"/>
      <c r="AS72" s="1035"/>
      <c r="AT72" s="1035"/>
      <c r="AU72" s="1035">
        <v>23</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587</v>
      </c>
      <c r="C73" s="1039"/>
      <c r="D73" s="1039"/>
      <c r="E73" s="1039"/>
      <c r="F73" s="1039"/>
      <c r="G73" s="1039"/>
      <c r="H73" s="1039"/>
      <c r="I73" s="1039"/>
      <c r="J73" s="1039"/>
      <c r="K73" s="1039"/>
      <c r="L73" s="1039"/>
      <c r="M73" s="1039"/>
      <c r="N73" s="1039"/>
      <c r="O73" s="1039"/>
      <c r="P73" s="1040"/>
      <c r="Q73" s="1041">
        <v>5</v>
      </c>
      <c r="R73" s="1035"/>
      <c r="S73" s="1035"/>
      <c r="T73" s="1035"/>
      <c r="U73" s="1035"/>
      <c r="V73" s="1035">
        <v>5</v>
      </c>
      <c r="W73" s="1035"/>
      <c r="X73" s="1035"/>
      <c r="Y73" s="1035"/>
      <c r="Z73" s="1035"/>
      <c r="AA73" s="1035">
        <v>0</v>
      </c>
      <c r="AB73" s="1035"/>
      <c r="AC73" s="1035"/>
      <c r="AD73" s="1035"/>
      <c r="AE73" s="1035"/>
      <c r="AF73" s="1035">
        <v>0</v>
      </c>
      <c r="AG73" s="1035"/>
      <c r="AH73" s="1035"/>
      <c r="AI73" s="1035"/>
      <c r="AJ73" s="1035"/>
      <c r="AK73" s="1035" t="s">
        <v>599</v>
      </c>
      <c r="AL73" s="1035"/>
      <c r="AM73" s="1035"/>
      <c r="AN73" s="1035"/>
      <c r="AO73" s="1035"/>
      <c r="AP73" s="1035" t="s">
        <v>581</v>
      </c>
      <c r="AQ73" s="1035"/>
      <c r="AR73" s="1035"/>
      <c r="AS73" s="1035"/>
      <c r="AT73" s="1035"/>
      <c r="AU73" s="1035" t="s">
        <v>581</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588</v>
      </c>
      <c r="C74" s="1039"/>
      <c r="D74" s="1039"/>
      <c r="E74" s="1039"/>
      <c r="F74" s="1039"/>
      <c r="G74" s="1039"/>
      <c r="H74" s="1039"/>
      <c r="I74" s="1039"/>
      <c r="J74" s="1039"/>
      <c r="K74" s="1039"/>
      <c r="L74" s="1039"/>
      <c r="M74" s="1039"/>
      <c r="N74" s="1039"/>
      <c r="O74" s="1039"/>
      <c r="P74" s="1040"/>
      <c r="Q74" s="1041">
        <v>15755</v>
      </c>
      <c r="R74" s="1035"/>
      <c r="S74" s="1035"/>
      <c r="T74" s="1035"/>
      <c r="U74" s="1035"/>
      <c r="V74" s="1035">
        <v>15733</v>
      </c>
      <c r="W74" s="1035"/>
      <c r="X74" s="1035"/>
      <c r="Y74" s="1035"/>
      <c r="Z74" s="1035"/>
      <c r="AA74" s="1035">
        <v>22</v>
      </c>
      <c r="AB74" s="1035"/>
      <c r="AC74" s="1035"/>
      <c r="AD74" s="1035"/>
      <c r="AE74" s="1035"/>
      <c r="AF74" s="1035">
        <v>22</v>
      </c>
      <c r="AG74" s="1035"/>
      <c r="AH74" s="1035"/>
      <c r="AI74" s="1035"/>
      <c r="AJ74" s="1035"/>
      <c r="AK74" s="1035">
        <v>77</v>
      </c>
      <c r="AL74" s="1035"/>
      <c r="AM74" s="1035"/>
      <c r="AN74" s="1035"/>
      <c r="AO74" s="1035"/>
      <c r="AP74" s="1035" t="s">
        <v>581</v>
      </c>
      <c r="AQ74" s="1035"/>
      <c r="AR74" s="1035"/>
      <c r="AS74" s="1035"/>
      <c r="AT74" s="1035"/>
      <c r="AU74" s="1035" t="s">
        <v>581</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589</v>
      </c>
      <c r="C75" s="1039"/>
      <c r="D75" s="1039"/>
      <c r="E75" s="1039"/>
      <c r="F75" s="1039"/>
      <c r="G75" s="1039"/>
      <c r="H75" s="1039"/>
      <c r="I75" s="1039"/>
      <c r="J75" s="1039"/>
      <c r="K75" s="1039"/>
      <c r="L75" s="1039"/>
      <c r="M75" s="1039"/>
      <c r="N75" s="1039"/>
      <c r="O75" s="1039"/>
      <c r="P75" s="1040"/>
      <c r="Q75" s="1042">
        <v>96</v>
      </c>
      <c r="R75" s="1043"/>
      <c r="S75" s="1043"/>
      <c r="T75" s="1043"/>
      <c r="U75" s="1044"/>
      <c r="V75" s="1045">
        <v>95</v>
      </c>
      <c r="W75" s="1043"/>
      <c r="X75" s="1043"/>
      <c r="Y75" s="1043"/>
      <c r="Z75" s="1044"/>
      <c r="AA75" s="1045">
        <v>1</v>
      </c>
      <c r="AB75" s="1043"/>
      <c r="AC75" s="1043"/>
      <c r="AD75" s="1043"/>
      <c r="AE75" s="1044"/>
      <c r="AF75" s="1045">
        <v>1</v>
      </c>
      <c r="AG75" s="1043"/>
      <c r="AH75" s="1043"/>
      <c r="AI75" s="1043"/>
      <c r="AJ75" s="1044"/>
      <c r="AK75" s="1045">
        <v>3</v>
      </c>
      <c r="AL75" s="1043"/>
      <c r="AM75" s="1043"/>
      <c r="AN75" s="1043"/>
      <c r="AO75" s="1044"/>
      <c r="AP75" s="1045" t="s">
        <v>581</v>
      </c>
      <c r="AQ75" s="1043"/>
      <c r="AR75" s="1043"/>
      <c r="AS75" s="1043"/>
      <c r="AT75" s="1044"/>
      <c r="AU75" s="1045" t="s">
        <v>581</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590</v>
      </c>
      <c r="C76" s="1039"/>
      <c r="D76" s="1039"/>
      <c r="E76" s="1039"/>
      <c r="F76" s="1039"/>
      <c r="G76" s="1039"/>
      <c r="H76" s="1039"/>
      <c r="I76" s="1039"/>
      <c r="J76" s="1039"/>
      <c r="K76" s="1039"/>
      <c r="L76" s="1039"/>
      <c r="M76" s="1039"/>
      <c r="N76" s="1039"/>
      <c r="O76" s="1039"/>
      <c r="P76" s="1040"/>
      <c r="Q76" s="1042">
        <v>461</v>
      </c>
      <c r="R76" s="1043"/>
      <c r="S76" s="1043"/>
      <c r="T76" s="1043"/>
      <c r="U76" s="1044"/>
      <c r="V76" s="1045">
        <v>257</v>
      </c>
      <c r="W76" s="1043"/>
      <c r="X76" s="1043"/>
      <c r="Y76" s="1043"/>
      <c r="Z76" s="1044"/>
      <c r="AA76" s="1045">
        <v>204</v>
      </c>
      <c r="AB76" s="1043"/>
      <c r="AC76" s="1043"/>
      <c r="AD76" s="1043"/>
      <c r="AE76" s="1044"/>
      <c r="AF76" s="1045">
        <v>204</v>
      </c>
      <c r="AG76" s="1043"/>
      <c r="AH76" s="1043"/>
      <c r="AI76" s="1043"/>
      <c r="AJ76" s="1044"/>
      <c r="AK76" s="1045" t="s">
        <v>599</v>
      </c>
      <c r="AL76" s="1043"/>
      <c r="AM76" s="1043"/>
      <c r="AN76" s="1043"/>
      <c r="AO76" s="1044"/>
      <c r="AP76" s="1045" t="s">
        <v>581</v>
      </c>
      <c r="AQ76" s="1043"/>
      <c r="AR76" s="1043"/>
      <c r="AS76" s="1043"/>
      <c r="AT76" s="1044"/>
      <c r="AU76" s="1045" t="s">
        <v>581</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591</v>
      </c>
      <c r="C77" s="1039"/>
      <c r="D77" s="1039"/>
      <c r="E77" s="1039"/>
      <c r="F77" s="1039"/>
      <c r="G77" s="1039"/>
      <c r="H77" s="1039"/>
      <c r="I77" s="1039"/>
      <c r="J77" s="1039"/>
      <c r="K77" s="1039"/>
      <c r="L77" s="1039"/>
      <c r="M77" s="1039"/>
      <c r="N77" s="1039"/>
      <c r="O77" s="1039"/>
      <c r="P77" s="1040"/>
      <c r="Q77" s="1042">
        <v>975</v>
      </c>
      <c r="R77" s="1043"/>
      <c r="S77" s="1043"/>
      <c r="T77" s="1043"/>
      <c r="U77" s="1044"/>
      <c r="V77" s="1045">
        <v>965</v>
      </c>
      <c r="W77" s="1043"/>
      <c r="X77" s="1043"/>
      <c r="Y77" s="1043"/>
      <c r="Z77" s="1044"/>
      <c r="AA77" s="1045">
        <v>10</v>
      </c>
      <c r="AB77" s="1043"/>
      <c r="AC77" s="1043"/>
      <c r="AD77" s="1043"/>
      <c r="AE77" s="1044"/>
      <c r="AF77" s="1045">
        <v>10</v>
      </c>
      <c r="AG77" s="1043"/>
      <c r="AH77" s="1043"/>
      <c r="AI77" s="1043"/>
      <c r="AJ77" s="1044"/>
      <c r="AK77" s="1045" t="s">
        <v>599</v>
      </c>
      <c r="AL77" s="1043"/>
      <c r="AM77" s="1043"/>
      <c r="AN77" s="1043"/>
      <c r="AO77" s="1044"/>
      <c r="AP77" s="1045" t="s">
        <v>581</v>
      </c>
      <c r="AQ77" s="1043"/>
      <c r="AR77" s="1043"/>
      <c r="AS77" s="1043"/>
      <c r="AT77" s="1044"/>
      <c r="AU77" s="1045" t="s">
        <v>581</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t="s">
        <v>592</v>
      </c>
      <c r="C78" s="1039"/>
      <c r="D78" s="1039"/>
      <c r="E78" s="1039"/>
      <c r="F78" s="1039"/>
      <c r="G78" s="1039"/>
      <c r="H78" s="1039"/>
      <c r="I78" s="1039"/>
      <c r="J78" s="1039"/>
      <c r="K78" s="1039"/>
      <c r="L78" s="1039"/>
      <c r="M78" s="1039"/>
      <c r="N78" s="1039"/>
      <c r="O78" s="1039"/>
      <c r="P78" s="1040"/>
      <c r="Q78" s="1041">
        <v>359263</v>
      </c>
      <c r="R78" s="1035"/>
      <c r="S78" s="1035"/>
      <c r="T78" s="1035"/>
      <c r="U78" s="1035"/>
      <c r="V78" s="1035">
        <v>349158</v>
      </c>
      <c r="W78" s="1035"/>
      <c r="X78" s="1035"/>
      <c r="Y78" s="1035"/>
      <c r="Z78" s="1035"/>
      <c r="AA78" s="1035">
        <v>10106</v>
      </c>
      <c r="AB78" s="1035"/>
      <c r="AC78" s="1035"/>
      <c r="AD78" s="1035"/>
      <c r="AE78" s="1035"/>
      <c r="AF78" s="1035">
        <v>10106</v>
      </c>
      <c r="AG78" s="1035"/>
      <c r="AH78" s="1035"/>
      <c r="AI78" s="1035"/>
      <c r="AJ78" s="1035"/>
      <c r="AK78" s="1035">
        <v>703</v>
      </c>
      <c r="AL78" s="1035"/>
      <c r="AM78" s="1035"/>
      <c r="AN78" s="1035"/>
      <c r="AO78" s="1035"/>
      <c r="AP78" s="1035" t="s">
        <v>581</v>
      </c>
      <c r="AQ78" s="1035"/>
      <c r="AR78" s="1035"/>
      <c r="AS78" s="1035"/>
      <c r="AT78" s="1035"/>
      <c r="AU78" s="1035" t="s">
        <v>581</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393</v>
      </c>
      <c r="B88" s="1001" t="s">
        <v>427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10571</v>
      </c>
      <c r="AG88" s="1023"/>
      <c r="AH88" s="1023"/>
      <c r="AI88" s="1023"/>
      <c r="AJ88" s="1023"/>
      <c r="AK88" s="1027"/>
      <c r="AL88" s="1027"/>
      <c r="AM88" s="1027"/>
      <c r="AN88" s="1027"/>
      <c r="AO88" s="1027"/>
      <c r="AP88" s="1023">
        <v>1413</v>
      </c>
      <c r="AQ88" s="1023"/>
      <c r="AR88" s="1023"/>
      <c r="AS88" s="1023"/>
      <c r="AT88" s="1023"/>
      <c r="AU88" s="1023">
        <v>530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1" t="s">
        <v>428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76</v>
      </c>
      <c r="CS102" s="1017"/>
      <c r="CT102" s="1017"/>
      <c r="CU102" s="1017"/>
      <c r="CV102" s="1018"/>
      <c r="CW102" s="1016">
        <v>125</v>
      </c>
      <c r="CX102" s="1017"/>
      <c r="CY102" s="1017"/>
      <c r="CZ102" s="1017"/>
      <c r="DA102" s="1018"/>
      <c r="DB102" s="1016" t="s">
        <v>599</v>
      </c>
      <c r="DC102" s="1017"/>
      <c r="DD102" s="1017"/>
      <c r="DE102" s="1017"/>
      <c r="DF102" s="1018"/>
      <c r="DG102" s="1016" t="s">
        <v>599</v>
      </c>
      <c r="DH102" s="1017"/>
      <c r="DI102" s="1017"/>
      <c r="DJ102" s="1017"/>
      <c r="DK102" s="1018"/>
      <c r="DL102" s="1016">
        <v>67</v>
      </c>
      <c r="DM102" s="1017"/>
      <c r="DN102" s="1017"/>
      <c r="DO102" s="1017"/>
      <c r="DP102" s="1018"/>
      <c r="DQ102" s="1016">
        <v>7</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436</v>
      </c>
      <c r="AB109" s="960"/>
      <c r="AC109" s="960"/>
      <c r="AD109" s="960"/>
      <c r="AE109" s="961"/>
      <c r="AF109" s="962" t="s">
        <v>437</v>
      </c>
      <c r="AG109" s="960"/>
      <c r="AH109" s="960"/>
      <c r="AI109" s="960"/>
      <c r="AJ109" s="961"/>
      <c r="AK109" s="962" t="s">
        <v>305</v>
      </c>
      <c r="AL109" s="960"/>
      <c r="AM109" s="960"/>
      <c r="AN109" s="960"/>
      <c r="AO109" s="961"/>
      <c r="AP109" s="962" t="s">
        <v>438</v>
      </c>
      <c r="AQ109" s="960"/>
      <c r="AR109" s="960"/>
      <c r="AS109" s="960"/>
      <c r="AT109" s="993"/>
      <c r="AU109" s="959" t="s">
        <v>435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436</v>
      </c>
      <c r="BR109" s="960"/>
      <c r="BS109" s="960"/>
      <c r="BT109" s="960"/>
      <c r="BU109" s="961"/>
      <c r="BV109" s="962" t="s">
        <v>437</v>
      </c>
      <c r="BW109" s="960"/>
      <c r="BX109" s="960"/>
      <c r="BY109" s="960"/>
      <c r="BZ109" s="961"/>
      <c r="CA109" s="962" t="s">
        <v>305</v>
      </c>
      <c r="CB109" s="960"/>
      <c r="CC109" s="960"/>
      <c r="CD109" s="960"/>
      <c r="CE109" s="961"/>
      <c r="CF109" s="1000" t="s">
        <v>438</v>
      </c>
      <c r="CG109" s="1000"/>
      <c r="CH109" s="1000"/>
      <c r="CI109" s="1000"/>
      <c r="CJ109" s="1000"/>
      <c r="CK109" s="962" t="s">
        <v>439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436</v>
      </c>
      <c r="DH109" s="960"/>
      <c r="DI109" s="960"/>
      <c r="DJ109" s="960"/>
      <c r="DK109" s="961"/>
      <c r="DL109" s="962" t="s">
        <v>437</v>
      </c>
      <c r="DM109" s="960"/>
      <c r="DN109" s="960"/>
      <c r="DO109" s="960"/>
      <c r="DP109" s="961"/>
      <c r="DQ109" s="962" t="s">
        <v>305</v>
      </c>
      <c r="DR109" s="960"/>
      <c r="DS109" s="960"/>
      <c r="DT109" s="960"/>
      <c r="DU109" s="961"/>
      <c r="DV109" s="962" t="s">
        <v>438</v>
      </c>
      <c r="DW109" s="960"/>
      <c r="DX109" s="960"/>
      <c r="DY109" s="960"/>
      <c r="DZ109" s="993"/>
    </row>
    <row r="110" spans="1:131" s="226" customFormat="1" ht="26.25" customHeight="1" x14ac:dyDescent="0.15">
      <c r="A110" s="871" t="s">
        <v>440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6369182</v>
      </c>
      <c r="AB110" s="953"/>
      <c r="AC110" s="953"/>
      <c r="AD110" s="953"/>
      <c r="AE110" s="954"/>
      <c r="AF110" s="955">
        <v>6288046</v>
      </c>
      <c r="AG110" s="953"/>
      <c r="AH110" s="953"/>
      <c r="AI110" s="953"/>
      <c r="AJ110" s="954"/>
      <c r="AK110" s="955">
        <v>5880190</v>
      </c>
      <c r="AL110" s="953"/>
      <c r="AM110" s="953"/>
      <c r="AN110" s="953"/>
      <c r="AO110" s="954"/>
      <c r="AP110" s="956">
        <v>21.6</v>
      </c>
      <c r="AQ110" s="957"/>
      <c r="AR110" s="957"/>
      <c r="AS110" s="957"/>
      <c r="AT110" s="958"/>
      <c r="AU110" s="994" t="s">
        <v>73</v>
      </c>
      <c r="AV110" s="995"/>
      <c r="AW110" s="995"/>
      <c r="AX110" s="995"/>
      <c r="AY110" s="995"/>
      <c r="AZ110" s="924" t="s">
        <v>441</v>
      </c>
      <c r="BA110" s="872"/>
      <c r="BB110" s="872"/>
      <c r="BC110" s="872"/>
      <c r="BD110" s="872"/>
      <c r="BE110" s="872"/>
      <c r="BF110" s="872"/>
      <c r="BG110" s="872"/>
      <c r="BH110" s="872"/>
      <c r="BI110" s="872"/>
      <c r="BJ110" s="872"/>
      <c r="BK110" s="872"/>
      <c r="BL110" s="872"/>
      <c r="BM110" s="872"/>
      <c r="BN110" s="872"/>
      <c r="BO110" s="872"/>
      <c r="BP110" s="873"/>
      <c r="BQ110" s="925">
        <v>58401934</v>
      </c>
      <c r="BR110" s="906"/>
      <c r="BS110" s="906"/>
      <c r="BT110" s="906"/>
      <c r="BU110" s="906"/>
      <c r="BV110" s="906">
        <v>56184341</v>
      </c>
      <c r="BW110" s="906"/>
      <c r="BX110" s="906"/>
      <c r="BY110" s="906"/>
      <c r="BZ110" s="906"/>
      <c r="CA110" s="906">
        <v>54328867</v>
      </c>
      <c r="CB110" s="906"/>
      <c r="CC110" s="906"/>
      <c r="CD110" s="906"/>
      <c r="CE110" s="906"/>
      <c r="CF110" s="930">
        <v>199.3</v>
      </c>
      <c r="CG110" s="931"/>
      <c r="CH110" s="931"/>
      <c r="CI110" s="931"/>
      <c r="CJ110" s="931"/>
      <c r="CK110" s="990" t="s">
        <v>442</v>
      </c>
      <c r="CL110" s="883"/>
      <c r="CM110" s="924" t="s">
        <v>443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130</v>
      </c>
      <c r="DH110" s="906"/>
      <c r="DI110" s="906"/>
      <c r="DJ110" s="906"/>
      <c r="DK110" s="906"/>
      <c r="DL110" s="906" t="s">
        <v>444</v>
      </c>
      <c r="DM110" s="906"/>
      <c r="DN110" s="906"/>
      <c r="DO110" s="906"/>
      <c r="DP110" s="906"/>
      <c r="DQ110" s="906" t="s">
        <v>444</v>
      </c>
      <c r="DR110" s="906"/>
      <c r="DS110" s="906"/>
      <c r="DT110" s="906"/>
      <c r="DU110" s="906"/>
      <c r="DV110" s="907" t="s">
        <v>130</v>
      </c>
      <c r="DW110" s="907"/>
      <c r="DX110" s="907"/>
      <c r="DY110" s="907"/>
      <c r="DZ110" s="908"/>
    </row>
    <row r="111" spans="1:131" s="226" customFormat="1" ht="26.25" customHeight="1" x14ac:dyDescent="0.15">
      <c r="A111" s="838" t="s">
        <v>445</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130</v>
      </c>
      <c r="AB111" s="983"/>
      <c r="AC111" s="983"/>
      <c r="AD111" s="983"/>
      <c r="AE111" s="984"/>
      <c r="AF111" s="985" t="s">
        <v>130</v>
      </c>
      <c r="AG111" s="983"/>
      <c r="AH111" s="983"/>
      <c r="AI111" s="983"/>
      <c r="AJ111" s="984"/>
      <c r="AK111" s="985" t="s">
        <v>130</v>
      </c>
      <c r="AL111" s="983"/>
      <c r="AM111" s="983"/>
      <c r="AN111" s="983"/>
      <c r="AO111" s="984"/>
      <c r="AP111" s="986" t="s">
        <v>130</v>
      </c>
      <c r="AQ111" s="987"/>
      <c r="AR111" s="987"/>
      <c r="AS111" s="987"/>
      <c r="AT111" s="988"/>
      <c r="AU111" s="996"/>
      <c r="AV111" s="997"/>
      <c r="AW111" s="997"/>
      <c r="AX111" s="997"/>
      <c r="AY111" s="997"/>
      <c r="AZ111" s="879" t="s">
        <v>446</v>
      </c>
      <c r="BA111" s="816"/>
      <c r="BB111" s="816"/>
      <c r="BC111" s="816"/>
      <c r="BD111" s="816"/>
      <c r="BE111" s="816"/>
      <c r="BF111" s="816"/>
      <c r="BG111" s="816"/>
      <c r="BH111" s="816"/>
      <c r="BI111" s="816"/>
      <c r="BJ111" s="816"/>
      <c r="BK111" s="816"/>
      <c r="BL111" s="816"/>
      <c r="BM111" s="816"/>
      <c r="BN111" s="816"/>
      <c r="BO111" s="816"/>
      <c r="BP111" s="817"/>
      <c r="BQ111" s="880">
        <v>203120</v>
      </c>
      <c r="BR111" s="881"/>
      <c r="BS111" s="881"/>
      <c r="BT111" s="881"/>
      <c r="BU111" s="881"/>
      <c r="BV111" s="881">
        <v>171444</v>
      </c>
      <c r="BW111" s="881"/>
      <c r="BX111" s="881"/>
      <c r="BY111" s="881"/>
      <c r="BZ111" s="881"/>
      <c r="CA111" s="881">
        <v>139481</v>
      </c>
      <c r="CB111" s="881"/>
      <c r="CC111" s="881"/>
      <c r="CD111" s="881"/>
      <c r="CE111" s="881"/>
      <c r="CF111" s="939">
        <v>0.5</v>
      </c>
      <c r="CG111" s="940"/>
      <c r="CH111" s="940"/>
      <c r="CI111" s="940"/>
      <c r="CJ111" s="940"/>
      <c r="CK111" s="991"/>
      <c r="CL111" s="885"/>
      <c r="CM111" s="879" t="s">
        <v>447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444</v>
      </c>
      <c r="DH111" s="881"/>
      <c r="DI111" s="881"/>
      <c r="DJ111" s="881"/>
      <c r="DK111" s="881"/>
      <c r="DL111" s="881" t="s">
        <v>444</v>
      </c>
      <c r="DM111" s="881"/>
      <c r="DN111" s="881"/>
      <c r="DO111" s="881"/>
      <c r="DP111" s="881"/>
      <c r="DQ111" s="881" t="s">
        <v>130</v>
      </c>
      <c r="DR111" s="881"/>
      <c r="DS111" s="881"/>
      <c r="DT111" s="881"/>
      <c r="DU111" s="881"/>
      <c r="DV111" s="858" t="s">
        <v>130</v>
      </c>
      <c r="DW111" s="858"/>
      <c r="DX111" s="858"/>
      <c r="DY111" s="858"/>
      <c r="DZ111" s="859"/>
    </row>
    <row r="112" spans="1:131" s="226" customFormat="1" ht="26.25" customHeight="1" x14ac:dyDescent="0.15">
      <c r="A112" s="976" t="s">
        <v>448</v>
      </c>
      <c r="B112" s="977"/>
      <c r="C112" s="816" t="s">
        <v>449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37463</v>
      </c>
      <c r="AB112" s="844"/>
      <c r="AC112" s="844"/>
      <c r="AD112" s="844"/>
      <c r="AE112" s="845"/>
      <c r="AF112" s="846">
        <v>49163</v>
      </c>
      <c r="AG112" s="844"/>
      <c r="AH112" s="844"/>
      <c r="AI112" s="844"/>
      <c r="AJ112" s="845"/>
      <c r="AK112" s="846">
        <v>58470</v>
      </c>
      <c r="AL112" s="844"/>
      <c r="AM112" s="844"/>
      <c r="AN112" s="844"/>
      <c r="AO112" s="845"/>
      <c r="AP112" s="888">
        <v>0.2</v>
      </c>
      <c r="AQ112" s="889"/>
      <c r="AR112" s="889"/>
      <c r="AS112" s="889"/>
      <c r="AT112" s="890"/>
      <c r="AU112" s="996"/>
      <c r="AV112" s="997"/>
      <c r="AW112" s="997"/>
      <c r="AX112" s="997"/>
      <c r="AY112" s="997"/>
      <c r="AZ112" s="879" t="s">
        <v>450</v>
      </c>
      <c r="BA112" s="816"/>
      <c r="BB112" s="816"/>
      <c r="BC112" s="816"/>
      <c r="BD112" s="816"/>
      <c r="BE112" s="816"/>
      <c r="BF112" s="816"/>
      <c r="BG112" s="816"/>
      <c r="BH112" s="816"/>
      <c r="BI112" s="816"/>
      <c r="BJ112" s="816"/>
      <c r="BK112" s="816"/>
      <c r="BL112" s="816"/>
      <c r="BM112" s="816"/>
      <c r="BN112" s="816"/>
      <c r="BO112" s="816"/>
      <c r="BP112" s="817"/>
      <c r="BQ112" s="880">
        <v>14356149</v>
      </c>
      <c r="BR112" s="881"/>
      <c r="BS112" s="881"/>
      <c r="BT112" s="881"/>
      <c r="BU112" s="881"/>
      <c r="BV112" s="881">
        <v>13391461</v>
      </c>
      <c r="BW112" s="881"/>
      <c r="BX112" s="881"/>
      <c r="BY112" s="881"/>
      <c r="BZ112" s="881"/>
      <c r="CA112" s="881">
        <v>12430388</v>
      </c>
      <c r="CB112" s="881"/>
      <c r="CC112" s="881"/>
      <c r="CD112" s="881"/>
      <c r="CE112" s="881"/>
      <c r="CF112" s="939">
        <v>45.6</v>
      </c>
      <c r="CG112" s="940"/>
      <c r="CH112" s="940"/>
      <c r="CI112" s="940"/>
      <c r="CJ112" s="940"/>
      <c r="CK112" s="991"/>
      <c r="CL112" s="885"/>
      <c r="CM112" s="879" t="s">
        <v>451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v>203120</v>
      </c>
      <c r="DH112" s="881"/>
      <c r="DI112" s="881"/>
      <c r="DJ112" s="881"/>
      <c r="DK112" s="881"/>
      <c r="DL112" s="881">
        <v>171444</v>
      </c>
      <c r="DM112" s="881"/>
      <c r="DN112" s="881"/>
      <c r="DO112" s="881"/>
      <c r="DP112" s="881"/>
      <c r="DQ112" s="881">
        <v>139481</v>
      </c>
      <c r="DR112" s="881"/>
      <c r="DS112" s="881"/>
      <c r="DT112" s="881"/>
      <c r="DU112" s="881"/>
      <c r="DV112" s="858">
        <v>0.5</v>
      </c>
      <c r="DW112" s="858"/>
      <c r="DX112" s="858"/>
      <c r="DY112" s="858"/>
      <c r="DZ112" s="859"/>
    </row>
    <row r="113" spans="1:130" s="226" customFormat="1" ht="26.25" customHeight="1" x14ac:dyDescent="0.15">
      <c r="A113" s="978"/>
      <c r="B113" s="979"/>
      <c r="C113" s="816" t="s">
        <v>452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1395411</v>
      </c>
      <c r="AB113" s="983"/>
      <c r="AC113" s="983"/>
      <c r="AD113" s="983"/>
      <c r="AE113" s="984"/>
      <c r="AF113" s="985">
        <v>1303894</v>
      </c>
      <c r="AG113" s="983"/>
      <c r="AH113" s="983"/>
      <c r="AI113" s="983"/>
      <c r="AJ113" s="984"/>
      <c r="AK113" s="985">
        <v>1223349</v>
      </c>
      <c r="AL113" s="983"/>
      <c r="AM113" s="983"/>
      <c r="AN113" s="983"/>
      <c r="AO113" s="984"/>
      <c r="AP113" s="986">
        <v>4.5</v>
      </c>
      <c r="AQ113" s="987"/>
      <c r="AR113" s="987"/>
      <c r="AS113" s="987"/>
      <c r="AT113" s="988"/>
      <c r="AU113" s="996"/>
      <c r="AV113" s="997"/>
      <c r="AW113" s="997"/>
      <c r="AX113" s="997"/>
      <c r="AY113" s="997"/>
      <c r="AZ113" s="879" t="s">
        <v>453</v>
      </c>
      <c r="BA113" s="816"/>
      <c r="BB113" s="816"/>
      <c r="BC113" s="816"/>
      <c r="BD113" s="816"/>
      <c r="BE113" s="816"/>
      <c r="BF113" s="816"/>
      <c r="BG113" s="816"/>
      <c r="BH113" s="816"/>
      <c r="BI113" s="816"/>
      <c r="BJ113" s="816"/>
      <c r="BK113" s="816"/>
      <c r="BL113" s="816"/>
      <c r="BM113" s="816"/>
      <c r="BN113" s="816"/>
      <c r="BO113" s="816"/>
      <c r="BP113" s="817"/>
      <c r="BQ113" s="880">
        <v>963285</v>
      </c>
      <c r="BR113" s="881"/>
      <c r="BS113" s="881"/>
      <c r="BT113" s="881"/>
      <c r="BU113" s="881"/>
      <c r="BV113" s="881">
        <v>683338</v>
      </c>
      <c r="BW113" s="881"/>
      <c r="BX113" s="881"/>
      <c r="BY113" s="881"/>
      <c r="BZ113" s="881"/>
      <c r="CA113" s="881">
        <v>530150</v>
      </c>
      <c r="CB113" s="881"/>
      <c r="CC113" s="881"/>
      <c r="CD113" s="881"/>
      <c r="CE113" s="881"/>
      <c r="CF113" s="939">
        <v>1.9</v>
      </c>
      <c r="CG113" s="940"/>
      <c r="CH113" s="940"/>
      <c r="CI113" s="940"/>
      <c r="CJ113" s="940"/>
      <c r="CK113" s="991"/>
      <c r="CL113" s="885"/>
      <c r="CM113" s="879" t="s">
        <v>454</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444</v>
      </c>
      <c r="DH113" s="844"/>
      <c r="DI113" s="844"/>
      <c r="DJ113" s="844"/>
      <c r="DK113" s="845"/>
      <c r="DL113" s="846" t="s">
        <v>130</v>
      </c>
      <c r="DM113" s="844"/>
      <c r="DN113" s="844"/>
      <c r="DO113" s="844"/>
      <c r="DP113" s="845"/>
      <c r="DQ113" s="846" t="s">
        <v>130</v>
      </c>
      <c r="DR113" s="844"/>
      <c r="DS113" s="844"/>
      <c r="DT113" s="844"/>
      <c r="DU113" s="845"/>
      <c r="DV113" s="888" t="s">
        <v>130</v>
      </c>
      <c r="DW113" s="889"/>
      <c r="DX113" s="889"/>
      <c r="DY113" s="889"/>
      <c r="DZ113" s="890"/>
    </row>
    <row r="114" spans="1:130" s="226" customFormat="1" ht="26.25" customHeight="1" x14ac:dyDescent="0.15">
      <c r="A114" s="978"/>
      <c r="B114" s="979"/>
      <c r="C114" s="816" t="s">
        <v>455</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400955</v>
      </c>
      <c r="AB114" s="844"/>
      <c r="AC114" s="844"/>
      <c r="AD114" s="844"/>
      <c r="AE114" s="845"/>
      <c r="AF114" s="846">
        <v>414394</v>
      </c>
      <c r="AG114" s="844"/>
      <c r="AH114" s="844"/>
      <c r="AI114" s="844"/>
      <c r="AJ114" s="845"/>
      <c r="AK114" s="846">
        <v>364048</v>
      </c>
      <c r="AL114" s="844"/>
      <c r="AM114" s="844"/>
      <c r="AN114" s="844"/>
      <c r="AO114" s="845"/>
      <c r="AP114" s="888">
        <v>1.3</v>
      </c>
      <c r="AQ114" s="889"/>
      <c r="AR114" s="889"/>
      <c r="AS114" s="889"/>
      <c r="AT114" s="890"/>
      <c r="AU114" s="996"/>
      <c r="AV114" s="997"/>
      <c r="AW114" s="997"/>
      <c r="AX114" s="997"/>
      <c r="AY114" s="997"/>
      <c r="AZ114" s="879" t="s">
        <v>456</v>
      </c>
      <c r="BA114" s="816"/>
      <c r="BB114" s="816"/>
      <c r="BC114" s="816"/>
      <c r="BD114" s="816"/>
      <c r="BE114" s="816"/>
      <c r="BF114" s="816"/>
      <c r="BG114" s="816"/>
      <c r="BH114" s="816"/>
      <c r="BI114" s="816"/>
      <c r="BJ114" s="816"/>
      <c r="BK114" s="816"/>
      <c r="BL114" s="816"/>
      <c r="BM114" s="816"/>
      <c r="BN114" s="816"/>
      <c r="BO114" s="816"/>
      <c r="BP114" s="817"/>
      <c r="BQ114" s="880">
        <v>6212167</v>
      </c>
      <c r="BR114" s="881"/>
      <c r="BS114" s="881"/>
      <c r="BT114" s="881"/>
      <c r="BU114" s="881"/>
      <c r="BV114" s="881">
        <v>6093166</v>
      </c>
      <c r="BW114" s="881"/>
      <c r="BX114" s="881"/>
      <c r="BY114" s="881"/>
      <c r="BZ114" s="881"/>
      <c r="CA114" s="881">
        <v>5985261</v>
      </c>
      <c r="CB114" s="881"/>
      <c r="CC114" s="881"/>
      <c r="CD114" s="881"/>
      <c r="CE114" s="881"/>
      <c r="CF114" s="939">
        <v>22</v>
      </c>
      <c r="CG114" s="940"/>
      <c r="CH114" s="940"/>
      <c r="CI114" s="940"/>
      <c r="CJ114" s="940"/>
      <c r="CK114" s="991"/>
      <c r="CL114" s="885"/>
      <c r="CM114" s="879" t="s">
        <v>457</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130</v>
      </c>
      <c r="DH114" s="844"/>
      <c r="DI114" s="844"/>
      <c r="DJ114" s="844"/>
      <c r="DK114" s="845"/>
      <c r="DL114" s="846" t="s">
        <v>444</v>
      </c>
      <c r="DM114" s="844"/>
      <c r="DN114" s="844"/>
      <c r="DO114" s="844"/>
      <c r="DP114" s="845"/>
      <c r="DQ114" s="846" t="s">
        <v>444</v>
      </c>
      <c r="DR114" s="844"/>
      <c r="DS114" s="844"/>
      <c r="DT114" s="844"/>
      <c r="DU114" s="845"/>
      <c r="DV114" s="888" t="s">
        <v>130</v>
      </c>
      <c r="DW114" s="889"/>
      <c r="DX114" s="889"/>
      <c r="DY114" s="889"/>
      <c r="DZ114" s="890"/>
    </row>
    <row r="115" spans="1:130" s="226" customFormat="1" ht="26.25" customHeight="1" x14ac:dyDescent="0.15">
      <c r="A115" s="978"/>
      <c r="B115" s="979"/>
      <c r="C115" s="816" t="s">
        <v>458</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32855</v>
      </c>
      <c r="AB115" s="983"/>
      <c r="AC115" s="983"/>
      <c r="AD115" s="983"/>
      <c r="AE115" s="984"/>
      <c r="AF115" s="985">
        <v>32855</v>
      </c>
      <c r="AG115" s="983"/>
      <c r="AH115" s="983"/>
      <c r="AI115" s="983"/>
      <c r="AJ115" s="984"/>
      <c r="AK115" s="985">
        <v>32855</v>
      </c>
      <c r="AL115" s="983"/>
      <c r="AM115" s="983"/>
      <c r="AN115" s="983"/>
      <c r="AO115" s="984"/>
      <c r="AP115" s="986">
        <v>0.1</v>
      </c>
      <c r="AQ115" s="987"/>
      <c r="AR115" s="987"/>
      <c r="AS115" s="987"/>
      <c r="AT115" s="988"/>
      <c r="AU115" s="996"/>
      <c r="AV115" s="997"/>
      <c r="AW115" s="997"/>
      <c r="AX115" s="997"/>
      <c r="AY115" s="997"/>
      <c r="AZ115" s="879" t="s">
        <v>459</v>
      </c>
      <c r="BA115" s="816"/>
      <c r="BB115" s="816"/>
      <c r="BC115" s="816"/>
      <c r="BD115" s="816"/>
      <c r="BE115" s="816"/>
      <c r="BF115" s="816"/>
      <c r="BG115" s="816"/>
      <c r="BH115" s="816"/>
      <c r="BI115" s="816"/>
      <c r="BJ115" s="816"/>
      <c r="BK115" s="816"/>
      <c r="BL115" s="816"/>
      <c r="BM115" s="816"/>
      <c r="BN115" s="816"/>
      <c r="BO115" s="816"/>
      <c r="BP115" s="817"/>
      <c r="BQ115" s="880">
        <v>17128</v>
      </c>
      <c r="BR115" s="881"/>
      <c r="BS115" s="881"/>
      <c r="BT115" s="881"/>
      <c r="BU115" s="881"/>
      <c r="BV115" s="881">
        <v>6889</v>
      </c>
      <c r="BW115" s="881"/>
      <c r="BX115" s="881"/>
      <c r="BY115" s="881"/>
      <c r="BZ115" s="881"/>
      <c r="CA115" s="881">
        <v>6678</v>
      </c>
      <c r="CB115" s="881"/>
      <c r="CC115" s="881"/>
      <c r="CD115" s="881"/>
      <c r="CE115" s="881"/>
      <c r="CF115" s="939">
        <v>0</v>
      </c>
      <c r="CG115" s="940"/>
      <c r="CH115" s="940"/>
      <c r="CI115" s="940"/>
      <c r="CJ115" s="940"/>
      <c r="CK115" s="991"/>
      <c r="CL115" s="885"/>
      <c r="CM115" s="879" t="s">
        <v>460</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130</v>
      </c>
      <c r="DH115" s="844"/>
      <c r="DI115" s="844"/>
      <c r="DJ115" s="844"/>
      <c r="DK115" s="845"/>
      <c r="DL115" s="846" t="s">
        <v>444</v>
      </c>
      <c r="DM115" s="844"/>
      <c r="DN115" s="844"/>
      <c r="DO115" s="844"/>
      <c r="DP115" s="845"/>
      <c r="DQ115" s="846" t="s">
        <v>444</v>
      </c>
      <c r="DR115" s="844"/>
      <c r="DS115" s="844"/>
      <c r="DT115" s="844"/>
      <c r="DU115" s="845"/>
      <c r="DV115" s="888" t="s">
        <v>130</v>
      </c>
      <c r="DW115" s="889"/>
      <c r="DX115" s="889"/>
      <c r="DY115" s="889"/>
      <c r="DZ115" s="890"/>
    </row>
    <row r="116" spans="1:130" s="226" customFormat="1" ht="26.25" customHeight="1" x14ac:dyDescent="0.15">
      <c r="A116" s="980"/>
      <c r="B116" s="981"/>
      <c r="C116" s="903" t="s">
        <v>461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81</v>
      </c>
      <c r="AB116" s="844"/>
      <c r="AC116" s="844"/>
      <c r="AD116" s="844"/>
      <c r="AE116" s="845"/>
      <c r="AF116" s="846">
        <v>81</v>
      </c>
      <c r="AG116" s="844"/>
      <c r="AH116" s="844"/>
      <c r="AI116" s="844"/>
      <c r="AJ116" s="845"/>
      <c r="AK116" s="846" t="s">
        <v>130</v>
      </c>
      <c r="AL116" s="844"/>
      <c r="AM116" s="844"/>
      <c r="AN116" s="844"/>
      <c r="AO116" s="845"/>
      <c r="AP116" s="888" t="s">
        <v>130</v>
      </c>
      <c r="AQ116" s="889"/>
      <c r="AR116" s="889"/>
      <c r="AS116" s="889"/>
      <c r="AT116" s="890"/>
      <c r="AU116" s="996"/>
      <c r="AV116" s="997"/>
      <c r="AW116" s="997"/>
      <c r="AX116" s="997"/>
      <c r="AY116" s="997"/>
      <c r="AZ116" s="973" t="s">
        <v>462</v>
      </c>
      <c r="BA116" s="974"/>
      <c r="BB116" s="974"/>
      <c r="BC116" s="974"/>
      <c r="BD116" s="974"/>
      <c r="BE116" s="974"/>
      <c r="BF116" s="974"/>
      <c r="BG116" s="974"/>
      <c r="BH116" s="974"/>
      <c r="BI116" s="974"/>
      <c r="BJ116" s="974"/>
      <c r="BK116" s="974"/>
      <c r="BL116" s="974"/>
      <c r="BM116" s="974"/>
      <c r="BN116" s="974"/>
      <c r="BO116" s="974"/>
      <c r="BP116" s="975"/>
      <c r="BQ116" s="880" t="s">
        <v>130</v>
      </c>
      <c r="BR116" s="881"/>
      <c r="BS116" s="881"/>
      <c r="BT116" s="881"/>
      <c r="BU116" s="881"/>
      <c r="BV116" s="881" t="s">
        <v>130</v>
      </c>
      <c r="BW116" s="881"/>
      <c r="BX116" s="881"/>
      <c r="BY116" s="881"/>
      <c r="BZ116" s="881"/>
      <c r="CA116" s="881" t="s">
        <v>444</v>
      </c>
      <c r="CB116" s="881"/>
      <c r="CC116" s="881"/>
      <c r="CD116" s="881"/>
      <c r="CE116" s="881"/>
      <c r="CF116" s="939" t="s">
        <v>130</v>
      </c>
      <c r="CG116" s="940"/>
      <c r="CH116" s="940"/>
      <c r="CI116" s="940"/>
      <c r="CJ116" s="940"/>
      <c r="CK116" s="991"/>
      <c r="CL116" s="885"/>
      <c r="CM116" s="879" t="s">
        <v>463</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444</v>
      </c>
      <c r="DH116" s="844"/>
      <c r="DI116" s="844"/>
      <c r="DJ116" s="844"/>
      <c r="DK116" s="845"/>
      <c r="DL116" s="846" t="s">
        <v>130</v>
      </c>
      <c r="DM116" s="844"/>
      <c r="DN116" s="844"/>
      <c r="DO116" s="844"/>
      <c r="DP116" s="845"/>
      <c r="DQ116" s="846" t="s">
        <v>444</v>
      </c>
      <c r="DR116" s="844"/>
      <c r="DS116" s="844"/>
      <c r="DT116" s="844"/>
      <c r="DU116" s="845"/>
      <c r="DV116" s="888" t="s">
        <v>130</v>
      </c>
      <c r="DW116" s="889"/>
      <c r="DX116" s="889"/>
      <c r="DY116" s="889"/>
      <c r="DZ116" s="890"/>
    </row>
    <row r="117" spans="1:130" s="226"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464</v>
      </c>
      <c r="Z117" s="961"/>
      <c r="AA117" s="966">
        <v>8235947</v>
      </c>
      <c r="AB117" s="967"/>
      <c r="AC117" s="967"/>
      <c r="AD117" s="967"/>
      <c r="AE117" s="968"/>
      <c r="AF117" s="969">
        <v>8088433</v>
      </c>
      <c r="AG117" s="967"/>
      <c r="AH117" s="967"/>
      <c r="AI117" s="967"/>
      <c r="AJ117" s="968"/>
      <c r="AK117" s="969">
        <v>7558912</v>
      </c>
      <c r="AL117" s="967"/>
      <c r="AM117" s="967"/>
      <c r="AN117" s="967"/>
      <c r="AO117" s="968"/>
      <c r="AP117" s="970"/>
      <c r="AQ117" s="971"/>
      <c r="AR117" s="971"/>
      <c r="AS117" s="971"/>
      <c r="AT117" s="972"/>
      <c r="AU117" s="996"/>
      <c r="AV117" s="997"/>
      <c r="AW117" s="997"/>
      <c r="AX117" s="997"/>
      <c r="AY117" s="997"/>
      <c r="AZ117" s="927" t="s">
        <v>465</v>
      </c>
      <c r="BA117" s="928"/>
      <c r="BB117" s="928"/>
      <c r="BC117" s="928"/>
      <c r="BD117" s="928"/>
      <c r="BE117" s="928"/>
      <c r="BF117" s="928"/>
      <c r="BG117" s="928"/>
      <c r="BH117" s="928"/>
      <c r="BI117" s="928"/>
      <c r="BJ117" s="928"/>
      <c r="BK117" s="928"/>
      <c r="BL117" s="928"/>
      <c r="BM117" s="928"/>
      <c r="BN117" s="928"/>
      <c r="BO117" s="928"/>
      <c r="BP117" s="929"/>
      <c r="BQ117" s="880" t="s">
        <v>444</v>
      </c>
      <c r="BR117" s="881"/>
      <c r="BS117" s="881"/>
      <c r="BT117" s="881"/>
      <c r="BU117" s="881"/>
      <c r="BV117" s="881" t="s">
        <v>130</v>
      </c>
      <c r="BW117" s="881"/>
      <c r="BX117" s="881"/>
      <c r="BY117" s="881"/>
      <c r="BZ117" s="881"/>
      <c r="CA117" s="881" t="s">
        <v>444</v>
      </c>
      <c r="CB117" s="881"/>
      <c r="CC117" s="881"/>
      <c r="CD117" s="881"/>
      <c r="CE117" s="881"/>
      <c r="CF117" s="939" t="s">
        <v>130</v>
      </c>
      <c r="CG117" s="940"/>
      <c r="CH117" s="940"/>
      <c r="CI117" s="940"/>
      <c r="CJ117" s="940"/>
      <c r="CK117" s="991"/>
      <c r="CL117" s="885"/>
      <c r="CM117" s="879" t="s">
        <v>466</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130</v>
      </c>
      <c r="DH117" s="844"/>
      <c r="DI117" s="844"/>
      <c r="DJ117" s="844"/>
      <c r="DK117" s="845"/>
      <c r="DL117" s="846" t="s">
        <v>130</v>
      </c>
      <c r="DM117" s="844"/>
      <c r="DN117" s="844"/>
      <c r="DO117" s="844"/>
      <c r="DP117" s="845"/>
      <c r="DQ117" s="846" t="s">
        <v>130</v>
      </c>
      <c r="DR117" s="844"/>
      <c r="DS117" s="844"/>
      <c r="DT117" s="844"/>
      <c r="DU117" s="845"/>
      <c r="DV117" s="888" t="s">
        <v>444</v>
      </c>
      <c r="DW117" s="889"/>
      <c r="DX117" s="889"/>
      <c r="DY117" s="889"/>
      <c r="DZ117" s="890"/>
    </row>
    <row r="118" spans="1:130" s="226" customFormat="1" ht="26.25" customHeight="1" x14ac:dyDescent="0.15">
      <c r="A118" s="959" t="s">
        <v>439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436</v>
      </c>
      <c r="AB118" s="960"/>
      <c r="AC118" s="960"/>
      <c r="AD118" s="960"/>
      <c r="AE118" s="961"/>
      <c r="AF118" s="962" t="s">
        <v>437</v>
      </c>
      <c r="AG118" s="960"/>
      <c r="AH118" s="960"/>
      <c r="AI118" s="960"/>
      <c r="AJ118" s="961"/>
      <c r="AK118" s="962" t="s">
        <v>305</v>
      </c>
      <c r="AL118" s="960"/>
      <c r="AM118" s="960"/>
      <c r="AN118" s="960"/>
      <c r="AO118" s="961"/>
      <c r="AP118" s="963" t="s">
        <v>438</v>
      </c>
      <c r="AQ118" s="964"/>
      <c r="AR118" s="964"/>
      <c r="AS118" s="964"/>
      <c r="AT118" s="965"/>
      <c r="AU118" s="996"/>
      <c r="AV118" s="997"/>
      <c r="AW118" s="997"/>
      <c r="AX118" s="997"/>
      <c r="AY118" s="997"/>
      <c r="AZ118" s="902" t="s">
        <v>467</v>
      </c>
      <c r="BA118" s="903"/>
      <c r="BB118" s="903"/>
      <c r="BC118" s="903"/>
      <c r="BD118" s="903"/>
      <c r="BE118" s="903"/>
      <c r="BF118" s="903"/>
      <c r="BG118" s="903"/>
      <c r="BH118" s="903"/>
      <c r="BI118" s="903"/>
      <c r="BJ118" s="903"/>
      <c r="BK118" s="903"/>
      <c r="BL118" s="903"/>
      <c r="BM118" s="903"/>
      <c r="BN118" s="903"/>
      <c r="BO118" s="903"/>
      <c r="BP118" s="904"/>
      <c r="BQ118" s="943" t="s">
        <v>130</v>
      </c>
      <c r="BR118" s="909"/>
      <c r="BS118" s="909"/>
      <c r="BT118" s="909"/>
      <c r="BU118" s="909"/>
      <c r="BV118" s="909" t="s">
        <v>130</v>
      </c>
      <c r="BW118" s="909"/>
      <c r="BX118" s="909"/>
      <c r="BY118" s="909"/>
      <c r="BZ118" s="909"/>
      <c r="CA118" s="909" t="s">
        <v>444</v>
      </c>
      <c r="CB118" s="909"/>
      <c r="CC118" s="909"/>
      <c r="CD118" s="909"/>
      <c r="CE118" s="909"/>
      <c r="CF118" s="939" t="s">
        <v>130</v>
      </c>
      <c r="CG118" s="940"/>
      <c r="CH118" s="940"/>
      <c r="CI118" s="940"/>
      <c r="CJ118" s="940"/>
      <c r="CK118" s="991"/>
      <c r="CL118" s="885"/>
      <c r="CM118" s="879" t="s">
        <v>468</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130</v>
      </c>
      <c r="DH118" s="844"/>
      <c r="DI118" s="844"/>
      <c r="DJ118" s="844"/>
      <c r="DK118" s="845"/>
      <c r="DL118" s="846" t="s">
        <v>130</v>
      </c>
      <c r="DM118" s="844"/>
      <c r="DN118" s="844"/>
      <c r="DO118" s="844"/>
      <c r="DP118" s="845"/>
      <c r="DQ118" s="846" t="s">
        <v>130</v>
      </c>
      <c r="DR118" s="844"/>
      <c r="DS118" s="844"/>
      <c r="DT118" s="844"/>
      <c r="DU118" s="845"/>
      <c r="DV118" s="888" t="s">
        <v>130</v>
      </c>
      <c r="DW118" s="889"/>
      <c r="DX118" s="889"/>
      <c r="DY118" s="889"/>
      <c r="DZ118" s="890"/>
    </row>
    <row r="119" spans="1:130" s="226" customFormat="1" ht="26.25" customHeight="1" x14ac:dyDescent="0.15">
      <c r="A119" s="882" t="s">
        <v>442</v>
      </c>
      <c r="B119" s="883"/>
      <c r="C119" s="924" t="s">
        <v>443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130</v>
      </c>
      <c r="AB119" s="953"/>
      <c r="AC119" s="953"/>
      <c r="AD119" s="953"/>
      <c r="AE119" s="954"/>
      <c r="AF119" s="955" t="s">
        <v>130</v>
      </c>
      <c r="AG119" s="953"/>
      <c r="AH119" s="953"/>
      <c r="AI119" s="953"/>
      <c r="AJ119" s="954"/>
      <c r="AK119" s="955" t="s">
        <v>130</v>
      </c>
      <c r="AL119" s="953"/>
      <c r="AM119" s="953"/>
      <c r="AN119" s="953"/>
      <c r="AO119" s="954"/>
      <c r="AP119" s="956" t="s">
        <v>130</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469</v>
      </c>
      <c r="BP119" s="942"/>
      <c r="BQ119" s="943">
        <v>80153783</v>
      </c>
      <c r="BR119" s="909"/>
      <c r="BS119" s="909"/>
      <c r="BT119" s="909"/>
      <c r="BU119" s="909"/>
      <c r="BV119" s="909">
        <v>76530639</v>
      </c>
      <c r="BW119" s="909"/>
      <c r="BX119" s="909"/>
      <c r="BY119" s="909"/>
      <c r="BZ119" s="909"/>
      <c r="CA119" s="909">
        <v>73420825</v>
      </c>
      <c r="CB119" s="909"/>
      <c r="CC119" s="909"/>
      <c r="CD119" s="909"/>
      <c r="CE119" s="909"/>
      <c r="CF119" s="812"/>
      <c r="CG119" s="813"/>
      <c r="CH119" s="813"/>
      <c r="CI119" s="813"/>
      <c r="CJ119" s="898"/>
      <c r="CK119" s="992"/>
      <c r="CL119" s="887"/>
      <c r="CM119" s="902" t="s">
        <v>470</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130</v>
      </c>
      <c r="DH119" s="828"/>
      <c r="DI119" s="828"/>
      <c r="DJ119" s="828"/>
      <c r="DK119" s="829"/>
      <c r="DL119" s="830" t="s">
        <v>444</v>
      </c>
      <c r="DM119" s="828"/>
      <c r="DN119" s="828"/>
      <c r="DO119" s="828"/>
      <c r="DP119" s="829"/>
      <c r="DQ119" s="830" t="s">
        <v>444</v>
      </c>
      <c r="DR119" s="828"/>
      <c r="DS119" s="828"/>
      <c r="DT119" s="828"/>
      <c r="DU119" s="829"/>
      <c r="DV119" s="912" t="s">
        <v>130</v>
      </c>
      <c r="DW119" s="913"/>
      <c r="DX119" s="913"/>
      <c r="DY119" s="913"/>
      <c r="DZ119" s="914"/>
    </row>
    <row r="120" spans="1:130" s="226" customFormat="1" ht="26.25" customHeight="1" x14ac:dyDescent="0.15">
      <c r="A120" s="884"/>
      <c r="B120" s="885"/>
      <c r="C120" s="879" t="s">
        <v>447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130</v>
      </c>
      <c r="AB120" s="844"/>
      <c r="AC120" s="844"/>
      <c r="AD120" s="844"/>
      <c r="AE120" s="845"/>
      <c r="AF120" s="846" t="s">
        <v>130</v>
      </c>
      <c r="AG120" s="844"/>
      <c r="AH120" s="844"/>
      <c r="AI120" s="844"/>
      <c r="AJ120" s="845"/>
      <c r="AK120" s="846" t="s">
        <v>130</v>
      </c>
      <c r="AL120" s="844"/>
      <c r="AM120" s="844"/>
      <c r="AN120" s="844"/>
      <c r="AO120" s="845"/>
      <c r="AP120" s="888" t="s">
        <v>444</v>
      </c>
      <c r="AQ120" s="889"/>
      <c r="AR120" s="889"/>
      <c r="AS120" s="889"/>
      <c r="AT120" s="890"/>
      <c r="AU120" s="944" t="s">
        <v>471</v>
      </c>
      <c r="AV120" s="945"/>
      <c r="AW120" s="945"/>
      <c r="AX120" s="945"/>
      <c r="AY120" s="946"/>
      <c r="AZ120" s="924" t="s">
        <v>472</v>
      </c>
      <c r="BA120" s="872"/>
      <c r="BB120" s="872"/>
      <c r="BC120" s="872"/>
      <c r="BD120" s="872"/>
      <c r="BE120" s="872"/>
      <c r="BF120" s="872"/>
      <c r="BG120" s="872"/>
      <c r="BH120" s="872"/>
      <c r="BI120" s="872"/>
      <c r="BJ120" s="872"/>
      <c r="BK120" s="872"/>
      <c r="BL120" s="872"/>
      <c r="BM120" s="872"/>
      <c r="BN120" s="872"/>
      <c r="BO120" s="872"/>
      <c r="BP120" s="873"/>
      <c r="BQ120" s="925">
        <v>5783764</v>
      </c>
      <c r="BR120" s="906"/>
      <c r="BS120" s="906"/>
      <c r="BT120" s="906"/>
      <c r="BU120" s="906"/>
      <c r="BV120" s="906">
        <v>5876114</v>
      </c>
      <c r="BW120" s="906"/>
      <c r="BX120" s="906"/>
      <c r="BY120" s="906"/>
      <c r="BZ120" s="906"/>
      <c r="CA120" s="906">
        <v>8413894</v>
      </c>
      <c r="CB120" s="906"/>
      <c r="CC120" s="906"/>
      <c r="CD120" s="906"/>
      <c r="CE120" s="906"/>
      <c r="CF120" s="930">
        <v>30.9</v>
      </c>
      <c r="CG120" s="931"/>
      <c r="CH120" s="931"/>
      <c r="CI120" s="931"/>
      <c r="CJ120" s="931"/>
      <c r="CK120" s="932" t="s">
        <v>473</v>
      </c>
      <c r="CL120" s="916"/>
      <c r="CM120" s="916"/>
      <c r="CN120" s="916"/>
      <c r="CO120" s="917"/>
      <c r="CP120" s="936" t="s">
        <v>474</v>
      </c>
      <c r="CQ120" s="937"/>
      <c r="CR120" s="937"/>
      <c r="CS120" s="937"/>
      <c r="CT120" s="937"/>
      <c r="CU120" s="937"/>
      <c r="CV120" s="937"/>
      <c r="CW120" s="937"/>
      <c r="CX120" s="937"/>
      <c r="CY120" s="937"/>
      <c r="CZ120" s="937"/>
      <c r="DA120" s="937"/>
      <c r="DB120" s="937"/>
      <c r="DC120" s="937"/>
      <c r="DD120" s="937"/>
      <c r="DE120" s="937"/>
      <c r="DF120" s="938"/>
      <c r="DG120" s="925" t="s">
        <v>130</v>
      </c>
      <c r="DH120" s="906"/>
      <c r="DI120" s="906"/>
      <c r="DJ120" s="906"/>
      <c r="DK120" s="906"/>
      <c r="DL120" s="906">
        <v>9677624</v>
      </c>
      <c r="DM120" s="906"/>
      <c r="DN120" s="906"/>
      <c r="DO120" s="906"/>
      <c r="DP120" s="906"/>
      <c r="DQ120" s="906">
        <v>8895899</v>
      </c>
      <c r="DR120" s="906"/>
      <c r="DS120" s="906"/>
      <c r="DT120" s="906"/>
      <c r="DU120" s="906"/>
      <c r="DV120" s="907">
        <v>32.6</v>
      </c>
      <c r="DW120" s="907"/>
      <c r="DX120" s="907"/>
      <c r="DY120" s="907"/>
      <c r="DZ120" s="908"/>
    </row>
    <row r="121" spans="1:130" s="226" customFormat="1" ht="26.25" customHeight="1" x14ac:dyDescent="0.15">
      <c r="A121" s="884"/>
      <c r="B121" s="885"/>
      <c r="C121" s="927" t="s">
        <v>475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v>32855</v>
      </c>
      <c r="AB121" s="844"/>
      <c r="AC121" s="844"/>
      <c r="AD121" s="844"/>
      <c r="AE121" s="845"/>
      <c r="AF121" s="846">
        <v>32855</v>
      </c>
      <c r="AG121" s="844"/>
      <c r="AH121" s="844"/>
      <c r="AI121" s="844"/>
      <c r="AJ121" s="845"/>
      <c r="AK121" s="846">
        <v>32855</v>
      </c>
      <c r="AL121" s="844"/>
      <c r="AM121" s="844"/>
      <c r="AN121" s="844"/>
      <c r="AO121" s="845"/>
      <c r="AP121" s="888">
        <v>0.1</v>
      </c>
      <c r="AQ121" s="889"/>
      <c r="AR121" s="889"/>
      <c r="AS121" s="889"/>
      <c r="AT121" s="890"/>
      <c r="AU121" s="947"/>
      <c r="AV121" s="948"/>
      <c r="AW121" s="948"/>
      <c r="AX121" s="948"/>
      <c r="AY121" s="949"/>
      <c r="AZ121" s="879" t="s">
        <v>476</v>
      </c>
      <c r="BA121" s="816"/>
      <c r="BB121" s="816"/>
      <c r="BC121" s="816"/>
      <c r="BD121" s="816"/>
      <c r="BE121" s="816"/>
      <c r="BF121" s="816"/>
      <c r="BG121" s="816"/>
      <c r="BH121" s="816"/>
      <c r="BI121" s="816"/>
      <c r="BJ121" s="816"/>
      <c r="BK121" s="816"/>
      <c r="BL121" s="816"/>
      <c r="BM121" s="816"/>
      <c r="BN121" s="816"/>
      <c r="BO121" s="816"/>
      <c r="BP121" s="817"/>
      <c r="BQ121" s="880">
        <v>3899668</v>
      </c>
      <c r="BR121" s="881"/>
      <c r="BS121" s="881"/>
      <c r="BT121" s="881"/>
      <c r="BU121" s="881"/>
      <c r="BV121" s="881">
        <v>3834846</v>
      </c>
      <c r="BW121" s="881"/>
      <c r="BX121" s="881"/>
      <c r="BY121" s="881"/>
      <c r="BZ121" s="881"/>
      <c r="CA121" s="881">
        <v>4010446</v>
      </c>
      <c r="CB121" s="881"/>
      <c r="CC121" s="881"/>
      <c r="CD121" s="881"/>
      <c r="CE121" s="881"/>
      <c r="CF121" s="939">
        <v>14.7</v>
      </c>
      <c r="CG121" s="940"/>
      <c r="CH121" s="940"/>
      <c r="CI121" s="940"/>
      <c r="CJ121" s="940"/>
      <c r="CK121" s="933"/>
      <c r="CL121" s="919"/>
      <c r="CM121" s="919"/>
      <c r="CN121" s="919"/>
      <c r="CO121" s="920"/>
      <c r="CP121" s="899" t="s">
        <v>477</v>
      </c>
      <c r="CQ121" s="900"/>
      <c r="CR121" s="900"/>
      <c r="CS121" s="900"/>
      <c r="CT121" s="900"/>
      <c r="CU121" s="900"/>
      <c r="CV121" s="900"/>
      <c r="CW121" s="900"/>
      <c r="CX121" s="900"/>
      <c r="CY121" s="900"/>
      <c r="CZ121" s="900"/>
      <c r="DA121" s="900"/>
      <c r="DB121" s="900"/>
      <c r="DC121" s="900"/>
      <c r="DD121" s="900"/>
      <c r="DE121" s="900"/>
      <c r="DF121" s="901"/>
      <c r="DG121" s="880">
        <v>3697860</v>
      </c>
      <c r="DH121" s="881"/>
      <c r="DI121" s="881"/>
      <c r="DJ121" s="881"/>
      <c r="DK121" s="881"/>
      <c r="DL121" s="881">
        <v>3675730</v>
      </c>
      <c r="DM121" s="881"/>
      <c r="DN121" s="881"/>
      <c r="DO121" s="881"/>
      <c r="DP121" s="881"/>
      <c r="DQ121" s="881">
        <v>3509786</v>
      </c>
      <c r="DR121" s="881"/>
      <c r="DS121" s="881"/>
      <c r="DT121" s="881"/>
      <c r="DU121" s="881"/>
      <c r="DV121" s="858">
        <v>12.9</v>
      </c>
      <c r="DW121" s="858"/>
      <c r="DX121" s="858"/>
      <c r="DY121" s="858"/>
      <c r="DZ121" s="859"/>
    </row>
    <row r="122" spans="1:130" s="226" customFormat="1" ht="26.25" customHeight="1" x14ac:dyDescent="0.15">
      <c r="A122" s="884"/>
      <c r="B122" s="885"/>
      <c r="C122" s="879" t="s">
        <v>457</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444</v>
      </c>
      <c r="AB122" s="844"/>
      <c r="AC122" s="844"/>
      <c r="AD122" s="844"/>
      <c r="AE122" s="845"/>
      <c r="AF122" s="846" t="s">
        <v>130</v>
      </c>
      <c r="AG122" s="844"/>
      <c r="AH122" s="844"/>
      <c r="AI122" s="844"/>
      <c r="AJ122" s="845"/>
      <c r="AK122" s="846" t="s">
        <v>444</v>
      </c>
      <c r="AL122" s="844"/>
      <c r="AM122" s="844"/>
      <c r="AN122" s="844"/>
      <c r="AO122" s="845"/>
      <c r="AP122" s="888" t="s">
        <v>130</v>
      </c>
      <c r="AQ122" s="889"/>
      <c r="AR122" s="889"/>
      <c r="AS122" s="889"/>
      <c r="AT122" s="890"/>
      <c r="AU122" s="947"/>
      <c r="AV122" s="948"/>
      <c r="AW122" s="948"/>
      <c r="AX122" s="948"/>
      <c r="AY122" s="949"/>
      <c r="AZ122" s="902" t="s">
        <v>478</v>
      </c>
      <c r="BA122" s="903"/>
      <c r="BB122" s="903"/>
      <c r="BC122" s="903"/>
      <c r="BD122" s="903"/>
      <c r="BE122" s="903"/>
      <c r="BF122" s="903"/>
      <c r="BG122" s="903"/>
      <c r="BH122" s="903"/>
      <c r="BI122" s="903"/>
      <c r="BJ122" s="903"/>
      <c r="BK122" s="903"/>
      <c r="BL122" s="903"/>
      <c r="BM122" s="903"/>
      <c r="BN122" s="903"/>
      <c r="BO122" s="903"/>
      <c r="BP122" s="904"/>
      <c r="BQ122" s="943">
        <v>53579482</v>
      </c>
      <c r="BR122" s="909"/>
      <c r="BS122" s="909"/>
      <c r="BT122" s="909"/>
      <c r="BU122" s="909"/>
      <c r="BV122" s="909">
        <v>51793326</v>
      </c>
      <c r="BW122" s="909"/>
      <c r="BX122" s="909"/>
      <c r="BY122" s="909"/>
      <c r="BZ122" s="909"/>
      <c r="CA122" s="909">
        <v>49928326</v>
      </c>
      <c r="CB122" s="909"/>
      <c r="CC122" s="909"/>
      <c r="CD122" s="909"/>
      <c r="CE122" s="909"/>
      <c r="CF122" s="910">
        <v>183.2</v>
      </c>
      <c r="CG122" s="911"/>
      <c r="CH122" s="911"/>
      <c r="CI122" s="911"/>
      <c r="CJ122" s="911"/>
      <c r="CK122" s="933"/>
      <c r="CL122" s="919"/>
      <c r="CM122" s="919"/>
      <c r="CN122" s="919"/>
      <c r="CO122" s="920"/>
      <c r="CP122" s="899" t="s">
        <v>410</v>
      </c>
      <c r="CQ122" s="900"/>
      <c r="CR122" s="900"/>
      <c r="CS122" s="900"/>
      <c r="CT122" s="900"/>
      <c r="CU122" s="900"/>
      <c r="CV122" s="900"/>
      <c r="CW122" s="900"/>
      <c r="CX122" s="900"/>
      <c r="CY122" s="900"/>
      <c r="CZ122" s="900"/>
      <c r="DA122" s="900"/>
      <c r="DB122" s="900"/>
      <c r="DC122" s="900"/>
      <c r="DD122" s="900"/>
      <c r="DE122" s="900"/>
      <c r="DF122" s="901"/>
      <c r="DG122" s="880">
        <v>48531</v>
      </c>
      <c r="DH122" s="881"/>
      <c r="DI122" s="881"/>
      <c r="DJ122" s="881"/>
      <c r="DK122" s="881"/>
      <c r="DL122" s="881">
        <v>38107</v>
      </c>
      <c r="DM122" s="881"/>
      <c r="DN122" s="881"/>
      <c r="DO122" s="881"/>
      <c r="DP122" s="881"/>
      <c r="DQ122" s="881">
        <v>24703</v>
      </c>
      <c r="DR122" s="881"/>
      <c r="DS122" s="881"/>
      <c r="DT122" s="881"/>
      <c r="DU122" s="881"/>
      <c r="DV122" s="858">
        <v>0.1</v>
      </c>
      <c r="DW122" s="858"/>
      <c r="DX122" s="858"/>
      <c r="DY122" s="858"/>
      <c r="DZ122" s="859"/>
    </row>
    <row r="123" spans="1:130" s="226" customFormat="1" ht="26.25" customHeight="1" x14ac:dyDescent="0.15">
      <c r="A123" s="884"/>
      <c r="B123" s="885"/>
      <c r="C123" s="879" t="s">
        <v>463</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444</v>
      </c>
      <c r="AB123" s="844"/>
      <c r="AC123" s="844"/>
      <c r="AD123" s="844"/>
      <c r="AE123" s="845"/>
      <c r="AF123" s="846" t="s">
        <v>130</v>
      </c>
      <c r="AG123" s="844"/>
      <c r="AH123" s="844"/>
      <c r="AI123" s="844"/>
      <c r="AJ123" s="845"/>
      <c r="AK123" s="846" t="s">
        <v>130</v>
      </c>
      <c r="AL123" s="844"/>
      <c r="AM123" s="844"/>
      <c r="AN123" s="844"/>
      <c r="AO123" s="845"/>
      <c r="AP123" s="888" t="s">
        <v>130</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479</v>
      </c>
      <c r="BP123" s="942"/>
      <c r="BQ123" s="896">
        <v>63262914</v>
      </c>
      <c r="BR123" s="897"/>
      <c r="BS123" s="897"/>
      <c r="BT123" s="897"/>
      <c r="BU123" s="897"/>
      <c r="BV123" s="897">
        <v>61504286</v>
      </c>
      <c r="BW123" s="897"/>
      <c r="BX123" s="897"/>
      <c r="BY123" s="897"/>
      <c r="BZ123" s="897"/>
      <c r="CA123" s="897">
        <v>62352666</v>
      </c>
      <c r="CB123" s="897"/>
      <c r="CC123" s="897"/>
      <c r="CD123" s="897"/>
      <c r="CE123" s="897"/>
      <c r="CF123" s="812"/>
      <c r="CG123" s="813"/>
      <c r="CH123" s="813"/>
      <c r="CI123" s="813"/>
      <c r="CJ123" s="898"/>
      <c r="CK123" s="933"/>
      <c r="CL123" s="919"/>
      <c r="CM123" s="919"/>
      <c r="CN123" s="919"/>
      <c r="CO123" s="920"/>
      <c r="CP123" s="899" t="s">
        <v>415</v>
      </c>
      <c r="CQ123" s="900"/>
      <c r="CR123" s="900"/>
      <c r="CS123" s="900"/>
      <c r="CT123" s="900"/>
      <c r="CU123" s="900"/>
      <c r="CV123" s="900"/>
      <c r="CW123" s="900"/>
      <c r="CX123" s="900"/>
      <c r="CY123" s="900"/>
      <c r="CZ123" s="900"/>
      <c r="DA123" s="900"/>
      <c r="DB123" s="900"/>
      <c r="DC123" s="900"/>
      <c r="DD123" s="900"/>
      <c r="DE123" s="900"/>
      <c r="DF123" s="901"/>
      <c r="DG123" s="843" t="s">
        <v>130</v>
      </c>
      <c r="DH123" s="844"/>
      <c r="DI123" s="844"/>
      <c r="DJ123" s="844"/>
      <c r="DK123" s="845"/>
      <c r="DL123" s="846" t="s">
        <v>444</v>
      </c>
      <c r="DM123" s="844"/>
      <c r="DN123" s="844"/>
      <c r="DO123" s="844"/>
      <c r="DP123" s="845"/>
      <c r="DQ123" s="846" t="s">
        <v>130</v>
      </c>
      <c r="DR123" s="844"/>
      <c r="DS123" s="844"/>
      <c r="DT123" s="844"/>
      <c r="DU123" s="845"/>
      <c r="DV123" s="888" t="s">
        <v>130</v>
      </c>
      <c r="DW123" s="889"/>
      <c r="DX123" s="889"/>
      <c r="DY123" s="889"/>
      <c r="DZ123" s="890"/>
    </row>
    <row r="124" spans="1:130" s="226" customFormat="1" ht="26.25" customHeight="1" thickBot="1" x14ac:dyDescent="0.2">
      <c r="A124" s="884"/>
      <c r="B124" s="885"/>
      <c r="C124" s="879" t="s">
        <v>466</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130</v>
      </c>
      <c r="AB124" s="844"/>
      <c r="AC124" s="844"/>
      <c r="AD124" s="844"/>
      <c r="AE124" s="845"/>
      <c r="AF124" s="846" t="s">
        <v>444</v>
      </c>
      <c r="AG124" s="844"/>
      <c r="AH124" s="844"/>
      <c r="AI124" s="844"/>
      <c r="AJ124" s="845"/>
      <c r="AK124" s="846" t="s">
        <v>130</v>
      </c>
      <c r="AL124" s="844"/>
      <c r="AM124" s="844"/>
      <c r="AN124" s="844"/>
      <c r="AO124" s="845"/>
      <c r="AP124" s="888" t="s">
        <v>130</v>
      </c>
      <c r="AQ124" s="889"/>
      <c r="AR124" s="889"/>
      <c r="AS124" s="889"/>
      <c r="AT124" s="890"/>
      <c r="AU124" s="891" t="s">
        <v>480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67.2</v>
      </c>
      <c r="BR124" s="895"/>
      <c r="BS124" s="895"/>
      <c r="BT124" s="895"/>
      <c r="BU124" s="895"/>
      <c r="BV124" s="895">
        <v>58.1</v>
      </c>
      <c r="BW124" s="895"/>
      <c r="BX124" s="895"/>
      <c r="BY124" s="895"/>
      <c r="BZ124" s="895"/>
      <c r="CA124" s="895">
        <v>40.6</v>
      </c>
      <c r="CB124" s="895"/>
      <c r="CC124" s="895"/>
      <c r="CD124" s="895"/>
      <c r="CE124" s="895"/>
      <c r="CF124" s="790"/>
      <c r="CG124" s="791"/>
      <c r="CH124" s="791"/>
      <c r="CI124" s="791"/>
      <c r="CJ124" s="926"/>
      <c r="CK124" s="934"/>
      <c r="CL124" s="934"/>
      <c r="CM124" s="934"/>
      <c r="CN124" s="934"/>
      <c r="CO124" s="935"/>
      <c r="CP124" s="899" t="s">
        <v>481</v>
      </c>
      <c r="CQ124" s="900"/>
      <c r="CR124" s="900"/>
      <c r="CS124" s="900"/>
      <c r="CT124" s="900"/>
      <c r="CU124" s="900"/>
      <c r="CV124" s="900"/>
      <c r="CW124" s="900"/>
      <c r="CX124" s="900"/>
      <c r="CY124" s="900"/>
      <c r="CZ124" s="900"/>
      <c r="DA124" s="900"/>
      <c r="DB124" s="900"/>
      <c r="DC124" s="900"/>
      <c r="DD124" s="900"/>
      <c r="DE124" s="900"/>
      <c r="DF124" s="901"/>
      <c r="DG124" s="827">
        <v>10609758</v>
      </c>
      <c r="DH124" s="828"/>
      <c r="DI124" s="828"/>
      <c r="DJ124" s="828"/>
      <c r="DK124" s="829"/>
      <c r="DL124" s="830" t="s">
        <v>130</v>
      </c>
      <c r="DM124" s="828"/>
      <c r="DN124" s="828"/>
      <c r="DO124" s="828"/>
      <c r="DP124" s="829"/>
      <c r="DQ124" s="830" t="s">
        <v>444</v>
      </c>
      <c r="DR124" s="828"/>
      <c r="DS124" s="828"/>
      <c r="DT124" s="828"/>
      <c r="DU124" s="829"/>
      <c r="DV124" s="912" t="s">
        <v>130</v>
      </c>
      <c r="DW124" s="913"/>
      <c r="DX124" s="913"/>
      <c r="DY124" s="913"/>
      <c r="DZ124" s="914"/>
    </row>
    <row r="125" spans="1:130" s="226" customFormat="1" ht="26.25" customHeight="1" x14ac:dyDescent="0.15">
      <c r="A125" s="884"/>
      <c r="B125" s="885"/>
      <c r="C125" s="879" t="s">
        <v>468</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130</v>
      </c>
      <c r="AB125" s="844"/>
      <c r="AC125" s="844"/>
      <c r="AD125" s="844"/>
      <c r="AE125" s="845"/>
      <c r="AF125" s="846" t="s">
        <v>130</v>
      </c>
      <c r="AG125" s="844"/>
      <c r="AH125" s="844"/>
      <c r="AI125" s="844"/>
      <c r="AJ125" s="845"/>
      <c r="AK125" s="846" t="s">
        <v>130</v>
      </c>
      <c r="AL125" s="844"/>
      <c r="AM125" s="844"/>
      <c r="AN125" s="844"/>
      <c r="AO125" s="845"/>
      <c r="AP125" s="888" t="s">
        <v>130</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482</v>
      </c>
      <c r="CL125" s="916"/>
      <c r="CM125" s="916"/>
      <c r="CN125" s="916"/>
      <c r="CO125" s="917"/>
      <c r="CP125" s="924" t="s">
        <v>483</v>
      </c>
      <c r="CQ125" s="872"/>
      <c r="CR125" s="872"/>
      <c r="CS125" s="872"/>
      <c r="CT125" s="872"/>
      <c r="CU125" s="872"/>
      <c r="CV125" s="872"/>
      <c r="CW125" s="872"/>
      <c r="CX125" s="872"/>
      <c r="CY125" s="872"/>
      <c r="CZ125" s="872"/>
      <c r="DA125" s="872"/>
      <c r="DB125" s="872"/>
      <c r="DC125" s="872"/>
      <c r="DD125" s="872"/>
      <c r="DE125" s="872"/>
      <c r="DF125" s="873"/>
      <c r="DG125" s="925" t="s">
        <v>444</v>
      </c>
      <c r="DH125" s="906"/>
      <c r="DI125" s="906"/>
      <c r="DJ125" s="906"/>
      <c r="DK125" s="906"/>
      <c r="DL125" s="906" t="s">
        <v>130</v>
      </c>
      <c r="DM125" s="906"/>
      <c r="DN125" s="906"/>
      <c r="DO125" s="906"/>
      <c r="DP125" s="906"/>
      <c r="DQ125" s="906" t="s">
        <v>130</v>
      </c>
      <c r="DR125" s="906"/>
      <c r="DS125" s="906"/>
      <c r="DT125" s="906"/>
      <c r="DU125" s="906"/>
      <c r="DV125" s="907" t="s">
        <v>130</v>
      </c>
      <c r="DW125" s="907"/>
      <c r="DX125" s="907"/>
      <c r="DY125" s="907"/>
      <c r="DZ125" s="908"/>
    </row>
    <row r="126" spans="1:130" s="226" customFormat="1" ht="26.25" customHeight="1" thickBot="1" x14ac:dyDescent="0.2">
      <c r="A126" s="884"/>
      <c r="B126" s="885"/>
      <c r="C126" s="879" t="s">
        <v>470</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444</v>
      </c>
      <c r="AB126" s="844"/>
      <c r="AC126" s="844"/>
      <c r="AD126" s="844"/>
      <c r="AE126" s="845"/>
      <c r="AF126" s="846" t="s">
        <v>444</v>
      </c>
      <c r="AG126" s="844"/>
      <c r="AH126" s="844"/>
      <c r="AI126" s="844"/>
      <c r="AJ126" s="845"/>
      <c r="AK126" s="846" t="s">
        <v>130</v>
      </c>
      <c r="AL126" s="844"/>
      <c r="AM126" s="844"/>
      <c r="AN126" s="844"/>
      <c r="AO126" s="845"/>
      <c r="AP126" s="888" t="s">
        <v>444</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484</v>
      </c>
      <c r="CQ126" s="816"/>
      <c r="CR126" s="816"/>
      <c r="CS126" s="816"/>
      <c r="CT126" s="816"/>
      <c r="CU126" s="816"/>
      <c r="CV126" s="816"/>
      <c r="CW126" s="816"/>
      <c r="CX126" s="816"/>
      <c r="CY126" s="816"/>
      <c r="CZ126" s="816"/>
      <c r="DA126" s="816"/>
      <c r="DB126" s="816"/>
      <c r="DC126" s="816"/>
      <c r="DD126" s="816"/>
      <c r="DE126" s="816"/>
      <c r="DF126" s="817"/>
      <c r="DG126" s="880" t="s">
        <v>130</v>
      </c>
      <c r="DH126" s="881"/>
      <c r="DI126" s="881"/>
      <c r="DJ126" s="881"/>
      <c r="DK126" s="881"/>
      <c r="DL126" s="881" t="s">
        <v>130</v>
      </c>
      <c r="DM126" s="881"/>
      <c r="DN126" s="881"/>
      <c r="DO126" s="881"/>
      <c r="DP126" s="881"/>
      <c r="DQ126" s="881" t="s">
        <v>444</v>
      </c>
      <c r="DR126" s="881"/>
      <c r="DS126" s="881"/>
      <c r="DT126" s="881"/>
      <c r="DU126" s="881"/>
      <c r="DV126" s="858" t="s">
        <v>130</v>
      </c>
      <c r="DW126" s="858"/>
      <c r="DX126" s="858"/>
      <c r="DY126" s="858"/>
      <c r="DZ126" s="859"/>
    </row>
    <row r="127" spans="1:130" s="226" customFormat="1" ht="26.25" customHeight="1" x14ac:dyDescent="0.15">
      <c r="A127" s="886"/>
      <c r="B127" s="887"/>
      <c r="C127" s="902" t="s">
        <v>485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130</v>
      </c>
      <c r="AB127" s="844"/>
      <c r="AC127" s="844"/>
      <c r="AD127" s="844"/>
      <c r="AE127" s="845"/>
      <c r="AF127" s="846" t="s">
        <v>130</v>
      </c>
      <c r="AG127" s="844"/>
      <c r="AH127" s="844"/>
      <c r="AI127" s="844"/>
      <c r="AJ127" s="845"/>
      <c r="AK127" s="846" t="s">
        <v>130</v>
      </c>
      <c r="AL127" s="844"/>
      <c r="AM127" s="844"/>
      <c r="AN127" s="844"/>
      <c r="AO127" s="845"/>
      <c r="AP127" s="888" t="s">
        <v>130</v>
      </c>
      <c r="AQ127" s="889"/>
      <c r="AR127" s="889"/>
      <c r="AS127" s="889"/>
      <c r="AT127" s="890"/>
      <c r="AU127" s="228"/>
      <c r="AV127" s="228"/>
      <c r="AW127" s="228"/>
      <c r="AX127" s="905" t="s">
        <v>486</v>
      </c>
      <c r="AY127" s="876"/>
      <c r="AZ127" s="876"/>
      <c r="BA127" s="876"/>
      <c r="BB127" s="876"/>
      <c r="BC127" s="876"/>
      <c r="BD127" s="876"/>
      <c r="BE127" s="877"/>
      <c r="BF127" s="875" t="s">
        <v>487</v>
      </c>
      <c r="BG127" s="876"/>
      <c r="BH127" s="876"/>
      <c r="BI127" s="876"/>
      <c r="BJ127" s="876"/>
      <c r="BK127" s="876"/>
      <c r="BL127" s="877"/>
      <c r="BM127" s="875" t="s">
        <v>488</v>
      </c>
      <c r="BN127" s="876"/>
      <c r="BO127" s="876"/>
      <c r="BP127" s="876"/>
      <c r="BQ127" s="876"/>
      <c r="BR127" s="876"/>
      <c r="BS127" s="877"/>
      <c r="BT127" s="875" t="s">
        <v>489</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490</v>
      </c>
      <c r="CQ127" s="816"/>
      <c r="CR127" s="816"/>
      <c r="CS127" s="816"/>
      <c r="CT127" s="816"/>
      <c r="CU127" s="816"/>
      <c r="CV127" s="816"/>
      <c r="CW127" s="816"/>
      <c r="CX127" s="816"/>
      <c r="CY127" s="816"/>
      <c r="CZ127" s="816"/>
      <c r="DA127" s="816"/>
      <c r="DB127" s="816"/>
      <c r="DC127" s="816"/>
      <c r="DD127" s="816"/>
      <c r="DE127" s="816"/>
      <c r="DF127" s="817"/>
      <c r="DG127" s="880" t="s">
        <v>130</v>
      </c>
      <c r="DH127" s="881"/>
      <c r="DI127" s="881"/>
      <c r="DJ127" s="881"/>
      <c r="DK127" s="881"/>
      <c r="DL127" s="881" t="s">
        <v>130</v>
      </c>
      <c r="DM127" s="881"/>
      <c r="DN127" s="881"/>
      <c r="DO127" s="881"/>
      <c r="DP127" s="881"/>
      <c r="DQ127" s="881" t="s">
        <v>130</v>
      </c>
      <c r="DR127" s="881"/>
      <c r="DS127" s="881"/>
      <c r="DT127" s="881"/>
      <c r="DU127" s="881"/>
      <c r="DV127" s="858" t="s">
        <v>444</v>
      </c>
      <c r="DW127" s="858"/>
      <c r="DX127" s="858"/>
      <c r="DY127" s="858"/>
      <c r="DZ127" s="859"/>
    </row>
    <row r="128" spans="1:130" s="226" customFormat="1" ht="26.25" customHeight="1" thickBot="1" x14ac:dyDescent="0.2">
      <c r="A128" s="860" t="s">
        <v>491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492</v>
      </c>
      <c r="X128" s="862"/>
      <c r="Y128" s="862"/>
      <c r="Z128" s="863"/>
      <c r="AA128" s="864">
        <v>1245610</v>
      </c>
      <c r="AB128" s="865"/>
      <c r="AC128" s="865"/>
      <c r="AD128" s="865"/>
      <c r="AE128" s="866"/>
      <c r="AF128" s="867">
        <v>1260519</v>
      </c>
      <c r="AG128" s="865"/>
      <c r="AH128" s="865"/>
      <c r="AI128" s="865"/>
      <c r="AJ128" s="866"/>
      <c r="AK128" s="867">
        <v>1232258</v>
      </c>
      <c r="AL128" s="865"/>
      <c r="AM128" s="865"/>
      <c r="AN128" s="865"/>
      <c r="AO128" s="866"/>
      <c r="AP128" s="868"/>
      <c r="AQ128" s="869"/>
      <c r="AR128" s="869"/>
      <c r="AS128" s="869"/>
      <c r="AT128" s="870"/>
      <c r="AU128" s="228"/>
      <c r="AV128" s="228"/>
      <c r="AW128" s="228"/>
      <c r="AX128" s="871" t="s">
        <v>493</v>
      </c>
      <c r="AY128" s="872"/>
      <c r="AZ128" s="872"/>
      <c r="BA128" s="872"/>
      <c r="BB128" s="872"/>
      <c r="BC128" s="872"/>
      <c r="BD128" s="872"/>
      <c r="BE128" s="873"/>
      <c r="BF128" s="850" t="s">
        <v>444</v>
      </c>
      <c r="BG128" s="851"/>
      <c r="BH128" s="851"/>
      <c r="BI128" s="851"/>
      <c r="BJ128" s="851"/>
      <c r="BK128" s="851"/>
      <c r="BL128" s="874"/>
      <c r="BM128" s="850">
        <v>11.71</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494</v>
      </c>
      <c r="CQ128" s="794"/>
      <c r="CR128" s="794"/>
      <c r="CS128" s="794"/>
      <c r="CT128" s="794"/>
      <c r="CU128" s="794"/>
      <c r="CV128" s="794"/>
      <c r="CW128" s="794"/>
      <c r="CX128" s="794"/>
      <c r="CY128" s="794"/>
      <c r="CZ128" s="794"/>
      <c r="DA128" s="794"/>
      <c r="DB128" s="794"/>
      <c r="DC128" s="794"/>
      <c r="DD128" s="794"/>
      <c r="DE128" s="794"/>
      <c r="DF128" s="795"/>
      <c r="DG128" s="854">
        <v>17128</v>
      </c>
      <c r="DH128" s="855"/>
      <c r="DI128" s="855"/>
      <c r="DJ128" s="855"/>
      <c r="DK128" s="855"/>
      <c r="DL128" s="855">
        <v>6889</v>
      </c>
      <c r="DM128" s="855"/>
      <c r="DN128" s="855"/>
      <c r="DO128" s="855"/>
      <c r="DP128" s="855"/>
      <c r="DQ128" s="855">
        <v>6678</v>
      </c>
      <c r="DR128" s="855"/>
      <c r="DS128" s="855"/>
      <c r="DT128" s="855"/>
      <c r="DU128" s="855"/>
      <c r="DV128" s="856">
        <v>0</v>
      </c>
      <c r="DW128" s="856"/>
      <c r="DX128" s="856"/>
      <c r="DY128" s="856"/>
      <c r="DZ128" s="857"/>
    </row>
    <row r="129" spans="1:131" s="226" customFormat="1" ht="26.25" customHeight="1" x14ac:dyDescent="0.15">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495</v>
      </c>
      <c r="X129" s="841"/>
      <c r="Y129" s="841"/>
      <c r="Z129" s="842"/>
      <c r="AA129" s="843">
        <v>30263512</v>
      </c>
      <c r="AB129" s="844"/>
      <c r="AC129" s="844"/>
      <c r="AD129" s="844"/>
      <c r="AE129" s="845"/>
      <c r="AF129" s="846">
        <v>30986440</v>
      </c>
      <c r="AG129" s="844"/>
      <c r="AH129" s="844"/>
      <c r="AI129" s="844"/>
      <c r="AJ129" s="845"/>
      <c r="AK129" s="846">
        <v>32165687</v>
      </c>
      <c r="AL129" s="844"/>
      <c r="AM129" s="844"/>
      <c r="AN129" s="844"/>
      <c r="AO129" s="845"/>
      <c r="AP129" s="847"/>
      <c r="AQ129" s="848"/>
      <c r="AR129" s="848"/>
      <c r="AS129" s="848"/>
      <c r="AT129" s="849"/>
      <c r="AU129" s="229"/>
      <c r="AV129" s="229"/>
      <c r="AW129" s="229"/>
      <c r="AX129" s="815" t="s">
        <v>496</v>
      </c>
      <c r="AY129" s="816"/>
      <c r="AZ129" s="816"/>
      <c r="BA129" s="816"/>
      <c r="BB129" s="816"/>
      <c r="BC129" s="816"/>
      <c r="BD129" s="816"/>
      <c r="BE129" s="817"/>
      <c r="BF129" s="834" t="s">
        <v>444</v>
      </c>
      <c r="BG129" s="835"/>
      <c r="BH129" s="835"/>
      <c r="BI129" s="835"/>
      <c r="BJ129" s="835"/>
      <c r="BK129" s="835"/>
      <c r="BL129" s="836"/>
      <c r="BM129" s="834">
        <v>16.71</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498</v>
      </c>
      <c r="X130" s="841"/>
      <c r="Y130" s="841"/>
      <c r="Z130" s="842"/>
      <c r="AA130" s="843">
        <v>5148166</v>
      </c>
      <c r="AB130" s="844"/>
      <c r="AC130" s="844"/>
      <c r="AD130" s="844"/>
      <c r="AE130" s="845"/>
      <c r="AF130" s="846">
        <v>5143097</v>
      </c>
      <c r="AG130" s="844"/>
      <c r="AH130" s="844"/>
      <c r="AI130" s="844"/>
      <c r="AJ130" s="845"/>
      <c r="AK130" s="846">
        <v>4912074</v>
      </c>
      <c r="AL130" s="844"/>
      <c r="AM130" s="844"/>
      <c r="AN130" s="844"/>
      <c r="AO130" s="845"/>
      <c r="AP130" s="847"/>
      <c r="AQ130" s="848"/>
      <c r="AR130" s="848"/>
      <c r="AS130" s="848"/>
      <c r="AT130" s="849"/>
      <c r="AU130" s="229"/>
      <c r="AV130" s="229"/>
      <c r="AW130" s="229"/>
      <c r="AX130" s="815" t="s">
        <v>499</v>
      </c>
      <c r="AY130" s="816"/>
      <c r="AZ130" s="816"/>
      <c r="BA130" s="816"/>
      <c r="BB130" s="816"/>
      <c r="BC130" s="816"/>
      <c r="BD130" s="816"/>
      <c r="BE130" s="817"/>
      <c r="BF130" s="818">
        <v>6.3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500</v>
      </c>
      <c r="X131" s="825"/>
      <c r="Y131" s="825"/>
      <c r="Z131" s="826"/>
      <c r="AA131" s="827">
        <v>25115346</v>
      </c>
      <c r="AB131" s="828"/>
      <c r="AC131" s="828"/>
      <c r="AD131" s="828"/>
      <c r="AE131" s="829"/>
      <c r="AF131" s="830">
        <v>25843343</v>
      </c>
      <c r="AG131" s="828"/>
      <c r="AH131" s="828"/>
      <c r="AI131" s="828"/>
      <c r="AJ131" s="829"/>
      <c r="AK131" s="830">
        <v>27253613</v>
      </c>
      <c r="AL131" s="828"/>
      <c r="AM131" s="828"/>
      <c r="AN131" s="828"/>
      <c r="AO131" s="829"/>
      <c r="AP131" s="831"/>
      <c r="AQ131" s="832"/>
      <c r="AR131" s="832"/>
      <c r="AS131" s="832"/>
      <c r="AT131" s="833"/>
      <c r="AU131" s="229"/>
      <c r="AV131" s="229"/>
      <c r="AW131" s="229"/>
      <c r="AX131" s="793" t="s">
        <v>501</v>
      </c>
      <c r="AY131" s="794"/>
      <c r="AZ131" s="794"/>
      <c r="BA131" s="794"/>
      <c r="BB131" s="794"/>
      <c r="BC131" s="794"/>
      <c r="BD131" s="794"/>
      <c r="BE131" s="795"/>
      <c r="BF131" s="796">
        <v>40.6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503</v>
      </c>
      <c r="W132" s="806"/>
      <c r="X132" s="806"/>
      <c r="Y132" s="806"/>
      <c r="Z132" s="807"/>
      <c r="AA132" s="808">
        <v>7.3348422119999999</v>
      </c>
      <c r="AB132" s="809"/>
      <c r="AC132" s="809"/>
      <c r="AD132" s="809"/>
      <c r="AE132" s="810"/>
      <c r="AF132" s="811">
        <v>6.5193462010000003</v>
      </c>
      <c r="AG132" s="809"/>
      <c r="AH132" s="809"/>
      <c r="AI132" s="809"/>
      <c r="AJ132" s="810"/>
      <c r="AK132" s="811">
        <v>5.1904310819999999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504</v>
      </c>
      <c r="W133" s="785"/>
      <c r="X133" s="785"/>
      <c r="Y133" s="785"/>
      <c r="Z133" s="786"/>
      <c r="AA133" s="787">
        <v>8.1999999999999993</v>
      </c>
      <c r="AB133" s="788"/>
      <c r="AC133" s="788"/>
      <c r="AD133" s="788"/>
      <c r="AE133" s="789"/>
      <c r="AF133" s="787">
        <v>7.4</v>
      </c>
      <c r="AG133" s="788"/>
      <c r="AH133" s="788"/>
      <c r="AI133" s="788"/>
      <c r="AJ133" s="789"/>
      <c r="AK133" s="787">
        <v>6.3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ii1egEgjc+C/28buT4NlbqIYo/CP1fTvYhEENvbQ4+hGCsZlWDtr1r9AReHJZ3CB9OOUYVdkMrHzhncMXzaGA==" saltValue="B9H6G26PxkqlOIw8gjJH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El7E/PM3FxFGSp5lrm2s0maVGqVCJqclsVChChfl8yDMW8V8uej6rlSokVqcCyHYzIhMkbMz83oQMVn8muj0g==" saltValue="X0GEyCo11T1aQABwSsJHG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508</v>
      </c>
      <c r="AP7" s="268"/>
      <c r="AQ7" s="269" t="s">
        <v>509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510</v>
      </c>
      <c r="AQ8" s="275" t="s">
        <v>511</v>
      </c>
      <c r="AR8" s="276" t="s">
        <v>512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513</v>
      </c>
      <c r="AL9" s="1195"/>
      <c r="AM9" s="1195"/>
      <c r="AN9" s="1196"/>
      <c r="AO9" s="277">
        <v>7018491</v>
      </c>
      <c r="AP9" s="277">
        <v>49646</v>
      </c>
      <c r="AQ9" s="278">
        <v>66231</v>
      </c>
      <c r="AR9" s="279">
        <v>-25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514</v>
      </c>
      <c r="AL10" s="1195"/>
      <c r="AM10" s="1195"/>
      <c r="AN10" s="1196"/>
      <c r="AO10" s="280">
        <v>1613560</v>
      </c>
      <c r="AP10" s="280">
        <v>11414</v>
      </c>
      <c r="AQ10" s="281">
        <v>3837</v>
      </c>
      <c r="AR10" s="282">
        <v>197.5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515</v>
      </c>
      <c r="AL11" s="1195"/>
      <c r="AM11" s="1195"/>
      <c r="AN11" s="1196"/>
      <c r="AO11" s="280" t="s">
        <v>516</v>
      </c>
      <c r="AP11" s="280" t="s">
        <v>516</v>
      </c>
      <c r="AQ11" s="281">
        <v>2036</v>
      </c>
      <c r="AR11" s="282" t="s">
        <v>516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517</v>
      </c>
      <c r="AL12" s="1195"/>
      <c r="AM12" s="1195"/>
      <c r="AN12" s="1196"/>
      <c r="AO12" s="280" t="s">
        <v>516</v>
      </c>
      <c r="AP12" s="280" t="s">
        <v>516</v>
      </c>
      <c r="AQ12" s="281">
        <v>22</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518</v>
      </c>
      <c r="AL13" s="1195"/>
      <c r="AM13" s="1195"/>
      <c r="AN13" s="1196"/>
      <c r="AO13" s="280">
        <v>72882</v>
      </c>
      <c r="AP13" s="280">
        <v>516</v>
      </c>
      <c r="AQ13" s="281">
        <v>2446</v>
      </c>
      <c r="AR13" s="282">
        <v>-78.900000000000006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519</v>
      </c>
      <c r="AL14" s="1195"/>
      <c r="AM14" s="1195"/>
      <c r="AN14" s="1196"/>
      <c r="AO14" s="280">
        <v>201430</v>
      </c>
      <c r="AP14" s="280">
        <v>1425</v>
      </c>
      <c r="AQ14" s="281">
        <v>1539</v>
      </c>
      <c r="AR14" s="282">
        <v>-7.4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520</v>
      </c>
      <c r="AL15" s="1198"/>
      <c r="AM15" s="1198"/>
      <c r="AN15" s="1199"/>
      <c r="AO15" s="280">
        <v>-468506</v>
      </c>
      <c r="AP15" s="280">
        <v>-3314</v>
      </c>
      <c r="AQ15" s="281">
        <v>-4027</v>
      </c>
      <c r="AR15" s="282">
        <v>-17.7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8437857</v>
      </c>
      <c r="AP16" s="280">
        <v>59686</v>
      </c>
      <c r="AQ16" s="281">
        <v>72085</v>
      </c>
      <c r="AR16" s="282">
        <v>-17.2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522</v>
      </c>
      <c r="AP20" s="289" t="s">
        <v>523</v>
      </c>
      <c r="AQ20" s="290" t="s">
        <v>524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525</v>
      </c>
      <c r="AL21" s="1201"/>
      <c r="AM21" s="1201"/>
      <c r="AN21" s="1202"/>
      <c r="AO21" s="293">
        <v>5.34</v>
      </c>
      <c r="AP21" s="294">
        <v>6.79</v>
      </c>
      <c r="AQ21" s="295">
        <v>-1.45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526</v>
      </c>
      <c r="AL22" s="1201"/>
      <c r="AM22" s="1201"/>
      <c r="AN22" s="1202"/>
      <c r="AO22" s="298">
        <v>96</v>
      </c>
      <c r="AP22" s="299">
        <v>99.5</v>
      </c>
      <c r="AQ22" s="300">
        <v>-3.5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508</v>
      </c>
      <c r="AP30" s="268"/>
      <c r="AQ30" s="269" t="s">
        <v>509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510</v>
      </c>
      <c r="AQ31" s="275" t="s">
        <v>511</v>
      </c>
      <c r="AR31" s="276" t="s">
        <v>512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530</v>
      </c>
      <c r="AL32" s="1185"/>
      <c r="AM32" s="1185"/>
      <c r="AN32" s="1186"/>
      <c r="AO32" s="308">
        <v>5880190</v>
      </c>
      <c r="AP32" s="308">
        <v>41594</v>
      </c>
      <c r="AQ32" s="309">
        <v>37860</v>
      </c>
      <c r="AR32" s="310">
        <v>9.9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531</v>
      </c>
      <c r="AL33" s="1185"/>
      <c r="AM33" s="1185"/>
      <c r="AN33" s="1186"/>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532</v>
      </c>
      <c r="AL34" s="1185"/>
      <c r="AM34" s="1185"/>
      <c r="AN34" s="1186"/>
      <c r="AO34" s="308">
        <v>58470</v>
      </c>
      <c r="AP34" s="308">
        <v>414</v>
      </c>
      <c r="AQ34" s="309">
        <v>17</v>
      </c>
      <c r="AR34" s="310">
        <v>2335.3000000000002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533</v>
      </c>
      <c r="AL35" s="1185"/>
      <c r="AM35" s="1185"/>
      <c r="AN35" s="1186"/>
      <c r="AO35" s="308">
        <v>1223349</v>
      </c>
      <c r="AP35" s="308">
        <v>8653</v>
      </c>
      <c r="AQ35" s="309">
        <v>11532</v>
      </c>
      <c r="AR35" s="310">
        <v>-25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534</v>
      </c>
      <c r="AL36" s="1185"/>
      <c r="AM36" s="1185"/>
      <c r="AN36" s="1186"/>
      <c r="AO36" s="308">
        <v>364048</v>
      </c>
      <c r="AP36" s="308">
        <v>2575</v>
      </c>
      <c r="AQ36" s="309">
        <v>1356</v>
      </c>
      <c r="AR36" s="310">
        <v>89.9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535</v>
      </c>
      <c r="AL37" s="1185"/>
      <c r="AM37" s="1185"/>
      <c r="AN37" s="1186"/>
      <c r="AO37" s="308">
        <v>32855</v>
      </c>
      <c r="AP37" s="308">
        <v>232</v>
      </c>
      <c r="AQ37" s="309">
        <v>431</v>
      </c>
      <c r="AR37" s="310">
        <v>-46.2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536</v>
      </c>
      <c r="AL38" s="1188"/>
      <c r="AM38" s="1188"/>
      <c r="AN38" s="1189"/>
      <c r="AO38" s="311" t="s">
        <v>516</v>
      </c>
      <c r="AP38" s="311" t="s">
        <v>516</v>
      </c>
      <c r="AQ38" s="312">
        <v>0</v>
      </c>
      <c r="AR38" s="300" t="s">
        <v>516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537</v>
      </c>
      <c r="AL39" s="1188"/>
      <c r="AM39" s="1188"/>
      <c r="AN39" s="1189"/>
      <c r="AO39" s="308">
        <v>-1232258</v>
      </c>
      <c r="AP39" s="308">
        <v>-8716</v>
      </c>
      <c r="AQ39" s="309">
        <v>-7223</v>
      </c>
      <c r="AR39" s="310">
        <v>20.7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538</v>
      </c>
      <c r="AL40" s="1185"/>
      <c r="AM40" s="1185"/>
      <c r="AN40" s="1186"/>
      <c r="AO40" s="308">
        <v>-4912074</v>
      </c>
      <c r="AP40" s="308">
        <v>-34746</v>
      </c>
      <c r="AQ40" s="309">
        <v>-33224</v>
      </c>
      <c r="AR40" s="310">
        <v>4.5999999999999996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298</v>
      </c>
      <c r="AL41" s="1191"/>
      <c r="AM41" s="1191"/>
      <c r="AN41" s="1192"/>
      <c r="AO41" s="308">
        <v>1414580</v>
      </c>
      <c r="AP41" s="308">
        <v>10006</v>
      </c>
      <c r="AQ41" s="309">
        <v>10748</v>
      </c>
      <c r="AR41" s="310">
        <v>-6.9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508</v>
      </c>
      <c r="AN49" s="1179" t="s">
        <v>542</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543</v>
      </c>
      <c r="AO50" s="325" t="s">
        <v>544</v>
      </c>
      <c r="AP50" s="326" t="s">
        <v>545</v>
      </c>
      <c r="AQ50" s="327" t="s">
        <v>546</v>
      </c>
      <c r="AR50" s="328" t="s">
        <v>547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548</v>
      </c>
      <c r="AL51" s="321"/>
      <c r="AM51" s="329">
        <v>5270727</v>
      </c>
      <c r="AN51" s="330">
        <v>36481</v>
      </c>
      <c r="AO51" s="331">
        <v>11.2</v>
      </c>
      <c r="AP51" s="332">
        <v>52308</v>
      </c>
      <c r="AQ51" s="333">
        <v>-17.3</v>
      </c>
      <c r="AR51" s="334">
        <v>28.5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549</v>
      </c>
      <c r="AM52" s="337">
        <v>3199375</v>
      </c>
      <c r="AN52" s="338">
        <v>22144</v>
      </c>
      <c r="AO52" s="339">
        <v>-9.1999999999999993</v>
      </c>
      <c r="AP52" s="340">
        <v>28695</v>
      </c>
      <c r="AQ52" s="341">
        <v>5.3</v>
      </c>
      <c r="AR52" s="342">
        <v>-14.5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550</v>
      </c>
      <c r="AL53" s="321"/>
      <c r="AM53" s="329">
        <v>4242649</v>
      </c>
      <c r="AN53" s="330">
        <v>29526</v>
      </c>
      <c r="AO53" s="331">
        <v>-19.100000000000001</v>
      </c>
      <c r="AP53" s="332">
        <v>46402</v>
      </c>
      <c r="AQ53" s="333">
        <v>-11.3</v>
      </c>
      <c r="AR53" s="334">
        <v>-7.8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549</v>
      </c>
      <c r="AM54" s="337">
        <v>3017629</v>
      </c>
      <c r="AN54" s="338">
        <v>21001</v>
      </c>
      <c r="AO54" s="339">
        <v>-5.2</v>
      </c>
      <c r="AP54" s="340">
        <v>26897</v>
      </c>
      <c r="AQ54" s="341">
        <v>-6.3</v>
      </c>
      <c r="AR54" s="342">
        <v>1.1000000000000001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551</v>
      </c>
      <c r="AL55" s="321"/>
      <c r="AM55" s="329">
        <v>4147097</v>
      </c>
      <c r="AN55" s="330">
        <v>29002</v>
      </c>
      <c r="AO55" s="331">
        <v>-1.8</v>
      </c>
      <c r="AP55" s="332">
        <v>66343</v>
      </c>
      <c r="AQ55" s="333">
        <v>43</v>
      </c>
      <c r="AR55" s="334">
        <v>-44.8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549</v>
      </c>
      <c r="AM56" s="337">
        <v>2932810</v>
      </c>
      <c r="AN56" s="338">
        <v>20510</v>
      </c>
      <c r="AO56" s="339">
        <v>-2.2999999999999998</v>
      </c>
      <c r="AP56" s="340">
        <v>34529</v>
      </c>
      <c r="AQ56" s="341">
        <v>28.4</v>
      </c>
      <c r="AR56" s="342">
        <v>-30.7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552</v>
      </c>
      <c r="AL57" s="321"/>
      <c r="AM57" s="329">
        <v>4350625</v>
      </c>
      <c r="AN57" s="330">
        <v>30582</v>
      </c>
      <c r="AO57" s="331">
        <v>5.4</v>
      </c>
      <c r="AP57" s="332">
        <v>56416</v>
      </c>
      <c r="AQ57" s="333">
        <v>-15</v>
      </c>
      <c r="AR57" s="334">
        <v>20.399999999999999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549</v>
      </c>
      <c r="AM58" s="337">
        <v>2247215</v>
      </c>
      <c r="AN58" s="338">
        <v>15797</v>
      </c>
      <c r="AO58" s="339">
        <v>-23</v>
      </c>
      <c r="AP58" s="340">
        <v>32623</v>
      </c>
      <c r="AQ58" s="341">
        <v>-5.5</v>
      </c>
      <c r="AR58" s="342">
        <v>-17.5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553</v>
      </c>
      <c r="AL59" s="321"/>
      <c r="AM59" s="329">
        <v>4015297</v>
      </c>
      <c r="AN59" s="330">
        <v>28403</v>
      </c>
      <c r="AO59" s="331">
        <v>-7.1</v>
      </c>
      <c r="AP59" s="332">
        <v>49217</v>
      </c>
      <c r="AQ59" s="333">
        <v>-12.8</v>
      </c>
      <c r="AR59" s="334">
        <v>5.7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549</v>
      </c>
      <c r="AM60" s="337">
        <v>2253453</v>
      </c>
      <c r="AN60" s="338">
        <v>15940</v>
      </c>
      <c r="AO60" s="339">
        <v>0.9</v>
      </c>
      <c r="AP60" s="340">
        <v>27232</v>
      </c>
      <c r="AQ60" s="341">
        <v>-16.5</v>
      </c>
      <c r="AR60" s="342">
        <v>17.399999999999999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554</v>
      </c>
      <c r="AL61" s="343"/>
      <c r="AM61" s="344">
        <v>4405279</v>
      </c>
      <c r="AN61" s="345">
        <v>30799</v>
      </c>
      <c r="AO61" s="346">
        <v>-2.2999999999999998</v>
      </c>
      <c r="AP61" s="347">
        <v>54137</v>
      </c>
      <c r="AQ61" s="348">
        <v>-2.7</v>
      </c>
      <c r="AR61" s="334">
        <v>0.4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549</v>
      </c>
      <c r="AM62" s="337">
        <v>2730096</v>
      </c>
      <c r="AN62" s="338">
        <v>19078</v>
      </c>
      <c r="AO62" s="339">
        <v>-7.8</v>
      </c>
      <c r="AP62" s="340">
        <v>29995</v>
      </c>
      <c r="AQ62" s="341">
        <v>1.1000000000000001</v>
      </c>
      <c r="AR62" s="342">
        <v>-8.9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2aZr1yVKiUQxV/PggBjugBgiZhbjz8Jxa7z5G+w0KLsIojTSOb3Yzqn1luNdJUtiT6Nidh12aJA3N0k1vdPS1g==" saltValue="07fSp2N9MwHmFthj7ohU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556</v>
      </c>
    </row>
    <row r="120" spans="125:125" ht="13.5" hidden="1" customHeight="1" x14ac:dyDescent="0.15"/>
    <row r="121" spans="125:125" ht="13.5" hidden="1" customHeight="1" x14ac:dyDescent="0.15">
      <c r="DU121" s="255"/>
    </row>
  </sheetData>
  <sheetProtection algorithmName="SHA-512" hashValue="rnXCX+vxMGhnQukZOlBWQGK7JK81XnSls6x68RWRCgzRFvLCiy4vufK3Q7hOq9YDLRHL6oDBERqid2p0vONEcw==" saltValue="ep/thbHsAJYNSmmeyAFbh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557</v>
      </c>
    </row>
  </sheetData>
  <sheetProtection algorithmName="SHA-512" hashValue="8gnVS4Lz7F9tottHJhC9/KuMrEXymI4GypAGdvcDbj84AI0owgJKJmnsOHrg1mWJPddGxTR4Piuw/ptw8e0+TA==" saltValue="4JE+xurQTsghFDgeUBdcP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3" t="s">
        <v>3</v>
      </c>
      <c r="D47" s="1203"/>
      <c r="E47" s="1204"/>
      <c r="F47" s="11">
        <v>10.36</v>
      </c>
      <c r="G47" s="12">
        <v>10.31</v>
      </c>
      <c r="H47" s="12">
        <v>9</v>
      </c>
      <c r="I47" s="12">
        <v>8.7899999999999991</v>
      </c>
      <c r="J47" s="13">
        <v>9.57</v>
      </c>
    </row>
    <row r="48" spans="2:10" ht="57.75" customHeight="1" x14ac:dyDescent="0.15">
      <c r="B48" s="14"/>
      <c r="C48" s="1205" t="s">
        <v>4</v>
      </c>
      <c r="D48" s="1205"/>
      <c r="E48" s="1206"/>
      <c r="F48" s="15">
        <v>5.0599999999999996</v>
      </c>
      <c r="G48" s="16">
        <v>3.42</v>
      </c>
      <c r="H48" s="16">
        <v>3.93</v>
      </c>
      <c r="I48" s="16">
        <v>6.57</v>
      </c>
      <c r="J48" s="17">
        <v>11.57</v>
      </c>
    </row>
    <row r="49" spans="2:10" ht="57.75" customHeight="1" thickBot="1" x14ac:dyDescent="0.2">
      <c r="B49" s="18"/>
      <c r="C49" s="1207" t="s">
        <v>5</v>
      </c>
      <c r="D49" s="1207"/>
      <c r="E49" s="1208"/>
      <c r="F49" s="19">
        <v>0.82</v>
      </c>
      <c r="G49" s="20" t="s">
        <v>563</v>
      </c>
      <c r="H49" s="20" t="s">
        <v>564</v>
      </c>
      <c r="I49" s="20">
        <v>2.74</v>
      </c>
      <c r="J49" s="21">
        <v>7.94</v>
      </c>
    </row>
    <row r="50" spans="2:10" x14ac:dyDescent="0.15"/>
  </sheetData>
  <sheetProtection algorithmName="SHA-512" hashValue="MV9ZWaVCq0EkeNEPI/Q9dH6Oax4dmOHpD5gJlaX7W7F7IEuqwY0h/kFWXrYb6YDWGnZtX1nYjIAXkqV98RO61A==" saltValue="psvR+iklVRAx6fUUx6b+a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2023-03-10T06:20:47Z</cp:lastPrinted>
  <dcterms:created xsi:type="dcterms:W3CDTF">2023-02-20T04:10:42Z</dcterms:created>
  <dcterms:modified xsi:type="dcterms:W3CDTF">2023-10-16T04:17:00Z</dcterms:modified>
  <cp:category/>
</cp:coreProperties>
</file>