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32580" yWindow="1560" windowWidth="21600" windowHeight="1129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88" i="12" l="1"/>
  <c r="AP88" i="12"/>
  <c r="AF88" i="12"/>
  <c r="CW102" i="12"/>
  <c r="CR102" i="12"/>
  <c r="AU63" i="12"/>
  <c r="AP63" i="12"/>
  <c r="AP23" i="12"/>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AM36" i="10"/>
  <c r="C36" i="10"/>
  <c r="BW34" i="10"/>
  <c r="BW35" i="10" s="1"/>
  <c r="C34" i="10"/>
  <c r="BW36" i="10" l="1"/>
  <c r="BW37" i="10" s="1"/>
  <c r="BW38" i="10" s="1"/>
  <c r="BW39" i="10" s="1"/>
  <c r="BW40" i="10" s="1"/>
  <c r="BW41" i="10" s="1"/>
  <c r="BW42" i="10" s="1"/>
  <c r="CO34" i="10"/>
  <c r="CO35" i="10" s="1"/>
  <c r="CO36" i="10" s="1"/>
  <c r="C35" i="10"/>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AM34" i="10"/>
  <c r="AM35" i="10" s="1"/>
</calcChain>
</file>

<file path=xl/sharedStrings.xml><?xml version="1.0" encoding="utf-8"?>
<sst xmlns="http://schemas.openxmlformats.org/spreadsheetml/2006/main" count="1129" uniqueCount="607">
  <si>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</si>
  <si>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</si>
  <si>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</si>
  <si>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</si>
  <si>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</si>
  <si>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</si>
  <si>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</si>
  <si>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</si>
  <si>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</si>
  <si>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</si>
  <si>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</si>
  <si>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</si>
  <si>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</si>
  <si>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</si>
  <si>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</si>
  <si>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</si>
  <si>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</si>
  <si>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</si>
  <si>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</si>
  <si>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</si>
  <si>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</si>
  <si>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</si>
  <si>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</si>
  <si>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</si>
  <si>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</si>
  <si>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</si>
  <si>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</si>
  <si>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</si>
  <si>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</si>
  <si>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</si>
  <si>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</si>
  <si>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</si>
  <si>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</si>
  <si>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</si>
  <si>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</si>
  <si>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</si>
  <si>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</si>
  <si>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</si>
  <si>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</si>
  <si>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</si>
  <si>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</si>
  <si>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</si>
  <si>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</si>
  <si>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</si>
  <si>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</si>
  <si>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</si>
  <si>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</si>
  <si>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</si>
  <si>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</si>
  <si>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</si>
  <si>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</si>
  <si>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</si>
  <si>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</si>
  <si>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</si>
  <si>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</si>
  <si>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</si>
  <si>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</si>
  <si>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</si>
  <si>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</si>
  <si>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</si>
  <si>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</si>
  <si>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</si>
  <si>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</si>
  <si>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</si>
  <si>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</si>
  <si>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</si>
  <si>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</si>
  <si>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</si>
  <si>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</si>
  <si>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</si>
  <si>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</si>
  <si>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</si>
  <si>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</si>
  <si>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</si>
  <si>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</si>
  <si>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</si>
  <si>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</si>
  <si>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</si>
  <si>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</si>
  <si>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</si>
  <si>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</si>
  <si>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</si>
  <si>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</si>
  <si>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</si>
  <si>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</si>
  <si>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</si>
  <si>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</si>
  <si>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</si>
  <si>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</si>
  <si>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</si>
  <si>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</si>
  <si>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</si>
  <si>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</si>
  <si>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</si>
  <si>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</si>
  <si>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</si>
  <si>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</si>
  <si>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結城市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</si>
  <si>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</si>
  <si>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</si>
  <si>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</si>
  <si>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</si>
  <si>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</si>
  <si>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</si>
  <si>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</si>
  <si>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</si>
  <si>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</si>
  <si>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</si>
  <si>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</si>
  <si>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</si>
  <si>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</si>
  <si>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</si>
  <si>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</si>
  <si>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</si>
  <si>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</si>
  <si>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</si>
  <si>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</si>
  <si>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</si>
  <si>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</si>
  <si>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</si>
  <si>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</si>
  <si>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</si>
  <si>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</si>
  <si>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</si>
  <si>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</si>
  <si>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</si>
  <si>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</si>
  <si>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</si>
  <si>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</si>
  <si>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</si>
  <si>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</si>
  <si>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</si>
  <si>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</si>
  <si>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</si>
  <si>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</si>
  <si>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</si>
  <si>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</si>
  <si>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</si>
  <si>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</si>
  <si>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</si>
  <si>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</si>
  <si>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</si>
  <si>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</si>
  <si>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</si>
  <si>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</si>
  <si>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</si>
  <si>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</si>
  <si>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</si>
  <si>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</si>
  <si>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</si>
  <si>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</si>
  <si>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</si>
  <si>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</si>
  <si>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</si>
  <si>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</si>
  <si>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</si>
  <si>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</si>
  <si>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</si>
  <si>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</si>
  <si>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</si>
  <si>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</si>
  <si>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</si>
  <si>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</si>
  <si>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</si>
  <si>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</si>
  <si>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</si>
  <si>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</si>
  <si>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</si>
  <si>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</si>
  <si>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</si>
  <si>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</si>
  <si>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</si>
  <si>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</si>
  <si>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</si>
  <si>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</si>
  <si>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</si>
  <si>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</si>
  <si>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</si>
  <si>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</si>
  <si>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</si>
  <si>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</si>
  <si>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</si>
  <si>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</si>
  <si>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</si>
  <si>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</si>
  <si>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</si>
  <si>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</si>
  <si>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</si>
  <si>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</si>
  <si>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</si>
  <si>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</si>
  <si>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</si>
  <si>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</si>
  <si>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</si>
  <si>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</si>
  <si>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</si>
  <si>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</si>
  <si>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</si>
  <si>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</si>
  <si>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</si>
  <si>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</si>
  <si>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</si>
  <si>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</si>
  <si>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</si>
  <si>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</si>
  <si>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</si>
  <si>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</si>
  <si>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</si>
  <si>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</si>
  <si>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</si>
  <si>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</si>
  <si>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</si>
  <si>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</si>
  <si>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</si>
  <si>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茨城県結城市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</si>
  <si>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</si>
  <si>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</si>
  <si>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</si>
  <si>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</si>
  <si>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</si>
  <si>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</si>
  <si>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</si>
  <si>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</si>
  <si>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</si>
  <si>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</si>
  <si>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</si>
  <si>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</si>
  <si>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</si>
  <si>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</si>
  <si>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</si>
  <si>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</si>
  <si>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</si>
  <si>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</si>
  <si>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</si>
  <si>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</si>
  <si>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</si>
  <si>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</si>
  <si>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</si>
  <si>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</si>
  <si>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</si>
  <si>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</si>
  <si>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</si>
  <si>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</si>
  <si>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</si>
  <si>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</si>
  <si>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</si>
  <si>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</si>
  <si>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</si>
  <si>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</si>
  <si>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</si>
  <si>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</si>
  <si>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</si>
  <si>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</si>
  <si>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</si>
  <si>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</si>
  <si>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</si>
  <si>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</si>
  <si>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</si>
  <si>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</si>
  <si>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</si>
  <si>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</si>
  <si>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</si>
  <si>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</si>
  <si>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</si>
  <si>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</si>
  <si>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</si>
  <si>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</si>
  <si>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</si>
  <si>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</si>
  <si>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</si>
  <si>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</si>
  <si>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</si>
  <si>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</si>
  <si>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</si>
  <si>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</si>
  <si>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</si>
  <si>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</si>
  <si>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</si>
  <si>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</si>
  <si>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</si>
  <si>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</si>
  <si>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</si>
  <si>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</si>
  <si>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</si>
  <si>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</si>
  <si>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</si>
  <si>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</si>
  <si>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</si>
  <si>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</si>
  <si>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</si>
  <si>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</si>
  <si>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</si>
  <si>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</si>
  <si>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</si>
  <si>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</si>
  <si>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</si>
  <si>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</si>
  <si>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</si>
  <si>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</si>
  <si>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</si>
  <si>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</si>
  <si>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</si>
  <si>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</si>
  <si>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</si>
  <si>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</si>
  <si>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</si>
  <si>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</si>
  <si>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</si>
  <si>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</si>
  <si>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</si>
  <si>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</si>
  <si>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</si>
  <si>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</si>
  <si>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</si>
  <si>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</si>
  <si>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</si>
  <si>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</si>
  <si>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</si>
  <si>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</si>
  <si>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</si>
  <si>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</si>
  <si>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</si>
  <si>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</si>
  <si>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</si>
  <si>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</si>
  <si>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</si>
  <si>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</si>
  <si>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</si>
  <si>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</si>
  <si>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</si>
  <si>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</si>
  <si>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</si>
  <si>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</si>
  <si>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</si>
  <si>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宅地造成</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</si>
  <si>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</si>
  <si>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</si>
  <si>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</si>
  <si>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</si>
  <si>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</si>
  <si>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</si>
  <si>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</si>
  <si>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</si>
  <si>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</si>
  <si>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</si>
  <si>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</si>
  <si>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</si>
  <si>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</si>
  <si>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</si>
  <si>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</si>
  <si>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</si>
  <si>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</si>
  <si>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</si>
  <si>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</si>
  <si>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</si>
  <si>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</si>
  <si>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</si>
  <si>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</si>
  <si>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</si>
  <si>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</si>
  <si>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</si>
  <si>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</si>
  <si>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</si>
  <si>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</si>
  <si>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</si>
  <si>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</si>
  <si>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</si>
  <si>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</si>
  <si>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茨城県結城市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</si>
  <si>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</si>
  <si>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</si>
  <si>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</si>
  <si>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</si>
  <si>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</si>
  <si>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</si>
  <si>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</si>
  <si>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</si>
  <si>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</si>
  <si>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</si>
  <si>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</si>
  <si>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</si>
  <si>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</si>
  <si>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</si>
  <si>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</si>
  <si>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</si>
  <si>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</si>
  <si>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</si>
  <si>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</si>
  <si>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</si>
  <si>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結城市住宅資金等貸付事業特別会計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</si>
  <si>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</si>
  <si>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</si>
  <si>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</si>
  <si>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</si>
  <si>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</si>
  <si>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</si>
  <si>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</si>
  <si>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</si>
  <si>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</si>
  <si>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</si>
  <si>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</si>
  <si>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</si>
  <si>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</si>
  <si>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結城市国民健康保険特別会計</t>
    <phoneticPr fontId="5"/>
  </si>
  <si>
    <t>結城市介護保険特別会計（介護保険事業勘定）</t>
    <phoneticPr fontId="5"/>
  </si>
  <si>
    <t>結城市介護保険特別会計（介護サービス事業勘定）</t>
    <phoneticPr fontId="5"/>
  </si>
  <si>
    <t>結城市後期高齢者医療特別会計</t>
    <phoneticPr fontId="5"/>
  </si>
  <si>
    <t>結城市水道事業会計</t>
    <phoneticPr fontId="5"/>
  </si>
  <si>
    <t>法適用企業</t>
    <phoneticPr fontId="5"/>
  </si>
  <si>
    <t>結城市公共下水道事業会計</t>
    <phoneticPr fontId="5"/>
  </si>
  <si>
    <t>法適用企業</t>
    <phoneticPr fontId="5"/>
  </si>
  <si>
    <t>結城市農業集落排水事業特別会計</t>
    <phoneticPr fontId="5"/>
  </si>
  <si>
    <t>法非適用企業</t>
    <phoneticPr fontId="5"/>
  </si>
  <si>
    <t>下館・結城都市計画事業結城南部第二土地区画整理事業特別会計</t>
    <phoneticPr fontId="5"/>
  </si>
  <si>
    <t>下館・結城都市計画事業結城南部第三土地区画整理事業特別会計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</si>
  <si>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</si>
  <si>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</si>
  <si>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</si>
  <si>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</si>
  <si>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</si>
  <si>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</si>
  <si>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</si>
  <si>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</si>
  <si>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</si>
  <si>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</si>
  <si>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</si>
  <si>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</si>
  <si>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</si>
  <si>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</si>
  <si>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</si>
  <si>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</si>
  <si>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</si>
  <si>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</si>
  <si>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</si>
  <si>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</si>
  <si>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</si>
  <si>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</si>
  <si>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</si>
  <si>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</si>
  <si>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</si>
  <si>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</si>
  <si>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</si>
  <si>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</si>
  <si>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</si>
  <si>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</si>
  <si>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</si>
  <si>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</si>
  <si>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</si>
  <si>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</si>
  <si>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</si>
  <si>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</si>
  <si>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</si>
  <si>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</si>
  <si>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</si>
  <si>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</si>
  <si>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</si>
  <si>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</si>
  <si>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</si>
  <si>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</si>
  <si>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</si>
  <si>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</si>
  <si>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</si>
  <si>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</si>
  <si>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</si>
  <si>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</si>
  <si>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</si>
  <si>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</si>
  <si>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</si>
  <si>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</si>
  <si>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</si>
  <si>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</si>
  <si>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</si>
  <si>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</si>
  <si>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</si>
  <si>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</si>
  <si>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</si>
  <si>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</si>
  <si>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</si>
  <si>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下館・結城都市計画事業結城南部第三土地区画整理事業特別会計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</si>
  <si>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</si>
  <si>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</si>
  <si>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</si>
  <si>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</si>
  <si>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</si>
  <si>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</si>
  <si>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</si>
  <si>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</si>
  <si>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</si>
  <si>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</si>
  <si>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</si>
  <si>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</si>
  <si>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</si>
  <si>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</si>
  <si>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</si>
  <si>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</si>
  <si>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</si>
  <si>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</si>
  <si>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</si>
  <si>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</si>
  <si>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</si>
  <si>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</si>
  <si>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</si>
  <si>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</si>
  <si>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</si>
  <si>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</si>
  <si>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</si>
  <si>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</si>
  <si>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</si>
  <si>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</si>
  <si>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</si>
  <si>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</si>
  <si>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</si>
  <si>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</si>
  <si>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</si>
  <si>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</si>
  <si>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</si>
  <si>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</si>
  <si>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</si>
  <si>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</si>
  <si>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</si>
  <si>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</si>
  <si>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</si>
  <si>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</si>
  <si>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</si>
  <si>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</si>
  <si>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</si>
  <si>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</si>
  <si>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</si>
  <si>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</si>
  <si>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</si>
  <si>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</si>
  <si>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</si>
  <si>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</si>
  <si>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</si>
  <si>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</si>
  <si>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</si>
  <si>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</si>
  <si>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</si>
  <si>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</si>
  <si>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</si>
  <si>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</si>
  <si>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</si>
  <si>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</si>
  <si>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</si>
  <si>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</si>
  <si>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</si>
  <si>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</si>
  <si>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</si>
  <si>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</si>
  <si>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</si>
  <si>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</si>
  <si>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</si>
  <si>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</si>
  <si>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</si>
  <si>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</si>
  <si>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</si>
  <si>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</si>
  <si>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</si>
  <si>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</si>
  <si>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</si>
  <si>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</si>
  <si>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</si>
  <si>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</si>
  <si>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0.19</t>
  </si>
  <si>
    <t>一般会計</t>
  </si>
  <si>
    <t>結城市水道事業会計</t>
  </si>
  <si>
    <t>結城市国民健康保険特別会計</t>
  </si>
  <si>
    <t>結城市公共下水道事業会計</t>
  </si>
  <si>
    <t>結城市介護保険特別会計（介護保険事業勘定）</t>
  </si>
  <si>
    <t>下館・結城都市計画事業結城南部第二土地区画整理事業特別会計</t>
  </si>
  <si>
    <t>下館・結城都市計画事業結城南部第三土地区画整理事業特別会計</t>
  </si>
  <si>
    <t>結城市後期高齢者医療特別会計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</si>
  <si>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</si>
  <si>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</si>
  <si>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</si>
  <si>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</si>
  <si>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</si>
  <si>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</si>
  <si>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</si>
  <si>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</si>
  <si>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</si>
  <si>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結城市文化・スポーツ振興事業団</t>
    <rPh sb="0" eb="3">
      <t>ユウキシ</t>
    </rPh>
    <rPh sb="3" eb="5">
      <t>ブンカ</t>
    </rPh>
    <rPh sb="10" eb="15">
      <t>シンコウジギョウダン</t>
    </rPh>
    <phoneticPr fontId="2"/>
  </si>
  <si>
    <t>結城市土地開発公社</t>
    <rPh sb="0" eb="3">
      <t>ユウキシ</t>
    </rPh>
    <rPh sb="3" eb="9">
      <t>トチカイハツコウシャ</t>
    </rPh>
    <phoneticPr fontId="2"/>
  </si>
  <si>
    <t>TMO結城</t>
    <rPh sb="3" eb="5">
      <t>ユウキ</t>
    </rPh>
    <phoneticPr fontId="2"/>
  </si>
  <si>
    <t>学校建設事業基金</t>
    <rPh sb="0" eb="2">
      <t>ガッコウ</t>
    </rPh>
    <rPh sb="2" eb="4">
      <t>ケンセツ</t>
    </rPh>
    <rPh sb="4" eb="6">
      <t>ジギョウ</t>
    </rPh>
    <rPh sb="6" eb="8">
      <t>キキン</t>
    </rPh>
    <phoneticPr fontId="2"/>
  </si>
  <si>
    <t>公共施設長寿命化等推進基金</t>
    <rPh sb="0" eb="4">
      <t>コウキョウシセツ</t>
    </rPh>
    <rPh sb="4" eb="13">
      <t>チョウジュミョウカトウスイシンキキン</t>
    </rPh>
    <phoneticPr fontId="5"/>
  </si>
  <si>
    <t>奨学基金</t>
    <rPh sb="0" eb="4">
      <t>ショウガクキキン</t>
    </rPh>
    <phoneticPr fontId="5"/>
  </si>
  <si>
    <t>歴史・民族資料館建設事業基金</t>
    <rPh sb="0" eb="2">
      <t>レキシ</t>
    </rPh>
    <rPh sb="3" eb="5">
      <t>ミンゾク</t>
    </rPh>
    <rPh sb="5" eb="8">
      <t>シリョウカン</t>
    </rPh>
    <rPh sb="8" eb="14">
      <t>ケンセツジギョウキキン</t>
    </rPh>
    <phoneticPr fontId="5"/>
  </si>
  <si>
    <t>地域福祉基金</t>
    <rPh sb="0" eb="6">
      <t>チイキフクシキキン</t>
    </rPh>
    <phoneticPr fontId="5"/>
  </si>
  <si>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</si>
  <si>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</si>
  <si>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t>
    <rPh sb="0" eb="2">
      <t>イバラキ</t>
    </rPh>
    <rPh sb="2" eb="4">
      <t>ソゼイ</t>
    </rPh>
    <rPh sb="4" eb="6">
      <t>サイケン</t>
    </rPh>
    <rPh sb="6" eb="8">
      <t>カンリ</t>
    </rPh>
    <rPh sb="8" eb="10">
      <t>キコウ</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</si>
  <si>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</si>
  <si>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</si>
  <si>
    <t>筑西広域市町村圏事務組合（一般会計）</t>
    <rPh sb="0" eb="2">
      <t>チクセイ</t>
    </rPh>
    <rPh sb="2" eb="4">
      <t>コウイキ</t>
    </rPh>
    <rPh sb="4" eb="7">
      <t>シチョウソン</t>
    </rPh>
    <rPh sb="7" eb="8">
      <t>ケン</t>
    </rPh>
    <rPh sb="8" eb="10">
      <t>ジム</t>
    </rPh>
    <rPh sb="10" eb="12">
      <t>クミアイ</t>
    </rPh>
    <rPh sb="13" eb="15">
      <t>イッパン</t>
    </rPh>
    <rPh sb="15" eb="17">
      <t>カイケイ</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</si>
  <si>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</si>
  <si>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</si>
  <si>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</si>
  <si>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</si>
  <si>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</si>
  <si>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</si>
  <si>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</si>
  <si>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</si>
  <si>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</si>
  <si>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</si>
  <si>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令和3年度においては、将来負担比率は財政調整基金や税などの充当可能財源等が増となったことにより、令和2年度から14.7ポイント減少し39.9％であった。一方で、類似団体平均と比較すると21.9ポイント上回っている。
　有形固定資産減価償却率については、令和2年度から1.8ポイント増加の66.6％と、類似団体平均と比較して4.2ポイント上回っている。公共施設の老朽化により減価償却率は今後も増加傾向にあるため、個別施設計画に従い、適切な公共施設のマネジメントを進めることで数値の急増抑制に努める。</t>
    <rPh sb="49" eb="51">
      <t>レイワ</t>
    </rPh>
    <rPh sb="64" eb="66">
      <t>ゲンショウ</t>
    </rPh>
    <rPh sb="77" eb="79">
      <t>イッポウ</t>
    </rPh>
    <rPh sb="81" eb="85">
      <t>ルイジダンタイ</t>
    </rPh>
    <rPh sb="85" eb="87">
      <t>ヘイキン</t>
    </rPh>
    <rPh sb="88" eb="90">
      <t>ヒカク</t>
    </rPh>
    <rPh sb="101" eb="103">
      <t>ウワマワ</t>
    </rPh>
    <rPh sb="127" eb="129">
      <t>レイワ</t>
    </rPh>
    <rPh sb="176" eb="180">
      <t>コウキョウシセツ</t>
    </rPh>
    <rPh sb="181" eb="184">
      <t>ロウキュウカ</t>
    </rPh>
    <phoneticPr fontId="5"/>
  </si>
  <si>
    <t>　令和3年度においては、将来負担比率は財政調整基金や税などの充当可能財源等が増加したことに伴い、令和2年度から14.7ポイント減少し39.9％であった。一方で、類似団体平均と比較すると21.9ポイント上回っている。
　実質公債費比率においては、普通交付税額等及び臨時財政対策債発行可能額が増加したことから、令和2年度と比較して0.3ポイント減少したものの、類似団体平均は0.3ポイント上回っている。
　今後は、公共施設の老朽化による更新事業の影響等により地方債発行額が増となり、将来負担比率・実質公債費比率の増加も想定されるため、新規事業及び既存事業の精査を行い、地方債発行の抑制に努める。</t>
    <rPh sb="38" eb="40">
      <t>ゾウカ</t>
    </rPh>
    <rPh sb="45" eb="46">
      <t>トモナ</t>
    </rPh>
    <rPh sb="122" eb="127">
      <t>フツウコウフゼイ</t>
    </rPh>
    <rPh sb="127" eb="128">
      <t>ガク</t>
    </rPh>
    <rPh sb="128" eb="129">
      <t>トウ</t>
    </rPh>
    <rPh sb="129" eb="130">
      <t>オヨ</t>
    </rPh>
    <rPh sb="131" eb="138">
      <t>リンジザイセイタイサクサイ</t>
    </rPh>
    <rPh sb="138" eb="143">
      <t>ハッコウカノウガク</t>
    </rPh>
    <rPh sb="159" eb="161">
      <t>ヒカク</t>
    </rPh>
    <rPh sb="201" eb="203">
      <t>コンゴ</t>
    </rPh>
    <rPh sb="205" eb="209">
      <t>コウキョウシセツ</t>
    </rPh>
    <rPh sb="210" eb="213">
      <t>ロウキュウカ</t>
    </rPh>
    <rPh sb="216" eb="220">
      <t>コウシンジギョウ</t>
    </rPh>
    <rPh sb="234" eb="235">
      <t>ゾウ</t>
    </rPh>
    <rPh sb="254" eb="256">
      <t>ゾウカ</t>
    </rPh>
    <rPh sb="257" eb="259">
      <t>ソウテイ</t>
    </rPh>
    <rPh sb="276" eb="278">
      <t>セイサ</t>
    </rPh>
    <rPh sb="279" eb="28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</si>
</sst>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177" fontId="7" fillId="0" borderId="27"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62698</c:v>
                </c:pt>
                <c:pt idx="1">
                  <c:v>79245</c:v>
                </c:pt>
                <c:pt idx="2">
                  <c:v>71604</c:v>
                </c:pt>
                <c:pt idx="3">
                  <c:v>67009</c:v>
                </c:pt>
                <c:pt idx="4">
                  <c:v>54225</c:v>
                </c:pt>
              </c:numCache>
            </c:numRef>
          </c:val>
          <c:smooth val="0"/>
          <c:extLst>
            <c:ext xmlns:c16="http://schemas.microsoft.com/office/drawing/2014/chart" uri="{C3380CC4-5D6E-409C-BE32-E72D297353CC}">
              <c16:uniqueId val="{00000000-57C9-4596-9DFF-05E50DDB425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32839</c:v>
                </c:pt>
                <c:pt idx="1">
                  <c:v>28934</c:v>
                </c:pt>
                <c:pt idx="2">
                  <c:v>85842</c:v>
                </c:pt>
                <c:pt idx="3">
                  <c:v>60613</c:v>
                </c:pt>
                <c:pt idx="4">
                  <c:v>23986</c:v>
                </c:pt>
              </c:numCache>
            </c:numRef>
          </c:val>
          <c:smooth val="0"/>
          <c:extLst>
            <c:ext xmlns:c16="http://schemas.microsoft.com/office/drawing/2014/chart" uri="{C3380CC4-5D6E-409C-BE32-E72D297353CC}">
              <c16:uniqueId val="{00000001-57C9-4596-9DFF-05E50DDB425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9.32</c:v>
                </c:pt>
                <c:pt idx="1">
                  <c:v>7.7</c:v>
                </c:pt>
                <c:pt idx="2">
                  <c:v>6.89</c:v>
                </c:pt>
                <c:pt idx="3">
                  <c:v>9.4700000000000006</c:v>
                </c:pt>
                <c:pt idx="4">
                  <c:v>14.14</c:v>
                </c:pt>
              </c:numCache>
            </c:numRef>
          </c:val>
          <c:extLst>
            <c:ext xmlns:c16="http://schemas.microsoft.com/office/drawing/2014/chart" uri="{C3380CC4-5D6E-409C-BE32-E72D297353CC}">
              <c16:uniqueId val="{00000000-EACF-4F7C-9614-8C397B0B11B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13.4</c:v>
                </c:pt>
                <c:pt idx="1">
                  <c:v>16.18</c:v>
                </c:pt>
                <c:pt idx="2">
                  <c:v>17.16</c:v>
                </c:pt>
                <c:pt idx="3">
                  <c:v>15.94</c:v>
                </c:pt>
                <c:pt idx="4">
                  <c:v>17.309999999999999</c:v>
                </c:pt>
              </c:numCache>
            </c:numRef>
          </c:val>
          <c:extLst>
            <c:ext xmlns:c16="http://schemas.microsoft.com/office/drawing/2014/chart" uri="{C3380CC4-5D6E-409C-BE32-E72D297353CC}">
              <c16:uniqueId val="{00000001-EACF-4F7C-9614-8C397B0B11B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-0.19</c:v>
                </c:pt>
                <c:pt idx="1">
                  <c:v>1.27</c:v>
                </c:pt>
                <c:pt idx="2">
                  <c:v>0.12</c:v>
                </c:pt>
                <c:pt idx="3">
                  <c:v>1.95</c:v>
                </c:pt>
                <c:pt idx="4">
                  <c:v>7.22</c:v>
                </c:pt>
              </c:numCache>
            </c:numRef>
          </c:val>
          <c:smooth val="0"/>
          <c:extLst>
            <c:ext xmlns:c16="http://schemas.microsoft.com/office/drawing/2014/chart" uri="{C3380CC4-5D6E-409C-BE32-E72D297353CC}">
              <c16:uniqueId val="{00000002-EACF-4F7C-9614-8C397B0B11B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0.77</c:v>
                </c:pt>
                <c:pt idx="2">
                  <c:v>#N/A</c:v>
                </c:pt>
                <c:pt idx="3">
                  <c:v>0.49</c:v>
                </c:pt>
                <c:pt idx="4">
                  <c:v>#N/A</c:v>
                </c:pt>
                <c:pt idx="5">
                  <c:v>0.01</c:v>
                </c:pt>
                <c:pt idx="6">
                  <c:v>#N/A</c:v>
                </c:pt>
                <c:pt idx="7">
                  <c:v>0.02</c:v>
                </c:pt>
                <c:pt idx="8">
                  <c:v>#N/A</c:v>
                </c:pt>
                <c:pt idx="9">
                  <c:v>0</c:v>
                </c:pt>
              </c:numCache>
            </c:numRef>
          </c:val>
          <c:extLst>
            <c:ext xmlns:c16="http://schemas.microsoft.com/office/drawing/2014/chart" uri="{C3380CC4-5D6E-409C-BE32-E72D297353CC}">
              <c16:uniqueId val="{00000000-4C65-4B71-82B4-419AE19455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65-4B71-82B4-419AE1945503}"/>
            </c:ext>
          </c:extLst>
        </c:ser>
        <c:ser>
          <c:idx val="2"/>
          <c:order val="2"/>
          <c:tx>
            <c:strRef>
              <c:f>データシート!$A$29</c:f>
              <c:strCache>
                <c:ptCount val="1"/>
                <c:pt idx="0">
                  <c:v>結城市後期高齢者医療特別会計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4C65-4B71-82B4-419AE1945503}"/>
            </c:ext>
          </c:extLst>
        </c:ser>
        <c:ser>
          <c:idx val="3"/>
          <c:order val="3"/>
          <c:tx>
            <c:strRef>
              <c:f>データシート!$A$30</c:f>
              <c:strCache>
                <c:ptCount val="1"/>
                <c:pt idx="0">
                  <c:v>下館・結城都市計画事業結城南部第三土地区画整理事業特別会計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c:v>
                </c:pt>
                <c:pt idx="2">
                  <c:v>#N/A</c:v>
                </c:pt>
                <c:pt idx="3">
                  <c:v>0.39</c:v>
                </c:pt>
                <c:pt idx="4">
                  <c:v>#N/A</c:v>
                </c:pt>
                <c:pt idx="5">
                  <c:v>0.39</c:v>
                </c:pt>
                <c:pt idx="6">
                  <c:v>#N/A</c:v>
                </c:pt>
                <c:pt idx="7">
                  <c:v>0.37</c:v>
                </c:pt>
                <c:pt idx="8">
                  <c:v>#N/A</c:v>
                </c:pt>
                <c:pt idx="9">
                  <c:v>0.35</c:v>
                </c:pt>
              </c:numCache>
            </c:numRef>
          </c:val>
          <c:extLst>
            <c:ext xmlns:c16="http://schemas.microsoft.com/office/drawing/2014/chart" uri="{C3380CC4-5D6E-409C-BE32-E72D297353CC}">
              <c16:uniqueId val="{00000003-4C65-4B71-82B4-419AE1945503}"/>
            </c:ext>
          </c:extLst>
        </c:ser>
        <c:ser>
          <c:idx val="4"/>
          <c:order val="4"/>
          <c:tx>
            <c:strRef>
              <c:f>データシート!$A$31</c:f>
              <c:strCache>
                <c:ptCount val="1"/>
                <c:pt idx="0">
                  <c:v>下館・結城都市計画事業結城南部第二土地区画整理事業特別会計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0.8</c:v>
                </c:pt>
                <c:pt idx="2">
                  <c:v>#N/A</c:v>
                </c:pt>
                <c:pt idx="3">
                  <c:v>0.56999999999999995</c:v>
                </c:pt>
                <c:pt idx="4">
                  <c:v>#N/A</c:v>
                </c:pt>
                <c:pt idx="5">
                  <c:v>0.86</c:v>
                </c:pt>
                <c:pt idx="6">
                  <c:v>#N/A</c:v>
                </c:pt>
                <c:pt idx="7">
                  <c:v>0.55000000000000004</c:v>
                </c:pt>
                <c:pt idx="8">
                  <c:v>#N/A</c:v>
                </c:pt>
                <c:pt idx="9">
                  <c:v>0.73</c:v>
                </c:pt>
              </c:numCache>
            </c:numRef>
          </c:val>
          <c:extLst>
            <c:ext xmlns:c16="http://schemas.microsoft.com/office/drawing/2014/chart" uri="{C3380CC4-5D6E-409C-BE32-E72D297353CC}">
              <c16:uniqueId val="{00000004-4C65-4B71-82B4-419AE1945503}"/>
            </c:ext>
          </c:extLst>
        </c:ser>
        <c:ser>
          <c:idx val="5"/>
          <c:order val="5"/>
          <c:tx>
            <c:strRef>
              <c:f>データシート!$A$32</c:f>
              <c:strCache>
                <c:ptCount val="1"/>
                <c:pt idx="0">
                  <c:v>結城市介護保険特別会計（介護保険事業勘定）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c:v>
                </c:pt>
                <c:pt idx="2">
                  <c:v>#N/A</c:v>
                </c:pt>
                <c:pt idx="3">
                  <c:v>1.79</c:v>
                </c:pt>
                <c:pt idx="4">
                  <c:v>#N/A</c:v>
                </c:pt>
                <c:pt idx="5">
                  <c:v>1.65</c:v>
                </c:pt>
                <c:pt idx="6">
                  <c:v>#N/A</c:v>
                </c:pt>
                <c:pt idx="7">
                  <c:v>1.31</c:v>
                </c:pt>
                <c:pt idx="8">
                  <c:v>#N/A</c:v>
                </c:pt>
                <c:pt idx="9">
                  <c:v>0.83</c:v>
                </c:pt>
              </c:numCache>
            </c:numRef>
          </c:val>
          <c:extLst>
            <c:ext xmlns:c16="http://schemas.microsoft.com/office/drawing/2014/chart" uri="{C3380CC4-5D6E-409C-BE32-E72D297353CC}">
              <c16:uniqueId val="{00000005-4C65-4B71-82B4-419AE1945503}"/>
            </c:ext>
          </c:extLst>
        </c:ser>
        <c:ser>
          <c:idx val="6"/>
          <c:order val="6"/>
          <c:tx>
            <c:strRef>
              <c:f>データシート!$A$33</c:f>
              <c:strCache>
                <c:ptCount val="1"/>
                <c:pt idx="0">
                  <c:v>結城市公共下水道事業会計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0.56999999999999995</c:v>
                </c:pt>
                <c:pt idx="8">
                  <c:v>#N/A</c:v>
                </c:pt>
                <c:pt idx="9">
                  <c:v>0.87</c:v>
                </c:pt>
              </c:numCache>
            </c:numRef>
          </c:val>
          <c:extLst>
            <c:ext xmlns:c16="http://schemas.microsoft.com/office/drawing/2014/chart" uri="{C3380CC4-5D6E-409C-BE32-E72D297353CC}">
              <c16:uniqueId val="{00000006-4C65-4B71-82B4-419AE1945503}"/>
            </c:ext>
          </c:extLst>
        </c:ser>
        <c:ser>
          <c:idx val="7"/>
          <c:order val="7"/>
          <c:tx>
            <c:strRef>
              <c:f>データシート!$A$34</c:f>
              <c:strCache>
                <c:ptCount val="1"/>
                <c:pt idx="0">
                  <c:v>結城市国民健康保険特別会計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1.72</c:v>
                </c:pt>
                <c:pt idx="2">
                  <c:v>#N/A</c:v>
                </c:pt>
                <c:pt idx="3">
                  <c:v>0.45</c:v>
                </c:pt>
                <c:pt idx="4">
                  <c:v>#N/A</c:v>
                </c:pt>
                <c:pt idx="5">
                  <c:v>0.1</c:v>
                </c:pt>
                <c:pt idx="6">
                  <c:v>#N/A</c:v>
                </c:pt>
                <c:pt idx="7">
                  <c:v>2.15</c:v>
                </c:pt>
                <c:pt idx="8">
                  <c:v>#N/A</c:v>
                </c:pt>
                <c:pt idx="9">
                  <c:v>1.91</c:v>
                </c:pt>
              </c:numCache>
            </c:numRef>
          </c:val>
          <c:extLst>
            <c:ext xmlns:c16="http://schemas.microsoft.com/office/drawing/2014/chart" uri="{C3380CC4-5D6E-409C-BE32-E72D297353CC}">
              <c16:uniqueId val="{00000007-4C65-4B71-82B4-419AE1945503}"/>
            </c:ext>
          </c:extLst>
        </c:ser>
        <c:ser>
          <c:idx val="8"/>
          <c:order val="8"/>
          <c:tx>
            <c:strRef>
              <c:f>データシート!$A$35</c:f>
              <c:strCache>
                <c:ptCount val="1"/>
                <c:pt idx="0">
                  <c:v>結城市水道事業会計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12.26</c:v>
                </c:pt>
                <c:pt idx="2">
                  <c:v>#N/A</c:v>
                </c:pt>
                <c:pt idx="3">
                  <c:v>12.68</c:v>
                </c:pt>
                <c:pt idx="4">
                  <c:v>#N/A</c:v>
                </c:pt>
                <c:pt idx="5">
                  <c:v>13.17</c:v>
                </c:pt>
                <c:pt idx="6">
                  <c:v>#N/A</c:v>
                </c:pt>
                <c:pt idx="7">
                  <c:v>15.1</c:v>
                </c:pt>
                <c:pt idx="8">
                  <c:v>#N/A</c:v>
                </c:pt>
                <c:pt idx="9">
                  <c:v>12.63</c:v>
                </c:pt>
              </c:numCache>
            </c:numRef>
          </c:val>
          <c:extLst>
            <c:ext xmlns:c16="http://schemas.microsoft.com/office/drawing/2014/chart" uri="{C3380CC4-5D6E-409C-BE32-E72D297353CC}">
              <c16:uniqueId val="{00000008-4C65-4B71-82B4-419AE194550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9.2899999999999991</c:v>
                </c:pt>
                <c:pt idx="2">
                  <c:v>#N/A</c:v>
                </c:pt>
                <c:pt idx="3">
                  <c:v>7.69</c:v>
                </c:pt>
                <c:pt idx="4">
                  <c:v>#N/A</c:v>
                </c:pt>
                <c:pt idx="5">
                  <c:v>6.87</c:v>
                </c:pt>
                <c:pt idx="6">
                  <c:v>#N/A</c:v>
                </c:pt>
                <c:pt idx="7">
                  <c:v>9.44</c:v>
                </c:pt>
                <c:pt idx="8">
                  <c:v>#N/A</c:v>
                </c:pt>
                <c:pt idx="9">
                  <c:v>14.13</c:v>
                </c:pt>
              </c:numCache>
            </c:numRef>
          </c:val>
          <c:extLst>
            <c:ext xmlns:c16="http://schemas.microsoft.com/office/drawing/2014/chart" uri="{C3380CC4-5D6E-409C-BE32-E72D297353CC}">
              <c16:uniqueId val="{00000009-4C65-4B71-82B4-419AE194550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1728</c:v>
                </c:pt>
                <c:pt idx="5">
                  <c:v>1572</c:v>
                </c:pt>
                <c:pt idx="8">
                  <c:v>1532</c:v>
                </c:pt>
                <c:pt idx="11">
                  <c:v>1495</c:v>
                </c:pt>
                <c:pt idx="14">
                  <c:v>1501</c:v>
                </c:pt>
              </c:numCache>
            </c:numRef>
          </c:val>
          <c:extLst>
            <c:ext xmlns:c16="http://schemas.microsoft.com/office/drawing/2014/chart" uri="{C3380CC4-5D6E-409C-BE32-E72D297353CC}">
              <c16:uniqueId val="{00000000-2135-49DC-93F0-4CA90D56868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35-49DC-93F0-4CA90D56868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154</c:v>
                </c:pt>
                <c:pt idx="3">
                  <c:v>162</c:v>
                </c:pt>
                <c:pt idx="6">
                  <c:v>117</c:v>
                </c:pt>
                <c:pt idx="9">
                  <c:v>118</c:v>
                </c:pt>
                <c:pt idx="12">
                  <c:v>117</c:v>
                </c:pt>
              </c:numCache>
            </c:numRef>
          </c:val>
          <c:extLst>
            <c:ext xmlns:c16="http://schemas.microsoft.com/office/drawing/2014/chart" uri="{C3380CC4-5D6E-409C-BE32-E72D297353CC}">
              <c16:uniqueId val="{00000002-2135-49DC-93F0-4CA90D56868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161</c:v>
                </c:pt>
                <c:pt idx="3">
                  <c:v>92</c:v>
                </c:pt>
                <c:pt idx="6">
                  <c:v>97</c:v>
                </c:pt>
                <c:pt idx="9">
                  <c:v>90</c:v>
                </c:pt>
                <c:pt idx="12">
                  <c:v>80</c:v>
                </c:pt>
              </c:numCache>
            </c:numRef>
          </c:val>
          <c:extLst>
            <c:ext xmlns:c16="http://schemas.microsoft.com/office/drawing/2014/chart" uri="{C3380CC4-5D6E-409C-BE32-E72D297353CC}">
              <c16:uniqueId val="{00000003-2135-49DC-93F0-4CA90D56868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799</c:v>
                </c:pt>
                <c:pt idx="3">
                  <c:v>662</c:v>
                </c:pt>
                <c:pt idx="6">
                  <c:v>666</c:v>
                </c:pt>
                <c:pt idx="9">
                  <c:v>542</c:v>
                </c:pt>
                <c:pt idx="12">
                  <c:v>558</c:v>
                </c:pt>
              </c:numCache>
            </c:numRef>
          </c:val>
          <c:extLst>
            <c:ext xmlns:c16="http://schemas.microsoft.com/office/drawing/2014/chart" uri="{C3380CC4-5D6E-409C-BE32-E72D297353CC}">
              <c16:uniqueId val="{00000004-2135-49DC-93F0-4CA90D56868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35-49DC-93F0-4CA90D56868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35-49DC-93F0-4CA90D56868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1510</c:v>
                </c:pt>
                <c:pt idx="3">
                  <c:v>1385</c:v>
                </c:pt>
                <c:pt idx="6">
                  <c:v>1347</c:v>
                </c:pt>
                <c:pt idx="9">
                  <c:v>1378</c:v>
                </c:pt>
                <c:pt idx="12">
                  <c:v>1436</c:v>
                </c:pt>
              </c:numCache>
            </c:numRef>
          </c:val>
          <c:extLst>
            <c:ext xmlns:c16="http://schemas.microsoft.com/office/drawing/2014/chart" uri="{C3380CC4-5D6E-409C-BE32-E72D297353CC}">
              <c16:uniqueId val="{00000007-2135-49DC-93F0-4CA90D56868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896</c:v>
                </c:pt>
                <c:pt idx="2">
                  <c:v>#N/A</c:v>
                </c:pt>
                <c:pt idx="3">
                  <c:v>#N/A</c:v>
                </c:pt>
                <c:pt idx="4">
                  <c:v>729</c:v>
                </c:pt>
                <c:pt idx="5">
                  <c:v>#N/A</c:v>
                </c:pt>
                <c:pt idx="6">
                  <c:v>#N/A</c:v>
                </c:pt>
                <c:pt idx="7">
                  <c:v>695</c:v>
                </c:pt>
                <c:pt idx="8">
                  <c:v>#N/A</c:v>
                </c:pt>
                <c:pt idx="9">
                  <c:v>#N/A</c:v>
                </c:pt>
                <c:pt idx="10">
                  <c:v>633</c:v>
                </c:pt>
                <c:pt idx="11">
                  <c:v>#N/A</c:v>
                </c:pt>
                <c:pt idx="12">
                  <c:v>#N/A</c:v>
                </c:pt>
                <c:pt idx="13">
                  <c:v>690</c:v>
                </c:pt>
                <c:pt idx="14">
                  <c:v>#N/A</c:v>
                </c:pt>
              </c:numCache>
            </c:numRef>
          </c:val>
          <c:smooth val="0"/>
          <c:extLst>
            <c:ext xmlns:c16="http://schemas.microsoft.com/office/drawing/2014/chart" uri="{C3380CC4-5D6E-409C-BE32-E72D297353CC}">
              <c16:uniqueId val="{00000008-2135-49DC-93F0-4CA90D56868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14573</c:v>
                </c:pt>
                <c:pt idx="5">
                  <c:v>14387</c:v>
                </c:pt>
                <c:pt idx="8">
                  <c:v>14102</c:v>
                </c:pt>
                <c:pt idx="11">
                  <c:v>13949</c:v>
                </c:pt>
                <c:pt idx="14">
                  <c:v>13710</c:v>
                </c:pt>
              </c:numCache>
            </c:numRef>
          </c:val>
          <c:extLst>
            <c:ext xmlns:c16="http://schemas.microsoft.com/office/drawing/2014/chart" uri="{C3380CC4-5D6E-409C-BE32-E72D297353CC}">
              <c16:uniqueId val="{00000000-E3D0-4EA0-A454-CA085C70D9F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2290</c:v>
                </c:pt>
                <c:pt idx="5">
                  <c:v>2262</c:v>
                </c:pt>
                <c:pt idx="8">
                  <c:v>2266</c:v>
                </c:pt>
                <c:pt idx="11">
                  <c:v>2103</c:v>
                </c:pt>
                <c:pt idx="14">
                  <c:v>2283</c:v>
                </c:pt>
              </c:numCache>
            </c:numRef>
          </c:val>
          <c:extLst>
            <c:ext xmlns:c16="http://schemas.microsoft.com/office/drawing/2014/chart" uri="{C3380CC4-5D6E-409C-BE32-E72D297353CC}">
              <c16:uniqueId val="{00000001-E3D0-4EA0-A454-CA085C70D9F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5034</c:v>
                </c:pt>
                <c:pt idx="5">
                  <c:v>5523</c:v>
                </c:pt>
                <c:pt idx="8">
                  <c:v>4772</c:v>
                </c:pt>
                <c:pt idx="11">
                  <c:v>4272</c:v>
                </c:pt>
                <c:pt idx="14">
                  <c:v>5244</c:v>
                </c:pt>
              </c:numCache>
            </c:numRef>
          </c:val>
          <c:extLst>
            <c:ext xmlns:c16="http://schemas.microsoft.com/office/drawing/2014/chart" uri="{C3380CC4-5D6E-409C-BE32-E72D297353CC}">
              <c16:uniqueId val="{00000002-E3D0-4EA0-A454-CA085C70D9F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3D0-4EA0-A454-CA085C70D9F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3D0-4EA0-A454-CA085C70D9F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2</c:v>
                </c:pt>
                <c:pt idx="6">
                  <c:v>2</c:v>
                </c:pt>
                <c:pt idx="9">
                  <c:v>0</c:v>
                </c:pt>
                <c:pt idx="12">
                  <c:v>0</c:v>
                </c:pt>
              </c:numCache>
            </c:numRef>
          </c:val>
          <c:extLst>
            <c:ext xmlns:c16="http://schemas.microsoft.com/office/drawing/2014/chart" uri="{C3380CC4-5D6E-409C-BE32-E72D297353CC}">
              <c16:uniqueId val="{00000005-E3D0-4EA0-A454-CA085C70D9F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2770</c:v>
                </c:pt>
                <c:pt idx="3">
                  <c:v>2800</c:v>
                </c:pt>
                <c:pt idx="6">
                  <c:v>2742</c:v>
                </c:pt>
                <c:pt idx="9">
                  <c:v>2654</c:v>
                </c:pt>
                <c:pt idx="12">
                  <c:v>2602</c:v>
                </c:pt>
              </c:numCache>
            </c:numRef>
          </c:val>
          <c:extLst>
            <c:ext xmlns:c16="http://schemas.microsoft.com/office/drawing/2014/chart" uri="{C3380CC4-5D6E-409C-BE32-E72D297353CC}">
              <c16:uniqueId val="{00000006-E3D0-4EA0-A454-CA085C70D9F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485</c:v>
                </c:pt>
                <c:pt idx="3">
                  <c:v>471</c:v>
                </c:pt>
                <c:pt idx="6">
                  <c:v>405</c:v>
                </c:pt>
                <c:pt idx="9">
                  <c:v>549</c:v>
                </c:pt>
                <c:pt idx="12">
                  <c:v>646</c:v>
                </c:pt>
              </c:numCache>
            </c:numRef>
          </c:val>
          <c:extLst>
            <c:ext xmlns:c16="http://schemas.microsoft.com/office/drawing/2014/chart" uri="{C3380CC4-5D6E-409C-BE32-E72D297353CC}">
              <c16:uniqueId val="{00000007-E3D0-4EA0-A454-CA085C70D9F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6375</c:v>
                </c:pt>
                <c:pt idx="3">
                  <c:v>6097</c:v>
                </c:pt>
                <c:pt idx="6">
                  <c:v>5784</c:v>
                </c:pt>
                <c:pt idx="9">
                  <c:v>5171</c:v>
                </c:pt>
                <c:pt idx="12">
                  <c:v>5058</c:v>
                </c:pt>
              </c:numCache>
            </c:numRef>
          </c:val>
          <c:extLst>
            <c:ext xmlns:c16="http://schemas.microsoft.com/office/drawing/2014/chart" uri="{C3380CC4-5D6E-409C-BE32-E72D297353CC}">
              <c16:uniqueId val="{00000008-E3D0-4EA0-A454-CA085C70D9F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883</c:v>
                </c:pt>
                <c:pt idx="3">
                  <c:v>589</c:v>
                </c:pt>
                <c:pt idx="6">
                  <c:v>472</c:v>
                </c:pt>
                <c:pt idx="9">
                  <c:v>376</c:v>
                </c:pt>
                <c:pt idx="12">
                  <c:v>259</c:v>
                </c:pt>
              </c:numCache>
            </c:numRef>
          </c:val>
          <c:extLst>
            <c:ext xmlns:c16="http://schemas.microsoft.com/office/drawing/2014/chart" uri="{C3380CC4-5D6E-409C-BE32-E72D297353CC}">
              <c16:uniqueId val="{00000009-E3D0-4EA0-A454-CA085C70D9F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13913</c:v>
                </c:pt>
                <c:pt idx="3">
                  <c:v>14007</c:v>
                </c:pt>
                <c:pt idx="6">
                  <c:v>15713</c:v>
                </c:pt>
                <c:pt idx="9">
                  <c:v>16838</c:v>
                </c:pt>
                <c:pt idx="12">
                  <c:v>16734</c:v>
                </c:pt>
              </c:numCache>
            </c:numRef>
          </c:val>
          <c:extLst>
            <c:ext xmlns:c16="http://schemas.microsoft.com/office/drawing/2014/chart" uri="{C3380CC4-5D6E-409C-BE32-E72D297353CC}">
              <c16:uniqueId val="{0000000A-E3D0-4EA0-A454-CA085C70D9F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2531</c:v>
                </c:pt>
                <c:pt idx="2">
                  <c:v>#N/A</c:v>
                </c:pt>
                <c:pt idx="3">
                  <c:v>#N/A</c:v>
                </c:pt>
                <c:pt idx="4">
                  <c:v>1794</c:v>
                </c:pt>
                <c:pt idx="5">
                  <c:v>#N/A</c:v>
                </c:pt>
                <c:pt idx="6">
                  <c:v>#N/A</c:v>
                </c:pt>
                <c:pt idx="7">
                  <c:v>3979</c:v>
                </c:pt>
                <c:pt idx="8">
                  <c:v>#N/A</c:v>
                </c:pt>
                <c:pt idx="9">
                  <c:v>#N/A</c:v>
                </c:pt>
                <c:pt idx="10">
                  <c:v>5264</c:v>
                </c:pt>
                <c:pt idx="11">
                  <c:v>#N/A</c:v>
                </c:pt>
                <c:pt idx="12">
                  <c:v>#N/A</c:v>
                </c:pt>
                <c:pt idx="13">
                  <c:v>4062</c:v>
                </c:pt>
                <c:pt idx="14">
                  <c:v>#N/A</c:v>
                </c:pt>
              </c:numCache>
            </c:numRef>
          </c:val>
          <c:smooth val="0"/>
          <c:extLst>
            <c:ext xmlns:c16="http://schemas.microsoft.com/office/drawing/2014/chart" uri="{C3380CC4-5D6E-409C-BE32-E72D297353CC}">
              <c16:uniqueId val="{0000000B-E3D0-4EA0-A454-CA085C70D9F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1814</c:v>
                </c:pt>
                <c:pt idx="1">
                  <c:v>1727</c:v>
                </c:pt>
                <c:pt idx="2">
                  <c:v>1967</c:v>
                </c:pt>
              </c:numCache>
            </c:numRef>
          </c:val>
          <c:extLst>
            <c:ext xmlns:c16="http://schemas.microsoft.com/office/drawing/2014/chart" uri="{C3380CC4-5D6E-409C-BE32-E72D297353CC}">
              <c16:uniqueId val="{00000000-42B5-4DAF-AD95-9C81FFE114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637</c:v>
                </c:pt>
                <c:pt idx="1">
                  <c:v>637</c:v>
                </c:pt>
                <c:pt idx="2">
                  <c:v>887</c:v>
                </c:pt>
              </c:numCache>
            </c:numRef>
          </c:val>
          <c:extLst>
            <c:ext xmlns:c16="http://schemas.microsoft.com/office/drawing/2014/chart" uri="{C3380CC4-5D6E-409C-BE32-E72D297353CC}">
              <c16:uniqueId val="{00000001-42B5-4DAF-AD95-9C81FFE114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1345</c:v>
                </c:pt>
                <c:pt idx="1">
                  <c:v>632</c:v>
                </c:pt>
                <c:pt idx="2">
                  <c:v>758</c:v>
                </c:pt>
              </c:numCache>
            </c:numRef>
          </c:val>
          <c:extLst>
            <c:ext xmlns:c16="http://schemas.microsoft.com/office/drawing/2014/chart" uri="{C3380CC4-5D6E-409C-BE32-E72D297353CC}">
              <c16:uniqueId val="{00000002-42B5-4DAF-AD95-9C81FFE114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{CE9A1428-C0CE-4A1D-B342-09A3F5CC0E05}</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2588-4471-814C-CD52A070F5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{D030C1A7-11BA-46E6-94FA-B38DC6EEFA78}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588-4471-814C-CD52A070F5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{A062AB0E-EC68-4394-90A4-A17808601095}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588-4471-814C-CD52A070F5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{2028C8C4-0702-43E4-AC6A-15A675DF670E}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588-4471-814C-CD52A070F5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{C966A75C-BF03-48B7-A710-14C563766AD2}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588-4471-814C-CD52A070F597}"/>
                </c:ext>
              </c:extLst>
            </c:dLbl>
            <c:dLbl>
              <c:idx val="8"/>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{44429B11-F4E6-432D-80BB-4DEFC779CC9C}</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2588-4471-814C-CD52A070F597}"/>
                </c:ext>
              </c:extLst>
            </c:dLbl>
            <c:dLbl>
              <c:idx val="16"/>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{E0E066FC-7860-40F0-B53E-A0A62DB78CE1}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2588-4471-814C-CD52A070F597}"/>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{C51C639A-9A65-4DF6-ACC8-430A47490D18}</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2588-4471-814C-CD52A070F597}"/>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{8998847E-E862-4BA4-BCC5-571ADFB4C60B}</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2588-4471-814C-CD52A070F5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66.599999999999994</c:v>
                </c:pt>
                <c:pt idx="16">
                  <c:v>67.900000000000006</c:v>
                </c:pt>
                <c:pt idx="24">
                  <c:v>64.8</c:v>
                </c:pt>
                <c:pt idx="32">
                  <c:v>66.599999999999994</c:v>
                </c:pt>
              </c:numCache>
            </c:numRef>
          </c:xVal>
          <c:yVal>
            <c:numRef>
              <c:f>公会計指標分析・財政指標組合せ分析表!$BP$51:$DC$51</c:f>
              <c:numCache>
                <c:formatCode>#,##0.0;"▲ "#,##0.0</c:formatCode>
                <c:ptCount val="40"/>
                <c:pt idx="0">
                  <c:v>27.5</c:v>
                </c:pt>
                <c:pt idx="8">
                  <c:v>19.2</c:v>
                </c:pt>
                <c:pt idx="16">
                  <c:v>42.5</c:v>
                </c:pt>
                <c:pt idx="24">
                  <c:v>54.6</c:v>
                </c:pt>
                <c:pt idx="32">
                  <c:v>39.9</c:v>
                </c:pt>
              </c:numCache>
            </c:numRef>
          </c:yVal>
          <c:smooth val="0"/>
          <c:extLst>
            <c:ext xmlns:c16="http://schemas.microsoft.com/office/drawing/2014/chart" uri="{C3380CC4-5D6E-409C-BE32-E72D297353CC}">
              <c16:uniqueId val="{00000009-2588-4471-814C-CD52A070F59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{921F57B8-94A0-4853-BEBA-A6AEFBBAC547}</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2588-4471-814C-CD52A070F59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{FA5584C4-12D5-49BF-A825-FFB00F73F6EB}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588-4471-814C-CD52A070F5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{35C8E272-9FA9-4F64-8B04-0BD773C238AD}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588-4471-814C-CD52A070F5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{4611DD2A-7D9D-4AAF-A7FB-C4BBC2B3115F}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588-4471-814C-CD52A070F5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{AB43E7B4-EE15-4B85-A965-72D5140B76C3}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588-4471-814C-CD52A070F597}"/>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{A32AD770-BB9B-4D2C-8C0A-CECD0397DFDB}</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2588-4471-814C-CD52A070F597}"/>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{C6117FDA-39CE-4F5E-949E-D08D0ACAFB15}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2588-4471-814C-CD52A070F597}"/>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{A98D7F5B-24B8-4E94-86AE-BC2085735893}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2588-4471-814C-CD52A070F597}"/>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{1DEAEE27-C9F6-495A-A853-7346AE788F52}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2588-4471-814C-CD52A070F5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57.3</c:v>
                </c:pt>
                <c:pt idx="16">
                  <c:v>58.4</c:v>
                </c:pt>
                <c:pt idx="24">
                  <c:v>59.1</c:v>
                </c:pt>
                <c:pt idx="32">
                  <c:v>62.4</c:v>
                </c:pt>
              </c:numCache>
            </c:numRef>
          </c:xVal>
          <c:yVal>
            <c:numRef>
              <c:f>公会計指標分析・財政指標組合せ分析表!$BP$55:$DC$55</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2588-4471-814C-CD52A070F59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{A72C033D-EA90-4F82-BE99-0F61EB5AD2DD}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E368-4678-B7F1-F1C3D2F2EE1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{2C9BD4A3-283D-4B9F-AEC1-489A8A79BA49}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68-4678-B7F1-F1C3D2F2EE1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{73F87E7A-8265-48B9-8714-497B5F7F4FE8}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68-4678-B7F1-F1C3D2F2EE1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{01849155-F538-4014-A732-8B570030658B}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68-4678-B7F1-F1C3D2F2EE1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{EC699614-1619-4333-901C-2850891DF834}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68-4678-B7F1-F1C3D2F2EE1D}"/>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{4A314D4D-ED52-4E64-B0A8-EC234114B59C}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E368-4678-B7F1-F1C3D2F2EE1D}"/>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{6A807EF2-42A2-48FA-9963-8FDD7D88DC4B}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E368-4678-B7F1-F1C3D2F2EE1D}"/>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{7840E346-65BB-4D4F-A9ED-46B4543C71BD}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E368-4678-B7F1-F1C3D2F2EE1D}"/>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{48166602-64A2-4F51-9E61-BB681D4F4032}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E368-4678-B7F1-F1C3D2F2EE1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10.1</c:v>
                </c:pt>
                <c:pt idx="8">
                  <c:v>9.1999999999999993</c:v>
                </c:pt>
                <c:pt idx="16">
                  <c:v>8.3000000000000007</c:v>
                </c:pt>
                <c:pt idx="24">
                  <c:v>7.2</c:v>
                </c:pt>
                <c:pt idx="32">
                  <c:v>6.9</c:v>
                </c:pt>
              </c:numCache>
            </c:numRef>
          </c:xVal>
          <c:yVal>
            <c:numRef>
              <c:f>公会計指標分析・財政指標組合せ分析表!$BP$73:$DC$73</c:f>
              <c:numCache>
                <c:formatCode>#,##0.0;"▲ "#,##0.0</c:formatCode>
                <c:ptCount val="40"/>
                <c:pt idx="0">
                  <c:v>27.5</c:v>
                </c:pt>
                <c:pt idx="8">
                  <c:v>19.2</c:v>
                </c:pt>
                <c:pt idx="16">
                  <c:v>42.5</c:v>
                </c:pt>
                <c:pt idx="24">
                  <c:v>54.6</c:v>
                </c:pt>
                <c:pt idx="32">
                  <c:v>39.9</c:v>
                </c:pt>
              </c:numCache>
            </c:numRef>
          </c:yVal>
          <c:smooth val="0"/>
          <c:extLst>
            <c:ext xmlns:c16="http://schemas.microsoft.com/office/drawing/2014/chart" uri="{C3380CC4-5D6E-409C-BE32-E72D297353CC}">
              <c16:uniqueId val="{00000009-E368-4678-B7F1-F1C3D2F2EE1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{9E14499B-1F84-4F9B-8D90-27A7DD62FC46}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E368-4678-B7F1-F1C3D2F2EE1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{23766D4D-833F-46C9-BFF6-4746AF5E1D25}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68-4678-B7F1-F1C3D2F2EE1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{7622D819-FE2B-4741-9663-6B362503F903}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68-4678-B7F1-F1C3D2F2EE1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{8212D59A-075D-49EB-9B68-0D96257C7683}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68-4678-B7F1-F1C3D2F2EE1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{F9B17381-4EB6-4D83-A16E-559ADC74B666}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68-4678-B7F1-F1C3D2F2EE1D}"/>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{02E39651-E335-4DE9-AB94-79C74EADB30C}</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E368-4678-B7F1-F1C3D2F2EE1D}"/>
                </c:ext>
              </c:extLst>
            </c:dLbl>
            <c:dLbl>
              <c:idx val="16"/>
              <c:layout>
                <c:manualLayout>
                  <c:x val="0"/>
                  <c:y val="1.190846403229794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{0E25D9C8-1FC3-4A97-B413-7163A2668715}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E368-4678-B7F1-F1C3D2F2EE1D}"/>
                </c:ext>
              </c:extLst>
            </c:dLbl>
            <c:dLbl>
              <c:idx val="24"/>
              <c:layout>
                <c:manualLayout>
                  <c:x val="0"/>
                  <c:y val="-1.19084640322979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{871AA14F-944C-4C45-9BE7-7B866924954A}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E368-4678-B7F1-F1C3D2F2EE1D}"/>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{B49FDD84-C901-4D72-BC90-080EEF59B9A5}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E368-4678-B7F1-F1C3D2F2EE1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7</c:v>
                </c:pt>
                <c:pt idx="24">
                  <c:v>6.9</c:v>
                </c:pt>
                <c:pt idx="32">
                  <c:v>6.6</c:v>
                </c:pt>
              </c:numCache>
            </c:numRef>
          </c:xVal>
          <c:yVal>
            <c:numRef>
              <c:f>公会計指標分析・財政指標組合せ分析表!$BP$77:$DC$77</c:f>
              <c:numCache>
                <c:formatCode>#,##0.0;"▲ "#,##0.0</c:formatCode>
                <c:ptCount val="40"/>
                <c:pt idx="0">
                  <c:v>32.299999999999997</c:v>
                </c:pt>
                <c:pt idx="8">
                  <c:v>35.200000000000003</c:v>
                </c:pt>
                <c:pt idx="16">
                  <c:v>40.4</c:v>
                </c:pt>
                <c:pt idx="24">
                  <c:v>39.5</c:v>
                </c:pt>
                <c:pt idx="32">
                  <c:v>18</c:v>
                </c:pt>
              </c:numCache>
            </c:numRef>
          </c:yVal>
          <c:smooth val="0"/>
          <c:extLst>
            <c:ext xmlns:c16="http://schemas.microsoft.com/office/drawing/2014/chart" uri="{C3380CC4-5D6E-409C-BE32-E72D297353CC}">
              <c16:uniqueId val="{00000013-E368-4678-B7F1-F1C3D2F2EE1D}"/>
            </c:ext>
          </c:extLst>
        </c:ser>
        <c:dLbls>
          <c:showLegendKey val="0"/>
          <c:showVal val="1"/>
          <c:showCatName val="0"/>
          <c:showSerName val="0"/>
          <c:showPercent val="0"/>
          <c:showBubbleSize val="0"/>
        </c:dLbls>
        <c:axId val="84219776"/>
        <c:axId val="84234240"/>
      </c:scatterChart>
      <c:valAx>
        <c:axId val="84219776"/>
        <c:scaling>
          <c:orientation val="maxMin"/>
          <c:max val="11"/>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6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実質公債費比率の各算定項目の主な増減は次のとおりである。</a:t>
          </a:r>
        </a:p>
        <a:p>
          <a:r>
            <a:rPr kumimoji="1" lang="ja-JP" altLang="en-US" sz="1400">
              <a:latin typeface="ＭＳ ゴシック" pitchFamily="49" charset="-128"/>
              <a:ea typeface="ＭＳ ゴシック" pitchFamily="49" charset="-128"/>
            </a:rPr>
            <a:t>　公債費の元利償還金の額が約</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百万円の増、公営企業の公債費に要する繰入金の額が約</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百万円の増となった影響等により、元利償還金等の額は前年度から約</a:t>
          </a:r>
          <a:r>
            <a:rPr kumimoji="1" lang="en-US" altLang="ja-JP" sz="1400">
              <a:latin typeface="ＭＳ ゴシック" pitchFamily="49" charset="-128"/>
              <a:ea typeface="ＭＳ ゴシック" pitchFamily="49" charset="-128"/>
            </a:rPr>
            <a:t>63</a:t>
          </a:r>
          <a:r>
            <a:rPr kumimoji="1" lang="ja-JP" altLang="en-US" sz="1400">
              <a:latin typeface="ＭＳ ゴシック" pitchFamily="49" charset="-128"/>
              <a:ea typeface="ＭＳ ゴシック" pitchFamily="49" charset="-128"/>
            </a:rPr>
            <a:t>百万円の増となった。</a:t>
          </a:r>
        </a:p>
        <a:p>
          <a:r>
            <a:rPr kumimoji="1" lang="ja-JP" altLang="en-US" sz="1400">
              <a:latin typeface="ＭＳ ゴシック" pitchFamily="49" charset="-128"/>
              <a:ea typeface="ＭＳ ゴシック" pitchFamily="49" charset="-128"/>
            </a:rPr>
            <a:t>　算入公債費等においては、元利償還金の財源として都市計画税の充当額が増となったことにより、全体で約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a:t>
          </a:r>
          <a:r>
            <a:rPr kumimoji="1" lang="en-US" altLang="ja-JP" sz="1200">
              <a:latin typeface="ＭＳ ゴシック" pitchFamily="49" charset="-128"/>
              <a:ea typeface="ＭＳ ゴシック" pitchFamily="49" charset="-128"/>
            </a:rPr>
            <a:t>28</a:t>
          </a:r>
          <a:r>
            <a:rPr kumimoji="1" lang="ja-JP" altLang="en-US" sz="1200">
              <a:latin typeface="ＭＳ ゴシック" pitchFamily="49" charset="-128"/>
              <a:ea typeface="ＭＳ ゴシック" pitchFamily="49" charset="-128"/>
            </a:rPr>
            <a:t>年度末時点で満期一括償還地方債の償還終了となったため、満期一括償還の財源とするための減債基金残高は</a:t>
          </a:r>
          <a:r>
            <a:rPr kumimoji="1" lang="en-US" altLang="ja-JP" sz="1200">
              <a:latin typeface="ＭＳ ゴシック" pitchFamily="49" charset="-128"/>
              <a:ea typeface="ＭＳ ゴシック" pitchFamily="49" charset="-128"/>
            </a:rPr>
            <a:t>0</a:t>
          </a:r>
          <a:r>
            <a:rPr kumimoji="1" lang="ja-JP" altLang="en-US" sz="1200">
              <a:latin typeface="ＭＳ ゴシック" pitchFamily="49" charset="-128"/>
              <a:ea typeface="ＭＳ ゴシック" pitchFamily="49" charset="-128"/>
            </a:rPr>
            <a:t>百万円となっている。</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将来負担額の各算定項目の主な増減は次のとおりである。</a:t>
          </a:r>
        </a:p>
        <a:p>
          <a:r>
            <a:rPr kumimoji="1" lang="ja-JP" altLang="en-US" sz="1400">
              <a:latin typeface="ＭＳ ゴシック" pitchFamily="49" charset="-128"/>
              <a:ea typeface="ＭＳ ゴシック" pitchFamily="49" charset="-128"/>
            </a:rPr>
            <a:t>　債務負担行為に基づく支出予定額は、土地区画整理組合借入金償還費助成金の減により約</a:t>
          </a:r>
          <a:r>
            <a:rPr kumimoji="1" lang="en-US" altLang="ja-JP" sz="1400">
              <a:latin typeface="ＭＳ ゴシック" pitchFamily="49" charset="-128"/>
              <a:ea typeface="ＭＳ ゴシック" pitchFamily="49" charset="-128"/>
            </a:rPr>
            <a:t>117</a:t>
          </a:r>
          <a:r>
            <a:rPr kumimoji="1" lang="ja-JP" altLang="en-US" sz="1400">
              <a:latin typeface="ＭＳ ゴシック" pitchFamily="49" charset="-128"/>
              <a:ea typeface="ＭＳ ゴシック" pitchFamily="49" charset="-128"/>
            </a:rPr>
            <a:t>百万円の減、公営企業債等繰入見込額は、公営企業地方債現在高の減により約</a:t>
          </a:r>
          <a:r>
            <a:rPr kumimoji="1" lang="en-US" altLang="ja-JP" sz="1400">
              <a:latin typeface="ＭＳ ゴシック" pitchFamily="49" charset="-128"/>
              <a:ea typeface="ＭＳ ゴシック" pitchFamily="49" charset="-128"/>
            </a:rPr>
            <a:t>113</a:t>
          </a:r>
          <a:r>
            <a:rPr kumimoji="1" lang="ja-JP" altLang="en-US" sz="1400">
              <a:latin typeface="ＭＳ ゴシック" pitchFamily="49" charset="-128"/>
              <a:ea typeface="ＭＳ ゴシック" pitchFamily="49" charset="-128"/>
            </a:rPr>
            <a:t>百万円の減、また、地方債現在高は学校給食センター施設整備事業債等の減により約</a:t>
          </a:r>
          <a:r>
            <a:rPr kumimoji="1" lang="en-US" altLang="ja-JP" sz="1400">
              <a:latin typeface="ＭＳ ゴシック" pitchFamily="49" charset="-128"/>
              <a:ea typeface="ＭＳ ゴシック" pitchFamily="49" charset="-128"/>
            </a:rPr>
            <a:t>104</a:t>
          </a:r>
          <a:r>
            <a:rPr kumimoji="1" lang="ja-JP" altLang="en-US" sz="1400">
              <a:latin typeface="ＭＳ ゴシック" pitchFamily="49" charset="-128"/>
              <a:ea typeface="ＭＳ ゴシック" pitchFamily="49" charset="-128"/>
            </a:rPr>
            <a:t>百万円の減であった。将来負担額全体では、約</a:t>
          </a:r>
          <a:r>
            <a:rPr kumimoji="1" lang="en-US" altLang="ja-JP" sz="1400">
              <a:latin typeface="ＭＳ ゴシック" pitchFamily="49" charset="-128"/>
              <a:ea typeface="ＭＳ ゴシック" pitchFamily="49" charset="-128"/>
            </a:rPr>
            <a:t>289</a:t>
          </a:r>
          <a:r>
            <a:rPr kumimoji="1" lang="ja-JP" altLang="en-US" sz="1400">
              <a:latin typeface="ＭＳ ゴシック" pitchFamily="49" charset="-128"/>
              <a:ea typeface="ＭＳ ゴシック" pitchFamily="49" charset="-128"/>
            </a:rPr>
            <a:t>百万円の減となっている。</a:t>
          </a:r>
        </a:p>
        <a:p>
          <a:r>
            <a:rPr kumimoji="1" lang="ja-JP" altLang="en-US" sz="1400">
              <a:latin typeface="ＭＳ ゴシック" pitchFamily="49" charset="-128"/>
              <a:ea typeface="ＭＳ ゴシック" pitchFamily="49" charset="-128"/>
            </a:rPr>
            <a:t>　将来負担額から差し引く充当可能財源においては、充当可能基金が、財政調整基金及び減債基金等の積立ての実施に伴い約</a:t>
          </a:r>
          <a:r>
            <a:rPr kumimoji="1" lang="en-US" altLang="ja-JP" sz="1400">
              <a:latin typeface="ＭＳ ゴシック" pitchFamily="49" charset="-128"/>
              <a:ea typeface="ＭＳ ゴシック" pitchFamily="49" charset="-128"/>
            </a:rPr>
            <a:t>972</a:t>
          </a:r>
          <a:r>
            <a:rPr kumimoji="1" lang="ja-JP" altLang="en-US" sz="1400">
              <a:latin typeface="ＭＳ ゴシック" pitchFamily="49" charset="-128"/>
              <a:ea typeface="ＭＳ ゴシック" pitchFamily="49" charset="-128"/>
            </a:rPr>
            <a:t>百万円の増、基準財政需要額算入見込額が、下水道費算入額の減等に伴い約</a:t>
          </a:r>
          <a:r>
            <a:rPr kumimoji="1" lang="en-US" altLang="ja-JP" sz="1400">
              <a:latin typeface="ＭＳ ゴシック" pitchFamily="49" charset="-128"/>
              <a:ea typeface="ＭＳ ゴシック" pitchFamily="49" charset="-128"/>
            </a:rPr>
            <a:t>239</a:t>
          </a:r>
          <a:r>
            <a:rPr kumimoji="1" lang="ja-JP" altLang="en-US" sz="1400">
              <a:latin typeface="ＭＳ ゴシック" pitchFamily="49" charset="-128"/>
              <a:ea typeface="ＭＳ ゴシック" pitchFamily="49" charset="-128"/>
            </a:rPr>
            <a:t>百万円減少し、充当可能財源全体では約</a:t>
          </a:r>
          <a:r>
            <a:rPr kumimoji="1" lang="en-US" altLang="ja-JP" sz="1400">
              <a:latin typeface="ＭＳ ゴシック" pitchFamily="49" charset="-128"/>
              <a:ea typeface="ＭＳ ゴシック" pitchFamily="49" charset="-128"/>
            </a:rPr>
            <a:t>913</a:t>
          </a:r>
          <a:r>
            <a:rPr kumimoji="1" lang="ja-JP" altLang="en-US" sz="1400">
              <a:latin typeface="ＭＳ ゴシック" pitchFamily="49" charset="-128"/>
              <a:ea typeface="ＭＳ ゴシック" pitchFamily="49" charset="-128"/>
            </a:rPr>
            <a:t>百万円の増となった。</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茨城県結城市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財政調整基金は積立ての実施により約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百万円の増、減債基金も積立ての実施により約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百万円の増となった。特定目的基金については、学校建設事業基金への約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百万円の積立て及び公共施設長寿命化等推進基金への約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百万円の積立ての一方で、災害対策基金を約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百万円を取崩したことなどにより、合計で約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財政調整基金と減債基金については、標準財政規模の約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程度を積立額残高合計の目途として、決算状況を勘案し適宜取崩し、積立てを行っていく。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特定目的基金については、老朽化した公共施設を計画的に修繕するため、平成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公共施設等長寿命化基金を新たに設置しており、決算状況を踏まえながら適宜積立てを行っていく。その他の特定目的金についても基金の設置目的に合致する事業の進捗と決算状況を勘案しながら適宜取崩し、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公共施設長寿命化等推進基金：公共施設等の修繕による長寿命化及び改築等による更新を計画的に推進するための財源とする。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奨学基金：市内生徒・学生の進学者に対し奨学資金を貸与するための財源とする。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学校建設事業基金：市内小学校及び中学校の施設建設事業を推進するため、新設校等建設の将来見通しに備え約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百万円の積立てを実施した。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公共施設長寿命化等推進基金：公共施設の維持管理経費に対し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相当の額を予算の範囲内で積立てたことにより約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公共施設等長寿命化等推進基金：公共施設の修繕・改築を計画的に実施するため、公共施設の維持管理に要する経費の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相当の額を、予算の範囲以内で積立ていく。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学校建設事業基金：基金の設置目的に合致する事業の進捗と決算状況を勘案し、適宜取崩し、積立てを行っていく。</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奨学基金：基金の設置目的に合致する事業の進捗と決算状況を勘案し、適宜取崩し、積立てを行っていく。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収支の状況により積立てを実施したことで約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景気の動向に伴う市税の減収や、災害への備え等のため、標準財政規模の約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程度を残高の目途として、決算状況を勘案し積立てを行っていく。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臨時財政対策債償還基金等を積立てたことにより、約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減債基金の残高が標準財政規模の約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程度となるよう、決算状況を踏まえながら適宜取崩し、積立てを行う。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DEC7B6D-E845-4940-8734-091F817340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D9D3AFA9-4C58-48F2-B9D6-82904C1416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E41CAE3-F123-4F84-9FFB-5977E084554E}"/>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CAFEEB1-A258-483F-9651-5F6CC707424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E9C537F3-47C3-4E7D-AD5C-0046628D758A}"/>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15DE64C3-E6DA-42A5-B4FF-53CA2A75573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7492AA75-7370-447A-A67B-EB367103FAD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EF6A82A8-D044-493F-B92F-070A69AEC26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9C21A52A-7474-404B-8474-113881D3C19B}"/>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4744ADFC-7D8B-48CC-BCB5-2AC041E2F363}"/>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AC5B78E4-001F-4D86-8352-5E487CDB8C75}"/>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1CDC39A0-794F-40AB-9D1F-03CDA1CB5289}"/>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6DD5C373-BBBE-49B9-9073-A418B104754F}"/>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20503A11-AF9E-4FE5-BEF1-3F0411CAA49F}"/>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74845D84-9D58-4C91-BD13-23F63148458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BD7FEBB8-3CE3-4A85-BEA5-6072727A19A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41D3D29-8A05-41FF-BFA9-BD64F0DB46EC}"/>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1123A1F9-07F7-4B15-8BD1-FEB006D8458F}"/>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AF95AA4-DA44-4260-9DCA-1EDB3EA2012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8C17802-D70C-4C42-BAB3-56C2FF61590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6B9474D3-6E03-4494-80A6-24B87E0738BF}"/>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2F9680-D7FA-4DF1-BBD4-1DBBC4AF59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4B465E8C-BEA4-439F-9CA9-CA7DCE846F2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B72B74D2-B10C-4CD1-AF55-3907507C9854}"/>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C0E80D92-2052-49A5-93AC-1B3BCD3413B6}"/>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9C334A4-85B7-4B7C-93C2-07E9E9ECAC8E}"/>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8C4ABA3F-C7BE-4F6C-BD48-DB9CD0C287F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7842393E-16B4-4052-A317-20278214512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F9D243B4-F8F5-4215-B98E-C7930E5A93B4}"/>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38A8F35-919D-4372-A35A-2A4C1CE13372}"/>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E83C9D0-015C-4C00-A400-F633B5AD80E3}"/>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6A600B6-00BC-4D45-A6F0-25CD24E8DEB3}"/>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C240B9AC-38B0-44C0-820F-A143E7ABB29C}"/>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05FF8AC-6EAD-4577-8EEF-F01FA64A75B3}"/>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4301DFA-3183-4A7C-9E7F-5C43F254974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5388DC9C-9965-4C44-B8EF-F4AB31F1B5C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89D1B1B7-3A90-4A16-8554-E40C33D5970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ECDDE23-C28D-48F2-95C4-0B453BB918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55E25EC-1354-4C54-A339-900724892729}"/>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8BDBEBFE-9FE7-4FFB-81D6-2CFD5E03B1C3}"/>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B83A563-D4B5-43E7-948D-30CEAD52EFD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465A1DF9-741A-4C3F-ADD9-C6CFFEA982F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EC676510-9BB3-4A9D-9BA3-0C984559E2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41CF5B5A-45D1-440D-B0E2-2B6BCE3A91B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929C1046-08D0-4F92-8F61-C6F57D1835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B4568EE-F01E-4F20-B639-0382CAD59B2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B2107F0A-7569-41BE-AC41-0024E2C6530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年度においては、類似団体平均に対し</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ポイント高い数値となっている。主な原因としては、老朽化が進んだ市内に点在する防火水槽等の消防施設や学校施設の減価償却が進んだことが挙げられる。</a:t>
          </a:r>
        </a:p>
        <a:p>
          <a:r>
            <a:rPr kumimoji="1" lang="ja-JP" altLang="en-US" sz="1100">
              <a:latin typeface="ＭＳ Ｐゴシック" panose="020B0600070205080204" pitchFamily="50" charset="-128"/>
              <a:ea typeface="ＭＳ Ｐゴシック" panose="020B0600070205080204" pitchFamily="50" charset="-128"/>
            </a:rPr>
            <a:t>　今後については、公共施設等総合管理計画及び個別施設計画に従い、計画的に適切な施設の維持管理を進めていく。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C16F4814-CF14-4873-B83B-34AA41408814}"/>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D653123-FD4B-4F8A-9951-D786CFEEB2C5}"/>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48960641-AFBC-4D29-BE84-4753084F716E}"/>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E1F524D8-025F-4141-A02F-862DA288148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35C92395-F23F-442D-AE3B-FA4DAE30816E}"/>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1D7B7FC-2777-4B77-A4D8-C865E5DBCE5F}"/>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91FF54E9-C302-4027-8E6F-74613C056D4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CCD924B0-2D01-4E54-A906-5D0110B0C777}"/>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1B5CFC2-46FF-4AFC-A164-EE889D72F03E}"/>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471ED7BD-8317-4F6D-8BC0-E67AEAEC2016}"/>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3A98ACAD-618B-4FDC-9AB4-DC3E94963CE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AD8F2177-803B-4ED5-9377-46230D49C01B}"/>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6021962-80C5-4367-9767-84B2EEC64BC1}"/>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AEF6AB4D-05D4-4C16-8750-D5011A0944E1}"/>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8FF672D1-981E-4083-B80C-4F69D4600A25}"/>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2776A14-A998-4C49-8023-F89F05D147A9}"/>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a:extLst>
            <a:ext uri="{FF2B5EF4-FFF2-40B4-BE49-F238E27FC236}">
              <a16:creationId xmlns:a16="http://schemas.microsoft.com/office/drawing/2014/main" id="{2C91A2D8-A4A2-4F96-9E45-555E535228D5}"/>
            </a:ext>
          </a:extLst>
        </xdr:cNvPr>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a:extLst>
            <a:ext uri="{FF2B5EF4-FFF2-40B4-BE49-F238E27FC236}">
              <a16:creationId xmlns:a16="http://schemas.microsoft.com/office/drawing/2014/main" id="{D2BCCB12-1B27-4252-85BA-C7106564C6DE}"/>
            </a:ext>
          </a:extLst>
        </xdr:cNvPr>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a:extLst>
            <a:ext uri="{FF2B5EF4-FFF2-40B4-BE49-F238E27FC236}">
              <a16:creationId xmlns:a16="http://schemas.microsoft.com/office/drawing/2014/main" id="{DBCBE904-BDA4-4848-9DAB-61FEE7C625B5}"/>
            </a:ext>
          </a:extLst>
        </xdr:cNvPr>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a:extLst>
            <a:ext uri="{FF2B5EF4-FFF2-40B4-BE49-F238E27FC236}">
              <a16:creationId xmlns:a16="http://schemas.microsoft.com/office/drawing/2014/main" id="{02ABF479-3E2D-40C7-AA96-248F681D2076}"/>
            </a:ext>
          </a:extLst>
        </xdr:cNvPr>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a:extLst>
            <a:ext uri="{FF2B5EF4-FFF2-40B4-BE49-F238E27FC236}">
              <a16:creationId xmlns:a16="http://schemas.microsoft.com/office/drawing/2014/main" id="{9B70EB3F-6546-48D2-9991-2FF14C08832B}"/>
            </a:ext>
          </a:extLst>
        </xdr:cNvPr>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4462</xdr:rowOff>
    </xdr:from>
    <xdr:ext cx="405111" cy="259045"/>
    <xdr:sp macro="" textlink="">
      <xdr:nvSpPr>
        <xdr:cNvPr id="70" name="有形固定資産減価償却率平均値テキスト">
          <a:extLst>
            <a:ext uri="{FF2B5EF4-FFF2-40B4-BE49-F238E27FC236}">
              <a16:creationId xmlns:a16="http://schemas.microsoft.com/office/drawing/2014/main" id="{718BC9E0-A4AE-4C8D-BCAA-77DBA579EEB4}"/>
            </a:ext>
          </a:extLst>
        </xdr:cNvPr>
        <xdr:cNvSpPr txBox="1"/>
      </xdr:nvSpPr>
      <xdr:spPr>
        <a:xfrm>
          <a:off x="4813300" y="5919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a:extLst>
            <a:ext uri="{FF2B5EF4-FFF2-40B4-BE49-F238E27FC236}">
              <a16:creationId xmlns:a16="http://schemas.microsoft.com/office/drawing/2014/main" id="{9DD82383-D8BF-402F-9AEE-233CE1D8E94F}"/>
            </a:ext>
          </a:extLst>
        </xdr:cNvPr>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34290</xdr:rowOff>
    </xdr:from>
    <xdr:to>
      <xdr:col>19</xdr:col>
      <xdr:colOff>187325</xdr:colOff>
      <xdr:row>30</xdr:row>
      <xdr:rowOff>135890</xdr:rowOff>
    </xdr:to>
    <xdr:sp macro="" textlink="">
      <xdr:nvSpPr>
        <xdr:cNvPr id="72" name="フローチャート: 判断 71">
          <a:extLst>
            <a:ext uri="{FF2B5EF4-FFF2-40B4-BE49-F238E27FC236}">
              <a16:creationId xmlns:a16="http://schemas.microsoft.com/office/drawing/2014/main" id="{CCAAA904-8397-4C71-A267-4C3CDB7F8B1B}"/>
            </a:ext>
          </a:extLst>
        </xdr:cNvPr>
        <xdr:cNvSpPr/>
      </xdr:nvSpPr>
      <xdr:spPr>
        <a:xfrm>
          <a:off x="4000500" y="59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3" name="フローチャート: 判断 72">
          <a:extLst>
            <a:ext uri="{FF2B5EF4-FFF2-40B4-BE49-F238E27FC236}">
              <a16:creationId xmlns:a16="http://schemas.microsoft.com/office/drawing/2014/main" id="{85F15292-6091-4843-9E8A-C660112C7933}"/>
            </a:ext>
          </a:extLst>
        </xdr:cNvPr>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140970</xdr:rowOff>
    </xdr:from>
    <xdr:to>
      <xdr:col>11</xdr:col>
      <xdr:colOff>187325</xdr:colOff>
      <xdr:row>30</xdr:row>
      <xdr:rowOff>71120</xdr:rowOff>
    </xdr:to>
    <xdr:sp macro="" textlink="">
      <xdr:nvSpPr>
        <xdr:cNvPr id="74" name="フローチャート: 判断 73">
          <a:extLst>
            <a:ext uri="{FF2B5EF4-FFF2-40B4-BE49-F238E27FC236}">
              <a16:creationId xmlns:a16="http://schemas.microsoft.com/office/drawing/2014/main" id="{397C0F53-386D-46CB-A8F4-D2F6F4048D70}"/>
            </a:ext>
          </a:extLst>
        </xdr:cNvPr>
        <xdr:cNvSpPr/>
      </xdr:nvSpPr>
      <xdr:spPr>
        <a:xfrm>
          <a:off x="2476500" y="588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a16="http://schemas.microsoft.com/office/drawing/2014/main" id="{C14B3FD5-F865-42E5-A2DB-99812AF88C0A}"/>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BD01C601-7F78-4400-92E0-CD1D5D76FF8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CB7D934-F0D0-423B-91F8-C1C80962C1C9}"/>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D44AA690-BCFE-4F22-9ACD-48C39DB9A6E7}"/>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A8982112-F624-4BA3-9E0F-FB3902B2AB67}"/>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87FCFB0C-0242-45DA-8DD6-220B1D1CF05C}"/>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132715</xdr:rowOff>
    </xdr:from>
    <xdr:to>
      <xdr:col>23</xdr:col>
      <xdr:colOff>136525</xdr:colOff>
      <xdr:row>32</xdr:row>
      <xdr:rowOff>62865</xdr:rowOff>
    </xdr:to>
    <xdr:sp macro="" textlink="">
      <xdr:nvSpPr>
        <xdr:cNvPr id="81" name="楕円 80">
          <a:extLst>
            <a:ext uri="{FF2B5EF4-FFF2-40B4-BE49-F238E27FC236}">
              <a16:creationId xmlns:a16="http://schemas.microsoft.com/office/drawing/2014/main" id="{D2747FB4-352D-466C-9653-87CB946BB4DB}"/>
            </a:ext>
          </a:extLst>
        </xdr:cNvPr>
        <xdr:cNvSpPr/>
      </xdr:nvSpPr>
      <xdr:spPr>
        <a:xfrm>
          <a:off x="47117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111142</xdr:rowOff>
    </xdr:from>
    <xdr:ext cx="405111" cy="259045"/>
    <xdr:sp macro="" textlink="">
      <xdr:nvSpPr>
        <xdr:cNvPr id="82" name="有形固定資産減価償却率該当値テキスト">
          <a:extLst>
            <a:ext uri="{FF2B5EF4-FFF2-40B4-BE49-F238E27FC236}">
              <a16:creationId xmlns:a16="http://schemas.microsoft.com/office/drawing/2014/main" id="{75202E94-A0E3-47BF-AB19-7508DD0B5CD0}"/>
            </a:ext>
          </a:extLst>
        </xdr:cNvPr>
        <xdr:cNvSpPr txBox="1"/>
      </xdr:nvSpPr>
      <xdr:spPr>
        <a:xfrm>
          <a:off x="4813300"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67945</xdr:rowOff>
    </xdr:from>
    <xdr:to>
      <xdr:col>19</xdr:col>
      <xdr:colOff>187325</xdr:colOff>
      <xdr:row>31</xdr:row>
      <xdr:rowOff>169545</xdr:rowOff>
    </xdr:to>
    <xdr:sp macro="" textlink="">
      <xdr:nvSpPr>
        <xdr:cNvPr id="83" name="楕円 82">
          <a:extLst>
            <a:ext uri="{FF2B5EF4-FFF2-40B4-BE49-F238E27FC236}">
              <a16:creationId xmlns:a16="http://schemas.microsoft.com/office/drawing/2014/main" id="{8E652271-3C5D-4744-8AAB-7806FBD25582}"/>
            </a:ext>
          </a:extLst>
        </xdr:cNvPr>
        <xdr:cNvSpPr/>
      </xdr:nvSpPr>
      <xdr:spPr>
        <a:xfrm>
          <a:off x="4000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118745</xdr:rowOff>
    </xdr:from>
    <xdr:to>
      <xdr:col>23</xdr:col>
      <xdr:colOff>85725</xdr:colOff>
      <xdr:row>32</xdr:row>
      <xdr:rowOff>12065</xdr:rowOff>
    </xdr:to>
    <xdr:cxnSp macro="">
      <xdr:nvCxnSpPr>
        <xdr:cNvPr id="84" name="直線コネクタ 83">
          <a:extLst>
            <a:ext uri="{FF2B5EF4-FFF2-40B4-BE49-F238E27FC236}">
              <a16:creationId xmlns:a16="http://schemas.microsoft.com/office/drawing/2014/main" id="{67512535-5208-47D1-B4F2-33A32BB31ABE}"/>
            </a:ext>
          </a:extLst>
        </xdr:cNvPr>
        <xdr:cNvCxnSpPr/>
      </xdr:nvCxnSpPr>
      <xdr:spPr>
        <a:xfrm>
          <a:off x="4051300" y="6205220"/>
          <a:ext cx="711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8043</xdr:rowOff>
    </xdr:from>
    <xdr:to>
      <xdr:col>15</xdr:col>
      <xdr:colOff>187325</xdr:colOff>
      <xdr:row>32</xdr:row>
      <xdr:rowOff>109643</xdr:rowOff>
    </xdr:to>
    <xdr:sp macro="" textlink="">
      <xdr:nvSpPr>
        <xdr:cNvPr id="85" name="楕円 84">
          <a:extLst>
            <a:ext uri="{FF2B5EF4-FFF2-40B4-BE49-F238E27FC236}">
              <a16:creationId xmlns:a16="http://schemas.microsoft.com/office/drawing/2014/main" id="{2B3E299A-2681-4BF1-84DA-095D21F16BD6}"/>
            </a:ext>
          </a:extLst>
        </xdr:cNvPr>
        <xdr:cNvSpPr/>
      </xdr:nvSpPr>
      <xdr:spPr>
        <a:xfrm>
          <a:off x="3238500" y="62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118745</xdr:rowOff>
    </xdr:from>
    <xdr:to>
      <xdr:col>19</xdr:col>
      <xdr:colOff>136525</xdr:colOff>
      <xdr:row>32</xdr:row>
      <xdr:rowOff>58843</xdr:rowOff>
    </xdr:to>
    <xdr:cxnSp macro="">
      <xdr:nvCxnSpPr>
        <xdr:cNvPr id="86" name="直線コネクタ 85">
          <a:extLst>
            <a:ext uri="{FF2B5EF4-FFF2-40B4-BE49-F238E27FC236}">
              <a16:creationId xmlns:a16="http://schemas.microsoft.com/office/drawing/2014/main" id="{6B89F06A-CE3D-49D2-8DAE-9D4EBBA08062}"/>
            </a:ext>
          </a:extLst>
        </xdr:cNvPr>
        <xdr:cNvCxnSpPr/>
      </xdr:nvCxnSpPr>
      <xdr:spPr>
        <a:xfrm flipV="1">
          <a:off x="3289300" y="6205220"/>
          <a:ext cx="762000" cy="111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132715</xdr:rowOff>
    </xdr:from>
    <xdr:to>
      <xdr:col>11</xdr:col>
      <xdr:colOff>187325</xdr:colOff>
      <xdr:row>32</xdr:row>
      <xdr:rowOff>62865</xdr:rowOff>
    </xdr:to>
    <xdr:sp macro="" textlink="">
      <xdr:nvSpPr>
        <xdr:cNvPr id="87" name="楕円 86">
          <a:extLst>
            <a:ext uri="{FF2B5EF4-FFF2-40B4-BE49-F238E27FC236}">
              <a16:creationId xmlns:a16="http://schemas.microsoft.com/office/drawing/2014/main" id="{666A26E2-572A-4E2B-B119-B0DAFCC2BEF5}"/>
            </a:ext>
          </a:extLst>
        </xdr:cNvPr>
        <xdr:cNvSpPr/>
      </xdr:nvSpPr>
      <xdr:spPr>
        <a:xfrm>
          <a:off x="2476500" y="621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12065</xdr:rowOff>
    </xdr:from>
    <xdr:to>
      <xdr:col>15</xdr:col>
      <xdr:colOff>136525</xdr:colOff>
      <xdr:row>32</xdr:row>
      <xdr:rowOff>58843</xdr:rowOff>
    </xdr:to>
    <xdr:cxnSp macro="">
      <xdr:nvCxnSpPr>
        <xdr:cNvPr id="88" name="直線コネクタ 87">
          <a:extLst>
            <a:ext uri="{FF2B5EF4-FFF2-40B4-BE49-F238E27FC236}">
              <a16:creationId xmlns:a16="http://schemas.microsoft.com/office/drawing/2014/main" id="{E6011822-EAB0-4F0E-B8FC-2289AC079749}"/>
            </a:ext>
          </a:extLst>
        </xdr:cNvPr>
        <xdr:cNvCxnSpPr/>
      </xdr:nvCxnSpPr>
      <xdr:spPr>
        <a:xfrm>
          <a:off x="2527300" y="626999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64347</xdr:rowOff>
    </xdr:from>
    <xdr:to>
      <xdr:col>7</xdr:col>
      <xdr:colOff>187325</xdr:colOff>
      <xdr:row>31</xdr:row>
      <xdr:rowOff>165947</xdr:rowOff>
    </xdr:to>
    <xdr:sp macro="" textlink="">
      <xdr:nvSpPr>
        <xdr:cNvPr id="89" name="楕円 88">
          <a:extLst>
            <a:ext uri="{FF2B5EF4-FFF2-40B4-BE49-F238E27FC236}">
              <a16:creationId xmlns:a16="http://schemas.microsoft.com/office/drawing/2014/main" id="{D4700FC8-E733-4252-AAED-0B854FBA1326}"/>
            </a:ext>
          </a:extLst>
        </xdr:cNvPr>
        <xdr:cNvSpPr/>
      </xdr:nvSpPr>
      <xdr:spPr>
        <a:xfrm>
          <a:off x="1714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115147</xdr:rowOff>
    </xdr:from>
    <xdr:to>
      <xdr:col>11</xdr:col>
      <xdr:colOff>136525</xdr:colOff>
      <xdr:row>32</xdr:row>
      <xdr:rowOff>12065</xdr:rowOff>
    </xdr:to>
    <xdr:cxnSp macro="">
      <xdr:nvCxnSpPr>
        <xdr:cNvPr id="90" name="直線コネクタ 89">
          <a:extLst>
            <a:ext uri="{FF2B5EF4-FFF2-40B4-BE49-F238E27FC236}">
              <a16:creationId xmlns:a16="http://schemas.microsoft.com/office/drawing/2014/main" id="{72205407-3F09-4974-B890-7527DFEA0C43}"/>
            </a:ext>
          </a:extLst>
        </xdr:cNvPr>
        <xdr:cNvCxnSpPr/>
      </xdr:nvCxnSpPr>
      <xdr:spPr>
        <a:xfrm>
          <a:off x="1765300" y="6201622"/>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152417</xdr:rowOff>
    </xdr:from>
    <xdr:ext cx="405111" cy="259045"/>
    <xdr:sp macro="" textlink="">
      <xdr:nvSpPr>
        <xdr:cNvPr id="91" name="n_1aveValue有形固定資産減価償却率">
          <a:extLst>
            <a:ext uri="{FF2B5EF4-FFF2-40B4-BE49-F238E27FC236}">
              <a16:creationId xmlns:a16="http://schemas.microsoft.com/office/drawing/2014/main" id="{4847EF43-2CAF-43B9-929A-47385041003A}"/>
            </a:ext>
          </a:extLst>
        </xdr:cNvPr>
        <xdr:cNvSpPr txBox="1"/>
      </xdr:nvSpPr>
      <xdr:spPr>
        <a:xfrm>
          <a:off x="3836044" y="5724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2" name="n_2aveValue有形固定資産減価償却率">
          <a:extLst>
            <a:ext uri="{FF2B5EF4-FFF2-40B4-BE49-F238E27FC236}">
              <a16:creationId xmlns:a16="http://schemas.microsoft.com/office/drawing/2014/main" id="{F9B656A0-D020-4B3A-A29E-5D084C9D8D47}"/>
            </a:ext>
          </a:extLst>
        </xdr:cNvPr>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87647</xdr:rowOff>
    </xdr:from>
    <xdr:ext cx="405111" cy="259045"/>
    <xdr:sp macro="" textlink="">
      <xdr:nvSpPr>
        <xdr:cNvPr id="93" name="n_3aveValue有形固定資産減価償却率">
          <a:extLst>
            <a:ext uri="{FF2B5EF4-FFF2-40B4-BE49-F238E27FC236}">
              <a16:creationId xmlns:a16="http://schemas.microsoft.com/office/drawing/2014/main" id="{0AAC007F-1685-4C11-86AD-7B8603B3D13C}"/>
            </a:ext>
          </a:extLst>
        </xdr:cNvPr>
        <xdr:cNvSpPr txBox="1"/>
      </xdr:nvSpPr>
      <xdr:spPr>
        <a:xfrm>
          <a:off x="2324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94" name="n_4aveValue有形固定資産減価償却率">
          <a:extLst>
            <a:ext uri="{FF2B5EF4-FFF2-40B4-BE49-F238E27FC236}">
              <a16:creationId xmlns:a16="http://schemas.microsoft.com/office/drawing/2014/main" id="{C13F9F98-5074-4CC7-9490-0CDC418B9E82}"/>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160672</xdr:rowOff>
    </xdr:from>
    <xdr:ext cx="405111" cy="259045"/>
    <xdr:sp macro="" textlink="">
      <xdr:nvSpPr>
        <xdr:cNvPr id="95" name="n_1mainValue有形固定資産減価償却率">
          <a:extLst>
            <a:ext uri="{FF2B5EF4-FFF2-40B4-BE49-F238E27FC236}">
              <a16:creationId xmlns:a16="http://schemas.microsoft.com/office/drawing/2014/main" id="{5CA57800-9B54-4FA6-AAA6-02573F1D000B}"/>
            </a:ext>
          </a:extLst>
        </xdr:cNvPr>
        <xdr:cNvSpPr txBox="1"/>
      </xdr:nvSpPr>
      <xdr:spPr>
        <a:xfrm>
          <a:off x="38360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100770</xdr:rowOff>
    </xdr:from>
    <xdr:ext cx="405111" cy="259045"/>
    <xdr:sp macro="" textlink="">
      <xdr:nvSpPr>
        <xdr:cNvPr id="96" name="n_2mainValue有形固定資産減価償却率">
          <a:extLst>
            <a:ext uri="{FF2B5EF4-FFF2-40B4-BE49-F238E27FC236}">
              <a16:creationId xmlns:a16="http://schemas.microsoft.com/office/drawing/2014/main" id="{30C5B040-BF21-4CF3-82C8-B3E612A0786F}"/>
            </a:ext>
          </a:extLst>
        </xdr:cNvPr>
        <xdr:cNvSpPr txBox="1"/>
      </xdr:nvSpPr>
      <xdr:spPr>
        <a:xfrm>
          <a:off x="3086744" y="635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53992</xdr:rowOff>
    </xdr:from>
    <xdr:ext cx="405111" cy="259045"/>
    <xdr:sp macro="" textlink="">
      <xdr:nvSpPr>
        <xdr:cNvPr id="97" name="n_3mainValue有形固定資産減価償却率">
          <a:extLst>
            <a:ext uri="{FF2B5EF4-FFF2-40B4-BE49-F238E27FC236}">
              <a16:creationId xmlns:a16="http://schemas.microsoft.com/office/drawing/2014/main" id="{841BB748-4BFA-4E74-AAD5-B2822FD2333B}"/>
            </a:ext>
          </a:extLst>
        </xdr:cNvPr>
        <xdr:cNvSpPr txBox="1"/>
      </xdr:nvSpPr>
      <xdr:spPr>
        <a:xfrm>
          <a:off x="2324744"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157074</xdr:rowOff>
    </xdr:from>
    <xdr:ext cx="405111" cy="259045"/>
    <xdr:sp macro="" textlink="">
      <xdr:nvSpPr>
        <xdr:cNvPr id="98" name="n_4mainValue有形固定資産減価償却率">
          <a:extLst>
            <a:ext uri="{FF2B5EF4-FFF2-40B4-BE49-F238E27FC236}">
              <a16:creationId xmlns:a16="http://schemas.microsoft.com/office/drawing/2014/main" id="{58D516C4-05E5-4B20-9289-1E623D864E3F}"/>
            </a:ext>
          </a:extLst>
        </xdr:cNvPr>
        <xdr:cNvSpPr txBox="1"/>
      </xdr:nvSpPr>
      <xdr:spPr>
        <a:xfrm>
          <a:off x="1562744" y="62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A91FF97E-086F-45C6-B11E-01D57C68D7DA}"/>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63522A06-1000-4522-A298-EBF1BB631048}"/>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EDC5BDE-E422-411F-861B-26E238B67EE6}"/>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[ 430.2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BBAC0527-C642-474E-9B3B-64E36B50BE7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4C4D3F9-F6FC-4F1F-BE8D-367B425E274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AF3B7684-453A-42DC-A939-AED8D8C86F78}"/>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5186B5B1-0F19-46BB-A6B6-A6FD5F606C7A}"/>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09A4276-D7C9-4EBA-A1EF-880B02C83CE4}"/>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423DB14B-2A5D-47F1-BC5E-6D57B46C59F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102730A1-CECD-4BE1-9913-BAF36BFC5EC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D4878752-4055-44E8-B7E3-BE2CB8026733}"/>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CCFC5D8-2C10-4D56-BA5A-EFAB4CD3BB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77E3BD28-4C38-4550-BAD3-26C0596BDF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年度においては、類似団体平均を</a:t>
          </a:r>
          <a:r>
            <a:rPr kumimoji="1" lang="en-US" altLang="ja-JP" sz="1100">
              <a:latin typeface="ＭＳ Ｐゴシック" panose="020B0600070205080204" pitchFamily="50" charset="-128"/>
              <a:ea typeface="ＭＳ Ｐゴシック" panose="020B0600070205080204" pitchFamily="50" charset="-128"/>
            </a:rPr>
            <a:t>62.7</a:t>
          </a:r>
          <a:r>
            <a:rPr kumimoji="1" lang="ja-JP" altLang="en-US" sz="1100">
              <a:latin typeface="ＭＳ Ｐゴシック" panose="020B0600070205080204" pitchFamily="50" charset="-128"/>
              <a:ea typeface="ＭＳ Ｐゴシック" panose="020B0600070205080204" pitchFamily="50" charset="-128"/>
            </a:rPr>
            <a:t>ポイント下回っている。</a:t>
          </a:r>
        </a:p>
        <a:p>
          <a:r>
            <a:rPr kumimoji="1" lang="ja-JP" altLang="en-US" sz="1100">
              <a:latin typeface="ＭＳ Ｐゴシック" panose="020B0600070205080204" pitchFamily="50" charset="-128"/>
              <a:ea typeface="ＭＳ Ｐゴシック" panose="020B0600070205080204" pitchFamily="50" charset="-128"/>
            </a:rPr>
            <a:t>　また、財政調整基金や税などの充当可能財源等が増加したことに伴い、将来負担比率は令和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年度から</a:t>
          </a:r>
          <a:r>
            <a:rPr kumimoji="1" lang="en-US" altLang="ja-JP" sz="1100">
              <a:latin typeface="ＭＳ Ｐゴシック" panose="020B0600070205080204" pitchFamily="50" charset="-128"/>
              <a:ea typeface="ＭＳ Ｐゴシック" panose="020B0600070205080204" pitchFamily="50" charset="-128"/>
            </a:rPr>
            <a:t>14.7</a:t>
          </a:r>
          <a:r>
            <a:rPr kumimoji="1" lang="ja-JP" altLang="en-US" sz="1100">
              <a:latin typeface="ＭＳ Ｐゴシック" panose="020B0600070205080204" pitchFamily="50" charset="-128"/>
              <a:ea typeface="ＭＳ Ｐゴシック" panose="020B0600070205080204" pitchFamily="50" charset="-128"/>
            </a:rPr>
            <a:t>ポイント減少した。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引き続き、大規模事業を必要最小限に抑え、歳出削減、その他新規事業や既存事業への地方債発行の抑制を図ることで、数値の抑制に努めていく。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51FD23E-29CF-4927-83F0-B79BEA60ABD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1E6A275-DECC-447E-BAB5-25529493E61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8927F5A9-A29C-4177-A7CF-284EBFF2EA4B}"/>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a:extLst>
            <a:ext uri="{FF2B5EF4-FFF2-40B4-BE49-F238E27FC236}">
              <a16:creationId xmlns:a16="http://schemas.microsoft.com/office/drawing/2014/main" id="{54F48816-B6EC-4E4D-9563-53CDF1666FA2}"/>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a:extLst>
            <a:ext uri="{FF2B5EF4-FFF2-40B4-BE49-F238E27FC236}">
              <a16:creationId xmlns:a16="http://schemas.microsoft.com/office/drawing/2014/main" id="{A200402C-5AC8-4FC0-B8EE-6FE59B3E6DA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a:extLst>
            <a:ext uri="{FF2B5EF4-FFF2-40B4-BE49-F238E27FC236}">
              <a16:creationId xmlns:a16="http://schemas.microsoft.com/office/drawing/2014/main" id="{8F834B29-7422-426B-955C-0FEEBC1709D3}"/>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a:extLst>
            <a:ext uri="{FF2B5EF4-FFF2-40B4-BE49-F238E27FC236}">
              <a16:creationId xmlns:a16="http://schemas.microsoft.com/office/drawing/2014/main" id="{2DB44AEF-BCBA-4305-B8F0-59EC635E5FEC}"/>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a:extLst>
            <a:ext uri="{FF2B5EF4-FFF2-40B4-BE49-F238E27FC236}">
              <a16:creationId xmlns:a16="http://schemas.microsoft.com/office/drawing/2014/main" id="{A3EC8209-46C3-4DDE-AEA4-E46FB6FB0A03}"/>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a:extLst>
            <a:ext uri="{FF2B5EF4-FFF2-40B4-BE49-F238E27FC236}">
              <a16:creationId xmlns:a16="http://schemas.microsoft.com/office/drawing/2014/main" id="{43F6E9B9-6DB6-4D6C-B8B3-B43E2297694A}"/>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a:extLst>
            <a:ext uri="{FF2B5EF4-FFF2-40B4-BE49-F238E27FC236}">
              <a16:creationId xmlns:a16="http://schemas.microsoft.com/office/drawing/2014/main" id="{7131A3C4-1382-441B-BAE5-493617DF9FA7}"/>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a:extLst>
            <a:ext uri="{FF2B5EF4-FFF2-40B4-BE49-F238E27FC236}">
              <a16:creationId xmlns:a16="http://schemas.microsoft.com/office/drawing/2014/main" id="{469B17DC-1559-46DA-B6D0-BA08DBC0440C}"/>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a:extLst>
            <a:ext uri="{FF2B5EF4-FFF2-40B4-BE49-F238E27FC236}">
              <a16:creationId xmlns:a16="http://schemas.microsoft.com/office/drawing/2014/main" id="{E8E7493C-95D5-4F51-B52B-A1B522D043CD}"/>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a:extLst>
            <a:ext uri="{FF2B5EF4-FFF2-40B4-BE49-F238E27FC236}">
              <a16:creationId xmlns:a16="http://schemas.microsoft.com/office/drawing/2014/main" id="{56D67EE2-F2B8-4DFD-9C26-A8CEBB2B7536}"/>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a:extLst>
            <a:ext uri="{FF2B5EF4-FFF2-40B4-BE49-F238E27FC236}">
              <a16:creationId xmlns:a16="http://schemas.microsoft.com/office/drawing/2014/main" id="{DA35125C-421D-4ED0-9639-CB0093A36577}"/>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a:extLst>
            <a:ext uri="{FF2B5EF4-FFF2-40B4-BE49-F238E27FC236}">
              <a16:creationId xmlns:a16="http://schemas.microsoft.com/office/drawing/2014/main" id="{8891F79E-8036-4F9A-B122-EE0413BCEB5D}"/>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D7B6FCCD-93CD-4859-A25E-10511B71CAA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DFA43D65-6AD9-46DF-95F3-84B5BF4B1ED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a:extLst>
            <a:ext uri="{FF2B5EF4-FFF2-40B4-BE49-F238E27FC236}">
              <a16:creationId xmlns:a16="http://schemas.microsoft.com/office/drawing/2014/main" id="{0F32DB47-AAF8-4F60-B5C4-7A347D6C89CA}"/>
            </a:ext>
          </a:extLst>
        </xdr:cNvPr>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a:extLst>
            <a:ext uri="{FF2B5EF4-FFF2-40B4-BE49-F238E27FC236}">
              <a16:creationId xmlns:a16="http://schemas.microsoft.com/office/drawing/2014/main" id="{E34C680A-63CD-4378-9F5E-C700BFE2654F}"/>
            </a:ext>
          </a:extLst>
        </xdr:cNvPr>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a:extLst>
            <a:ext uri="{FF2B5EF4-FFF2-40B4-BE49-F238E27FC236}">
              <a16:creationId xmlns:a16="http://schemas.microsoft.com/office/drawing/2014/main" id="{DF603301-7769-44D0-B0EB-BE22AC13E8FC}"/>
            </a:ext>
          </a:extLst>
        </xdr:cNvPr>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a:extLst>
            <a:ext uri="{FF2B5EF4-FFF2-40B4-BE49-F238E27FC236}">
              <a16:creationId xmlns:a16="http://schemas.microsoft.com/office/drawing/2014/main" id="{A10F4402-75DE-47BE-BC27-CFB5C7E5887C}"/>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a:extLst>
            <a:ext uri="{FF2B5EF4-FFF2-40B4-BE49-F238E27FC236}">
              <a16:creationId xmlns:a16="http://schemas.microsoft.com/office/drawing/2014/main" id="{13531774-920A-4068-A9C4-D6DC802385E5}"/>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34153</xdr:rowOff>
    </xdr:from>
    <xdr:ext cx="469744" cy="259045"/>
    <xdr:sp macro="" textlink="">
      <xdr:nvSpPr>
        <xdr:cNvPr id="134" name="債務償還比率平均値テキスト">
          <a:extLst>
            <a:ext uri="{FF2B5EF4-FFF2-40B4-BE49-F238E27FC236}">
              <a16:creationId xmlns:a16="http://schemas.microsoft.com/office/drawing/2014/main" id="{A6D8BAF5-EDEB-4B49-978B-EE6A7D8758E6}"/>
            </a:ext>
          </a:extLst>
        </xdr:cNvPr>
        <xdr:cNvSpPr txBox="1"/>
      </xdr:nvSpPr>
      <xdr:spPr>
        <a:xfrm>
          <a:off x="14846300" y="5949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a:extLst>
            <a:ext uri="{FF2B5EF4-FFF2-40B4-BE49-F238E27FC236}">
              <a16:creationId xmlns:a16="http://schemas.microsoft.com/office/drawing/2014/main" id="{8ADB3B2A-0301-4C16-B2DE-801EC3CBA957}"/>
            </a:ext>
          </a:extLst>
        </xdr:cNvPr>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35596</xdr:rowOff>
    </xdr:from>
    <xdr:to>
      <xdr:col>72</xdr:col>
      <xdr:colOff>123825</xdr:colOff>
      <xdr:row>32</xdr:row>
      <xdr:rowOff>137196</xdr:rowOff>
    </xdr:to>
    <xdr:sp macro="" textlink="">
      <xdr:nvSpPr>
        <xdr:cNvPr id="136" name="フローチャート: 判断 135">
          <a:extLst>
            <a:ext uri="{FF2B5EF4-FFF2-40B4-BE49-F238E27FC236}">
              <a16:creationId xmlns:a16="http://schemas.microsoft.com/office/drawing/2014/main" id="{49AF9DCE-BF0B-423D-82DA-359D14654423}"/>
            </a:ext>
          </a:extLst>
        </xdr:cNvPr>
        <xdr:cNvSpPr/>
      </xdr:nvSpPr>
      <xdr:spPr>
        <a:xfrm>
          <a:off x="14033500" y="629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18941</xdr:rowOff>
    </xdr:from>
    <xdr:to>
      <xdr:col>68</xdr:col>
      <xdr:colOff>123825</xdr:colOff>
      <xdr:row>32</xdr:row>
      <xdr:rowOff>120541</xdr:rowOff>
    </xdr:to>
    <xdr:sp macro="" textlink="">
      <xdr:nvSpPr>
        <xdr:cNvPr id="137" name="フローチャート: 判断 136">
          <a:extLst>
            <a:ext uri="{FF2B5EF4-FFF2-40B4-BE49-F238E27FC236}">
              <a16:creationId xmlns:a16="http://schemas.microsoft.com/office/drawing/2014/main" id="{216BAC3E-AC03-4753-8A62-A9C01A25BBD1}"/>
            </a:ext>
          </a:extLst>
        </xdr:cNvPr>
        <xdr:cNvSpPr/>
      </xdr:nvSpPr>
      <xdr:spPr>
        <a:xfrm>
          <a:off x="13271500" y="62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72263</xdr:rowOff>
    </xdr:from>
    <xdr:to>
      <xdr:col>64</xdr:col>
      <xdr:colOff>123825</xdr:colOff>
      <xdr:row>32</xdr:row>
      <xdr:rowOff>2413</xdr:rowOff>
    </xdr:to>
    <xdr:sp macro="" textlink="">
      <xdr:nvSpPr>
        <xdr:cNvPr id="138" name="フローチャート: 判断 137">
          <a:extLst>
            <a:ext uri="{FF2B5EF4-FFF2-40B4-BE49-F238E27FC236}">
              <a16:creationId xmlns:a16="http://schemas.microsoft.com/office/drawing/2014/main" id="{CDF193F0-B894-4AC0-9FBA-AE01C4CE7326}"/>
            </a:ext>
          </a:extLst>
        </xdr:cNvPr>
        <xdr:cNvSpPr/>
      </xdr:nvSpPr>
      <xdr:spPr>
        <a:xfrm>
          <a:off x="12509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82441</xdr:rowOff>
    </xdr:from>
    <xdr:to>
      <xdr:col>60</xdr:col>
      <xdr:colOff>123825</xdr:colOff>
      <xdr:row>32</xdr:row>
      <xdr:rowOff>12591</xdr:rowOff>
    </xdr:to>
    <xdr:sp macro="" textlink="">
      <xdr:nvSpPr>
        <xdr:cNvPr id="139" name="フローチャート: 判断 138">
          <a:extLst>
            <a:ext uri="{FF2B5EF4-FFF2-40B4-BE49-F238E27FC236}">
              <a16:creationId xmlns:a16="http://schemas.microsoft.com/office/drawing/2014/main" id="{C476AB9D-9B02-4F4B-981D-317112E532C3}"/>
            </a:ext>
          </a:extLst>
        </xdr:cNvPr>
        <xdr:cNvSpPr/>
      </xdr:nvSpPr>
      <xdr:spPr>
        <a:xfrm>
          <a:off x="11747500" y="616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ABA6BD94-49DA-42CA-B373-D249C0BD98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F5F77DA4-E842-4263-AB62-D0F5E4EFB393}"/>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A174020-B561-474E-AF5D-C4BB4EA33BA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DD55060F-75F3-4221-AAE7-8675E51A3C1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ABF8A30A-235C-4C38-8FFF-C1DE89CBBFC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130484</xdr:rowOff>
    </xdr:from>
    <xdr:to>
      <xdr:col>76</xdr:col>
      <xdr:colOff>73025</xdr:colOff>
      <xdr:row>30</xdr:row>
      <xdr:rowOff>60634</xdr:rowOff>
    </xdr:to>
    <xdr:sp macro="" textlink="">
      <xdr:nvSpPr>
        <xdr:cNvPr id="145" name="楕円 144">
          <a:extLst>
            <a:ext uri="{FF2B5EF4-FFF2-40B4-BE49-F238E27FC236}">
              <a16:creationId xmlns:a16="http://schemas.microsoft.com/office/drawing/2014/main" id="{B2760571-AFE7-40EC-A439-572633574D1F}"/>
            </a:ext>
          </a:extLst>
        </xdr:cNvPr>
        <xdr:cNvSpPr/>
      </xdr:nvSpPr>
      <xdr:spPr>
        <a:xfrm>
          <a:off x="14744700" y="58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153361</xdr:rowOff>
    </xdr:from>
    <xdr:ext cx="469744" cy="259045"/>
    <xdr:sp macro="" textlink="">
      <xdr:nvSpPr>
        <xdr:cNvPr id="146" name="債務償還比率該当値テキスト">
          <a:extLst>
            <a:ext uri="{FF2B5EF4-FFF2-40B4-BE49-F238E27FC236}">
              <a16:creationId xmlns:a16="http://schemas.microsoft.com/office/drawing/2014/main" id="{A6B1CB3D-9BC8-4C93-B3A7-75FC7EC4EAAF}"/>
            </a:ext>
          </a:extLst>
        </xdr:cNvPr>
        <xdr:cNvSpPr txBox="1"/>
      </xdr:nvSpPr>
      <xdr:spPr>
        <a:xfrm>
          <a:off x="14846300" y="5725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112821</xdr:rowOff>
    </xdr:from>
    <xdr:to>
      <xdr:col>72</xdr:col>
      <xdr:colOff>123825</xdr:colOff>
      <xdr:row>32</xdr:row>
      <xdr:rowOff>42971</xdr:rowOff>
    </xdr:to>
    <xdr:sp macro="" textlink="">
      <xdr:nvSpPr>
        <xdr:cNvPr id="147" name="楕円 146">
          <a:extLst>
            <a:ext uri="{FF2B5EF4-FFF2-40B4-BE49-F238E27FC236}">
              <a16:creationId xmlns:a16="http://schemas.microsoft.com/office/drawing/2014/main" id="{F2B5F4D9-C61E-48D0-A296-0A93CF0053D1}"/>
            </a:ext>
          </a:extLst>
        </xdr:cNvPr>
        <xdr:cNvSpPr/>
      </xdr:nvSpPr>
      <xdr:spPr>
        <a:xfrm>
          <a:off x="14033500" y="619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9834</xdr:rowOff>
    </xdr:from>
    <xdr:to>
      <xdr:col>76</xdr:col>
      <xdr:colOff>22225</xdr:colOff>
      <xdr:row>31</xdr:row>
      <xdr:rowOff>163621</xdr:rowOff>
    </xdr:to>
    <xdr:cxnSp macro="">
      <xdr:nvCxnSpPr>
        <xdr:cNvPr id="148" name="直線コネクタ 147">
          <a:extLst>
            <a:ext uri="{FF2B5EF4-FFF2-40B4-BE49-F238E27FC236}">
              <a16:creationId xmlns:a16="http://schemas.microsoft.com/office/drawing/2014/main" id="{9F94C3BD-F045-4214-804F-1491C46E3CE5}"/>
            </a:ext>
          </a:extLst>
        </xdr:cNvPr>
        <xdr:cNvCxnSpPr/>
      </xdr:nvCxnSpPr>
      <xdr:spPr>
        <a:xfrm flipV="1">
          <a:off x="14084300" y="5924859"/>
          <a:ext cx="711200" cy="3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39415</xdr:rowOff>
    </xdr:from>
    <xdr:to>
      <xdr:col>68</xdr:col>
      <xdr:colOff>123825</xdr:colOff>
      <xdr:row>31</xdr:row>
      <xdr:rowOff>141015</xdr:rowOff>
    </xdr:to>
    <xdr:sp macro="" textlink="">
      <xdr:nvSpPr>
        <xdr:cNvPr id="149" name="楕円 148">
          <a:extLst>
            <a:ext uri="{FF2B5EF4-FFF2-40B4-BE49-F238E27FC236}">
              <a16:creationId xmlns:a16="http://schemas.microsoft.com/office/drawing/2014/main" id="{78303221-250D-4A91-B55C-390EB3941082}"/>
            </a:ext>
          </a:extLst>
        </xdr:cNvPr>
        <xdr:cNvSpPr/>
      </xdr:nvSpPr>
      <xdr:spPr>
        <a:xfrm>
          <a:off x="13271500" y="61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90215</xdr:rowOff>
    </xdr:from>
    <xdr:to>
      <xdr:col>72</xdr:col>
      <xdr:colOff>73025</xdr:colOff>
      <xdr:row>31</xdr:row>
      <xdr:rowOff>163621</xdr:rowOff>
    </xdr:to>
    <xdr:cxnSp macro="">
      <xdr:nvCxnSpPr>
        <xdr:cNvPr id="150" name="直線コネクタ 149">
          <a:extLst>
            <a:ext uri="{FF2B5EF4-FFF2-40B4-BE49-F238E27FC236}">
              <a16:creationId xmlns:a16="http://schemas.microsoft.com/office/drawing/2014/main" id="{B0BC3C21-0EA7-4767-9590-AC946B692D54}"/>
            </a:ext>
          </a:extLst>
        </xdr:cNvPr>
        <xdr:cNvCxnSpPr/>
      </xdr:nvCxnSpPr>
      <xdr:spPr>
        <a:xfrm>
          <a:off x="13322300" y="6176690"/>
          <a:ext cx="762000" cy="7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38145</xdr:rowOff>
    </xdr:from>
    <xdr:to>
      <xdr:col>64</xdr:col>
      <xdr:colOff>123825</xdr:colOff>
      <xdr:row>30</xdr:row>
      <xdr:rowOff>139745</xdr:rowOff>
    </xdr:to>
    <xdr:sp macro="" textlink="">
      <xdr:nvSpPr>
        <xdr:cNvPr id="151" name="楕円 150">
          <a:extLst>
            <a:ext uri="{FF2B5EF4-FFF2-40B4-BE49-F238E27FC236}">
              <a16:creationId xmlns:a16="http://schemas.microsoft.com/office/drawing/2014/main" id="{2DD6F155-7EE4-4D36-9A8F-B9FE27A06A86}"/>
            </a:ext>
          </a:extLst>
        </xdr:cNvPr>
        <xdr:cNvSpPr/>
      </xdr:nvSpPr>
      <xdr:spPr>
        <a:xfrm>
          <a:off x="12509500" y="595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88945</xdr:rowOff>
    </xdr:from>
    <xdr:to>
      <xdr:col>68</xdr:col>
      <xdr:colOff>73025</xdr:colOff>
      <xdr:row>31</xdr:row>
      <xdr:rowOff>90215</xdr:rowOff>
    </xdr:to>
    <xdr:cxnSp macro="">
      <xdr:nvCxnSpPr>
        <xdr:cNvPr id="152" name="直線コネクタ 151">
          <a:extLst>
            <a:ext uri="{FF2B5EF4-FFF2-40B4-BE49-F238E27FC236}">
              <a16:creationId xmlns:a16="http://schemas.microsoft.com/office/drawing/2014/main" id="{9AE88DF4-E6D7-46D9-84AE-6DEA43A69A5F}"/>
            </a:ext>
          </a:extLst>
        </xdr:cNvPr>
        <xdr:cNvCxnSpPr/>
      </xdr:nvCxnSpPr>
      <xdr:spPr>
        <a:xfrm>
          <a:off x="12560300" y="6003970"/>
          <a:ext cx="762000" cy="17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64824</xdr:rowOff>
    </xdr:from>
    <xdr:to>
      <xdr:col>60</xdr:col>
      <xdr:colOff>123825</xdr:colOff>
      <xdr:row>30</xdr:row>
      <xdr:rowOff>166424</xdr:rowOff>
    </xdr:to>
    <xdr:sp macro="" textlink="">
      <xdr:nvSpPr>
        <xdr:cNvPr id="153" name="楕円 152">
          <a:extLst>
            <a:ext uri="{FF2B5EF4-FFF2-40B4-BE49-F238E27FC236}">
              <a16:creationId xmlns:a16="http://schemas.microsoft.com/office/drawing/2014/main" id="{EB119B9C-84E7-43B6-BF67-89A7E0E14DC1}"/>
            </a:ext>
          </a:extLst>
        </xdr:cNvPr>
        <xdr:cNvSpPr/>
      </xdr:nvSpPr>
      <xdr:spPr>
        <a:xfrm>
          <a:off x="11747500" y="597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88945</xdr:rowOff>
    </xdr:from>
    <xdr:to>
      <xdr:col>64</xdr:col>
      <xdr:colOff>73025</xdr:colOff>
      <xdr:row>30</xdr:row>
      <xdr:rowOff>115624</xdr:rowOff>
    </xdr:to>
    <xdr:cxnSp macro="">
      <xdr:nvCxnSpPr>
        <xdr:cNvPr id="154" name="直線コネクタ 153">
          <a:extLst>
            <a:ext uri="{FF2B5EF4-FFF2-40B4-BE49-F238E27FC236}">
              <a16:creationId xmlns:a16="http://schemas.microsoft.com/office/drawing/2014/main" id="{6D908542-6C12-478A-B721-3B090EA3D59A}"/>
            </a:ext>
          </a:extLst>
        </xdr:cNvPr>
        <xdr:cNvCxnSpPr/>
      </xdr:nvCxnSpPr>
      <xdr:spPr>
        <a:xfrm flipV="1">
          <a:off x="11798300" y="6003970"/>
          <a:ext cx="7620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128323</xdr:rowOff>
    </xdr:from>
    <xdr:ext cx="469744" cy="259045"/>
    <xdr:sp macro="" textlink="">
      <xdr:nvSpPr>
        <xdr:cNvPr id="155" name="n_1aveValue債務償還比率">
          <a:extLst>
            <a:ext uri="{FF2B5EF4-FFF2-40B4-BE49-F238E27FC236}">
              <a16:creationId xmlns:a16="http://schemas.microsoft.com/office/drawing/2014/main" id="{4C388074-A116-4B42-9E07-3053CC537CD9}"/>
            </a:ext>
          </a:extLst>
        </xdr:cNvPr>
        <xdr:cNvSpPr txBox="1"/>
      </xdr:nvSpPr>
      <xdr:spPr>
        <a:xfrm>
          <a:off x="13836727" y="6386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111668</xdr:rowOff>
    </xdr:from>
    <xdr:ext cx="469744" cy="259045"/>
    <xdr:sp macro="" textlink="">
      <xdr:nvSpPr>
        <xdr:cNvPr id="156" name="n_2aveValue債務償還比率">
          <a:extLst>
            <a:ext uri="{FF2B5EF4-FFF2-40B4-BE49-F238E27FC236}">
              <a16:creationId xmlns:a16="http://schemas.microsoft.com/office/drawing/2014/main" id="{8A7F07C4-1923-4CFC-8321-CD81624F0805}"/>
            </a:ext>
          </a:extLst>
        </xdr:cNvPr>
        <xdr:cNvSpPr txBox="1"/>
      </xdr:nvSpPr>
      <xdr:spPr>
        <a:xfrm>
          <a:off x="13087427" y="636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164990</xdr:rowOff>
    </xdr:from>
    <xdr:ext cx="469744" cy="259045"/>
    <xdr:sp macro="" textlink="">
      <xdr:nvSpPr>
        <xdr:cNvPr id="157" name="n_3aveValue債務償還比率">
          <a:extLst>
            <a:ext uri="{FF2B5EF4-FFF2-40B4-BE49-F238E27FC236}">
              <a16:creationId xmlns:a16="http://schemas.microsoft.com/office/drawing/2014/main" id="{44BF0CD5-D57E-4643-8233-AE5212F4CA7D}"/>
            </a:ext>
          </a:extLst>
        </xdr:cNvPr>
        <xdr:cNvSpPr txBox="1"/>
      </xdr:nvSpPr>
      <xdr:spPr>
        <a:xfrm>
          <a:off x="12325427" y="625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3718</xdr:rowOff>
    </xdr:from>
    <xdr:ext cx="469744" cy="259045"/>
    <xdr:sp macro="" textlink="">
      <xdr:nvSpPr>
        <xdr:cNvPr id="158" name="n_4aveValue債務償還比率">
          <a:extLst>
            <a:ext uri="{FF2B5EF4-FFF2-40B4-BE49-F238E27FC236}">
              <a16:creationId xmlns:a16="http://schemas.microsoft.com/office/drawing/2014/main" id="{16F9BAA5-5BC6-4917-B324-D2A35B5B14AE}"/>
            </a:ext>
          </a:extLst>
        </xdr:cNvPr>
        <xdr:cNvSpPr txBox="1"/>
      </xdr:nvSpPr>
      <xdr:spPr>
        <a:xfrm>
          <a:off x="11563427" y="626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59498</xdr:rowOff>
    </xdr:from>
    <xdr:ext cx="469744" cy="259045"/>
    <xdr:sp macro="" textlink="">
      <xdr:nvSpPr>
        <xdr:cNvPr id="159" name="n_1mainValue債務償還比率">
          <a:extLst>
            <a:ext uri="{FF2B5EF4-FFF2-40B4-BE49-F238E27FC236}">
              <a16:creationId xmlns:a16="http://schemas.microsoft.com/office/drawing/2014/main" id="{6848CE1B-9BBE-4323-B3A4-63F7887666FA}"/>
            </a:ext>
          </a:extLst>
        </xdr:cNvPr>
        <xdr:cNvSpPr txBox="1"/>
      </xdr:nvSpPr>
      <xdr:spPr>
        <a:xfrm>
          <a:off x="13836727" y="5974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157542</xdr:rowOff>
    </xdr:from>
    <xdr:ext cx="469744" cy="259045"/>
    <xdr:sp macro="" textlink="">
      <xdr:nvSpPr>
        <xdr:cNvPr id="160" name="n_2mainValue債務償還比率">
          <a:extLst>
            <a:ext uri="{FF2B5EF4-FFF2-40B4-BE49-F238E27FC236}">
              <a16:creationId xmlns:a16="http://schemas.microsoft.com/office/drawing/2014/main" id="{66FB7985-DFAA-49B5-A1EF-74ED9C46D9AA}"/>
            </a:ext>
          </a:extLst>
        </xdr:cNvPr>
        <xdr:cNvSpPr txBox="1"/>
      </xdr:nvSpPr>
      <xdr:spPr>
        <a:xfrm>
          <a:off x="13087427" y="590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156272</xdr:rowOff>
    </xdr:from>
    <xdr:ext cx="469744" cy="259045"/>
    <xdr:sp macro="" textlink="">
      <xdr:nvSpPr>
        <xdr:cNvPr id="161" name="n_3mainValue債務償還比率">
          <a:extLst>
            <a:ext uri="{FF2B5EF4-FFF2-40B4-BE49-F238E27FC236}">
              <a16:creationId xmlns:a16="http://schemas.microsoft.com/office/drawing/2014/main" id="{F6486AD6-3DAB-443E-8B06-75FB93FB615F}"/>
            </a:ext>
          </a:extLst>
        </xdr:cNvPr>
        <xdr:cNvSpPr txBox="1"/>
      </xdr:nvSpPr>
      <xdr:spPr>
        <a:xfrm>
          <a:off x="12325427" y="5728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11501</xdr:rowOff>
    </xdr:from>
    <xdr:ext cx="469744" cy="259045"/>
    <xdr:sp macro="" textlink="">
      <xdr:nvSpPr>
        <xdr:cNvPr id="162" name="n_4mainValue債務償還比率">
          <a:extLst>
            <a:ext uri="{FF2B5EF4-FFF2-40B4-BE49-F238E27FC236}">
              <a16:creationId xmlns:a16="http://schemas.microsoft.com/office/drawing/2014/main" id="{20CF9D2F-4E9D-4DD2-A407-06894E0B7F50}"/>
            </a:ext>
          </a:extLst>
        </xdr:cNvPr>
        <xdr:cNvSpPr txBox="1"/>
      </xdr:nvSpPr>
      <xdr:spPr>
        <a:xfrm>
          <a:off x="11563427" y="575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E5973EC1-070A-406D-9B6A-4FF05C5DA34A}"/>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BABDAE08-3414-4091-96DE-37E5D3A371F6}"/>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3548B408-6263-4360-86A4-1E49096F8C5D}"/>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610417FB-1555-4862-81D0-24704F914FA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8BA757F4-6EBE-48F2-871A-B5E79661DE1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6B141427-AD2E-434C-8D7E-241106AADFDF}"/>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BD69DE90-1A57-4C72-8A03-4F73E7B0619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1A9C22-DA8B-4AE6-B31E-6D1C23E7164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9FA1DEED-FA9E-4645-AA99-33945A16F45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9EAD051-07C6-4464-B80C-2B119994E14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2FE7E67-5E8C-47F9-97D1-24A06B3CD507}"/>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0B962AD-FFAE-4106-870D-4483596F891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1F83C7-CEBB-4AEF-A5ED-B124097E19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FC45C19-028F-4FFD-9D44-F8483CBA8A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3DA75FCE-492A-4A7D-BA88-9F64FBA763E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291E595-38CE-458A-B54A-D98A66647D4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571A92C-405C-4828-B3FE-D90BF7B689D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8D197CF-295E-4CDE-9EB1-3D938EB002F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A512CA-9FB3-4DDA-B663-A666198938A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0D0004-727F-482B-898F-0FBB3BEE8DC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785C70D-D2E3-4741-9F5C-63BF7774976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AC2BB38-8E38-491A-BB71-450FFC64E737}"/>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5829168-1DBF-45A3-8F65-12CF269A7C1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84DE5B1-24FB-4AD1-A634-10CA6D4BAF9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7DCBF782-B0D6-4D2A-A58B-99FDAC8F289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AD0705-2ABA-40C7-A461-A4113B81A7B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BE40D41-B993-41C0-BC1B-85F9C5F27758}"/>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96F01F-98D1-4B9E-BE17-F02F64B059E9}"/>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2D90CDD-16C2-47B4-B512-3535985A40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9E7D65B-F401-44C3-94B7-21AE46972F7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FD3AA6-628F-4A5B-85BF-0EECEC755AE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CC65BA9-CC9A-499A-B801-94A698C23543}"/>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9889148-9FD4-4875-B14D-77D6A86A115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F1491D-3C39-4D6E-BB64-97453B92EAF9}"/>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E748C39C-DF16-4DAB-84ED-57943C25EF9C}"/>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3553EF6-5362-4595-A034-6BE4418B5FD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9CC7937-BF89-425F-AF64-D129F03CF96F}"/>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7FC2310C-528B-4066-811F-349DEFFB125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02FC541-B7BF-4B12-B0DB-289DBF1EC08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6ED0785-B70C-470F-B7D3-BEDC122FACE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A7447C4-737E-4D8E-9A10-B48331E85CAD}"/>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0EE212F-17B6-48A9-8CB3-CCD06153882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198A869-7E8C-419A-9FAD-73661592FA5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9DB6608-4F10-4D89-B6F7-9279D246682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727F7A6-8B28-40EC-85ED-7B9F974651F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5005584-2E54-46AA-BFA4-889DCFDAF96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A63E8B9-59C2-4970-BA10-DE91C4E5B15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02DBAEF-9116-4600-B2AA-E977CDB06427}"/>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423C83E8-0C7F-42AF-96FA-E88B0FFF7E1B}"/>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a:extLst>
            <a:ext uri="{FF2B5EF4-FFF2-40B4-BE49-F238E27FC236}">
              <a16:creationId xmlns:a16="http://schemas.microsoft.com/office/drawing/2014/main" id="{25F47301-F8BC-4593-9BEC-F17282D49BD7}"/>
            </a:ext>
          </a:extLst>
        </xdr:cNvPr>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DEC7C16-2406-427D-8C34-783FEC007302}"/>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C61AE688-C8DB-422A-8DDE-5ABFEC3032B3}"/>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2D806D94-0AF9-4341-A930-B1E1BFB139A6}"/>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7EED2CF1-84F4-40FB-AAA7-5F17BAF0D49F}"/>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CECD8496-8B22-46B1-A0FC-A812C00AAB66}"/>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E568FBB0-2487-48CE-A650-EDF6FECDD96C}"/>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A518550B-7169-493E-948A-8D66D39D14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a:extLst>
            <a:ext uri="{FF2B5EF4-FFF2-40B4-BE49-F238E27FC236}">
              <a16:creationId xmlns:a16="http://schemas.microsoft.com/office/drawing/2014/main" id="{0C6422B4-871D-4398-8672-68BE0758CD0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F7D82E2E-F2C8-4993-B559-48EA6E2D61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a:extLst>
            <a:ext uri="{FF2B5EF4-FFF2-40B4-BE49-F238E27FC236}">
              <a16:creationId xmlns:a16="http://schemas.microsoft.com/office/drawing/2014/main" id="{0F891944-77E2-459B-AC28-182396ADF907}"/>
            </a:ext>
          </a:extLst>
        </xdr:cNvPr>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75B79D77-C17A-494B-8693-B933EA669857}"/>
            </a:ext>
          </a:extLst>
        </xdr:cNvPr>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a:extLst>
            <a:ext uri="{FF2B5EF4-FFF2-40B4-BE49-F238E27FC236}">
              <a16:creationId xmlns:a16="http://schemas.microsoft.com/office/drawing/2014/main" id="{ED7EF932-9CF1-47F6-9C43-6D55DA7BEEEE}"/>
            </a:ext>
          </a:extLst>
        </xdr:cNvPr>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a:extLst>
            <a:ext uri="{FF2B5EF4-FFF2-40B4-BE49-F238E27FC236}">
              <a16:creationId xmlns:a16="http://schemas.microsoft.com/office/drawing/2014/main" id="{33456FC2-EB03-4FDB-A93B-9A84ECF0AAC6}"/>
            </a:ext>
          </a:extLst>
        </xdr:cNvPr>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a:extLst>
            <a:ext uri="{FF2B5EF4-FFF2-40B4-BE49-F238E27FC236}">
              <a16:creationId xmlns:a16="http://schemas.microsoft.com/office/drawing/2014/main" id="{90FF51DB-9BCF-43EE-B27D-3770744C3533}"/>
            </a:ext>
          </a:extLst>
        </xdr:cNvPr>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a:extLst>
            <a:ext uri="{FF2B5EF4-FFF2-40B4-BE49-F238E27FC236}">
              <a16:creationId xmlns:a16="http://schemas.microsoft.com/office/drawing/2014/main" id="{55714A38-27EB-4208-A8F9-8B38198A6092}"/>
            </a:ext>
          </a:extLst>
        </xdr:cNvPr>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a:extLst>
            <a:ext uri="{FF2B5EF4-FFF2-40B4-BE49-F238E27FC236}">
              <a16:creationId xmlns:a16="http://schemas.microsoft.com/office/drawing/2014/main" id="{8B268CE7-F5D5-46FE-BB83-5F39FCE2BADD}"/>
            </a:ext>
          </a:extLst>
        </xdr:cNvPr>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98552</xdr:rowOff>
    </xdr:from>
    <xdr:to>
      <xdr:col>20</xdr:col>
      <xdr:colOff>38100</xdr:colOff>
      <xdr:row>39</xdr:row>
      <xdr:rowOff>28702</xdr:rowOff>
    </xdr:to>
    <xdr:sp macro="" textlink="">
      <xdr:nvSpPr>
        <xdr:cNvPr id="62" name="フローチャート: 判断 61">
          <a:extLst>
            <a:ext uri="{FF2B5EF4-FFF2-40B4-BE49-F238E27FC236}">
              <a16:creationId xmlns:a16="http://schemas.microsoft.com/office/drawing/2014/main" id="{A3833D27-061B-47AB-B3CA-760572D2FB4E}"/>
            </a:ext>
          </a:extLst>
        </xdr:cNvPr>
        <xdr:cNvSpPr/>
      </xdr:nvSpPr>
      <xdr:spPr>
        <a:xfrm>
          <a:off x="3746500" y="661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3" name="フローチャート: 判断 62">
          <a:extLst>
            <a:ext uri="{FF2B5EF4-FFF2-40B4-BE49-F238E27FC236}">
              <a16:creationId xmlns:a16="http://schemas.microsoft.com/office/drawing/2014/main" id="{5F500D06-51D0-4503-B6CA-81442837235A}"/>
            </a:ext>
          </a:extLst>
        </xdr:cNvPr>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36830</xdr:rowOff>
    </xdr:from>
    <xdr:to>
      <xdr:col>10</xdr:col>
      <xdr:colOff>165100</xdr:colOff>
      <xdr:row>38</xdr:row>
      <xdr:rowOff>138430</xdr:rowOff>
    </xdr:to>
    <xdr:sp macro="" textlink="">
      <xdr:nvSpPr>
        <xdr:cNvPr id="64" name="フローチャート: 判断 63">
          <a:extLst>
            <a:ext uri="{FF2B5EF4-FFF2-40B4-BE49-F238E27FC236}">
              <a16:creationId xmlns:a16="http://schemas.microsoft.com/office/drawing/2014/main" id="{214285D6-8C8D-4EF5-8D84-884F63CC9598}"/>
            </a:ext>
          </a:extLst>
        </xdr:cNvPr>
        <xdr:cNvSpPr/>
      </xdr:nvSpPr>
      <xdr:spPr>
        <a:xfrm>
          <a:off x="1968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13970</xdr:rowOff>
    </xdr:from>
    <xdr:to>
      <xdr:col>6</xdr:col>
      <xdr:colOff>38100</xdr:colOff>
      <xdr:row>38</xdr:row>
      <xdr:rowOff>115570</xdr:rowOff>
    </xdr:to>
    <xdr:sp macro="" textlink="">
      <xdr:nvSpPr>
        <xdr:cNvPr id="65" name="フローチャート: 判断 64">
          <a:extLst>
            <a:ext uri="{FF2B5EF4-FFF2-40B4-BE49-F238E27FC236}">
              <a16:creationId xmlns:a16="http://schemas.microsoft.com/office/drawing/2014/main" id="{D4AFAA79-C78B-4EF2-9C51-6D1A50EE12A9}"/>
            </a:ext>
          </a:extLst>
        </xdr:cNvPr>
        <xdr:cNvSpPr/>
      </xdr:nvSpPr>
      <xdr:spPr>
        <a:xfrm>
          <a:off x="1079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3CC52004-3B4B-4BB7-A472-AC487184C84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6846B946-4660-499B-9BAC-848805F7A477}"/>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8F4ABDC6-FFFC-4DB6-B350-FC4077674AB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BA6DB971-3E53-4FA7-8E45-3D0B0944AE2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65A0F151-9B1F-4AD5-9977-5D805297949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1" name="楕円 70">
          <a:extLst>
            <a:ext uri="{FF2B5EF4-FFF2-40B4-BE49-F238E27FC236}">
              <a16:creationId xmlns:a16="http://schemas.microsoft.com/office/drawing/2014/main" id="{97C42E96-3FC7-4CCA-A34F-4C84466A1956}"/>
            </a:ext>
          </a:extLst>
        </xdr:cNvPr>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59707</xdr:rowOff>
    </xdr:from>
    <xdr:ext cx="405111" cy="259045"/>
    <xdr:sp macro="" textlink="">
      <xdr:nvSpPr>
        <xdr:cNvPr id="72" name="【道路】&#10;有形固定資産減価償却率該当値テキスト">
          <a:extLst>
            <a:ext uri="{FF2B5EF4-FFF2-40B4-BE49-F238E27FC236}">
              <a16:creationId xmlns:a16="http://schemas.microsoft.com/office/drawing/2014/main" id="{D11343D0-8DE4-42EA-8947-E24CFD69FB25}"/>
            </a:ext>
          </a:extLst>
        </xdr:cNvPr>
        <xdr:cNvSpPr txBox="1"/>
      </xdr:nvSpPr>
      <xdr:spPr>
        <a:xfrm>
          <a:off x="4673600" y="6574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3" name="楕円 72">
          <a:extLst>
            <a:ext uri="{FF2B5EF4-FFF2-40B4-BE49-F238E27FC236}">
              <a16:creationId xmlns:a16="http://schemas.microsoft.com/office/drawing/2014/main" id="{72C601FE-AD2F-4219-9881-530FBABCC89C}"/>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87630</xdr:rowOff>
    </xdr:to>
    <xdr:cxnSp macro="">
      <xdr:nvCxnSpPr>
        <xdr:cNvPr id="74" name="直線コネクタ 73">
          <a:extLst>
            <a:ext uri="{FF2B5EF4-FFF2-40B4-BE49-F238E27FC236}">
              <a16:creationId xmlns:a16="http://schemas.microsoft.com/office/drawing/2014/main" id="{347C727D-57EA-47AE-8920-A51598AB9747}"/>
            </a:ext>
          </a:extLst>
        </xdr:cNvPr>
        <xdr:cNvCxnSpPr/>
      </xdr:nvCxnSpPr>
      <xdr:spPr>
        <a:xfrm>
          <a:off x="3797300" y="6739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139700</xdr:rowOff>
    </xdr:from>
    <xdr:to>
      <xdr:col>15</xdr:col>
      <xdr:colOff>101600</xdr:colOff>
      <xdr:row>39</xdr:row>
      <xdr:rowOff>69850</xdr:rowOff>
    </xdr:to>
    <xdr:sp macro="" textlink="">
      <xdr:nvSpPr>
        <xdr:cNvPr id="75" name="楕円 74">
          <a:extLst>
            <a:ext uri="{FF2B5EF4-FFF2-40B4-BE49-F238E27FC236}">
              <a16:creationId xmlns:a16="http://schemas.microsoft.com/office/drawing/2014/main" id="{9CE383B8-AAED-4972-BA6E-6AB096A67E1F}"/>
            </a:ext>
          </a:extLst>
        </xdr:cNvPr>
        <xdr:cNvSpPr/>
      </xdr:nvSpPr>
      <xdr:spPr>
        <a:xfrm>
          <a:off x="2857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19050</xdr:rowOff>
    </xdr:from>
    <xdr:to>
      <xdr:col>19</xdr:col>
      <xdr:colOff>177800</xdr:colOff>
      <xdr:row>39</xdr:row>
      <xdr:rowOff>53340</xdr:rowOff>
    </xdr:to>
    <xdr:cxnSp macro="">
      <xdr:nvCxnSpPr>
        <xdr:cNvPr id="76" name="直線コネクタ 75">
          <a:extLst>
            <a:ext uri="{FF2B5EF4-FFF2-40B4-BE49-F238E27FC236}">
              <a16:creationId xmlns:a16="http://schemas.microsoft.com/office/drawing/2014/main" id="{10346A33-9BEC-41AF-B53A-AE221E6863F9}"/>
            </a:ext>
          </a:extLst>
        </xdr:cNvPr>
        <xdr:cNvCxnSpPr/>
      </xdr:nvCxnSpPr>
      <xdr:spPr>
        <a:xfrm>
          <a:off x="2908300" y="67056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103124</xdr:rowOff>
    </xdr:from>
    <xdr:to>
      <xdr:col>10</xdr:col>
      <xdr:colOff>165100</xdr:colOff>
      <xdr:row>39</xdr:row>
      <xdr:rowOff>33274</xdr:rowOff>
    </xdr:to>
    <xdr:sp macro="" textlink="">
      <xdr:nvSpPr>
        <xdr:cNvPr id="77" name="楕円 76">
          <a:extLst>
            <a:ext uri="{FF2B5EF4-FFF2-40B4-BE49-F238E27FC236}">
              <a16:creationId xmlns:a16="http://schemas.microsoft.com/office/drawing/2014/main" id="{1CFB4868-89AE-4E63-B16F-76208686D048}"/>
            </a:ext>
          </a:extLst>
        </xdr:cNvPr>
        <xdr:cNvSpPr/>
      </xdr:nvSpPr>
      <xdr:spPr>
        <a:xfrm>
          <a:off x="1968500" y="661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153924</xdr:rowOff>
    </xdr:from>
    <xdr:to>
      <xdr:col>15</xdr:col>
      <xdr:colOff>50800</xdr:colOff>
      <xdr:row>39</xdr:row>
      <xdr:rowOff>19050</xdr:rowOff>
    </xdr:to>
    <xdr:cxnSp macro="">
      <xdr:nvCxnSpPr>
        <xdr:cNvPr id="78" name="直線コネクタ 77">
          <a:extLst>
            <a:ext uri="{FF2B5EF4-FFF2-40B4-BE49-F238E27FC236}">
              <a16:creationId xmlns:a16="http://schemas.microsoft.com/office/drawing/2014/main" id="{D49BD7F4-78F8-4B64-95C1-2071104199DA}"/>
            </a:ext>
          </a:extLst>
        </xdr:cNvPr>
        <xdr:cNvCxnSpPr/>
      </xdr:nvCxnSpPr>
      <xdr:spPr>
        <a:xfrm>
          <a:off x="2019300" y="66690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66548</xdr:rowOff>
    </xdr:from>
    <xdr:to>
      <xdr:col>6</xdr:col>
      <xdr:colOff>38100</xdr:colOff>
      <xdr:row>38</xdr:row>
      <xdr:rowOff>168148</xdr:rowOff>
    </xdr:to>
    <xdr:sp macro="" textlink="">
      <xdr:nvSpPr>
        <xdr:cNvPr id="79" name="楕円 78">
          <a:extLst>
            <a:ext uri="{FF2B5EF4-FFF2-40B4-BE49-F238E27FC236}">
              <a16:creationId xmlns:a16="http://schemas.microsoft.com/office/drawing/2014/main" id="{995A3D6B-3A3B-4334-A90E-593873745FC6}"/>
            </a:ext>
          </a:extLst>
        </xdr:cNvPr>
        <xdr:cNvSpPr/>
      </xdr:nvSpPr>
      <xdr:spPr>
        <a:xfrm>
          <a:off x="1079500" y="658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117348</xdr:rowOff>
    </xdr:from>
    <xdr:to>
      <xdr:col>10</xdr:col>
      <xdr:colOff>114300</xdr:colOff>
      <xdr:row>38</xdr:row>
      <xdr:rowOff>153924</xdr:rowOff>
    </xdr:to>
    <xdr:cxnSp macro="">
      <xdr:nvCxnSpPr>
        <xdr:cNvPr id="80" name="直線コネクタ 79">
          <a:extLst>
            <a:ext uri="{FF2B5EF4-FFF2-40B4-BE49-F238E27FC236}">
              <a16:creationId xmlns:a16="http://schemas.microsoft.com/office/drawing/2014/main" id="{82634BCE-38A0-4CD1-850F-79467289AE96}"/>
            </a:ext>
          </a:extLst>
        </xdr:cNvPr>
        <xdr:cNvCxnSpPr/>
      </xdr:nvCxnSpPr>
      <xdr:spPr>
        <a:xfrm>
          <a:off x="1130300" y="66324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45229</xdr:rowOff>
    </xdr:from>
    <xdr:ext cx="405111" cy="259045"/>
    <xdr:sp macro="" textlink="">
      <xdr:nvSpPr>
        <xdr:cNvPr id="81" name="n_1aveValue【道路】&#10;有形固定資産減価償却率">
          <a:extLst>
            <a:ext uri="{FF2B5EF4-FFF2-40B4-BE49-F238E27FC236}">
              <a16:creationId xmlns:a16="http://schemas.microsoft.com/office/drawing/2014/main" id="{6A5DC09B-E8A0-45A6-BE9A-EEFAE29FDADC}"/>
            </a:ext>
          </a:extLst>
        </xdr:cNvPr>
        <xdr:cNvSpPr txBox="1"/>
      </xdr:nvSpPr>
      <xdr:spPr>
        <a:xfrm>
          <a:off x="3582044" y="638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82" name="n_2aveValue【道路】&#10;有形固定資産減価償却率">
          <a:extLst>
            <a:ext uri="{FF2B5EF4-FFF2-40B4-BE49-F238E27FC236}">
              <a16:creationId xmlns:a16="http://schemas.microsoft.com/office/drawing/2014/main" id="{A83AD752-A936-4F25-90F3-A1BF9B905EBB}"/>
            </a:ext>
          </a:extLst>
        </xdr:cNvPr>
        <xdr:cNvSpPr txBox="1"/>
      </xdr:nvSpPr>
      <xdr:spPr>
        <a:xfrm>
          <a:off x="2705744" y="6386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154957</xdr:rowOff>
    </xdr:from>
    <xdr:ext cx="405111" cy="259045"/>
    <xdr:sp macro="" textlink="">
      <xdr:nvSpPr>
        <xdr:cNvPr id="83" name="n_3aveValue【道路】&#10;有形固定資産減価償却率">
          <a:extLst>
            <a:ext uri="{FF2B5EF4-FFF2-40B4-BE49-F238E27FC236}">
              <a16:creationId xmlns:a16="http://schemas.microsoft.com/office/drawing/2014/main" id="{44AD005A-7E64-4F1D-9C66-BA7372E339D8}"/>
            </a:ext>
          </a:extLst>
        </xdr:cNvPr>
        <xdr:cNvSpPr txBox="1"/>
      </xdr:nvSpPr>
      <xdr:spPr>
        <a:xfrm>
          <a:off x="1816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132097</xdr:rowOff>
    </xdr:from>
    <xdr:ext cx="405111" cy="259045"/>
    <xdr:sp macro="" textlink="">
      <xdr:nvSpPr>
        <xdr:cNvPr id="84" name="n_4aveValue【道路】&#10;有形固定資産減価償却率">
          <a:extLst>
            <a:ext uri="{FF2B5EF4-FFF2-40B4-BE49-F238E27FC236}">
              <a16:creationId xmlns:a16="http://schemas.microsoft.com/office/drawing/2014/main" id="{24D6B055-27F0-4D06-AA03-53F9A9F1EF39}"/>
            </a:ext>
          </a:extLst>
        </xdr:cNvPr>
        <xdr:cNvSpPr txBox="1"/>
      </xdr:nvSpPr>
      <xdr:spPr>
        <a:xfrm>
          <a:off x="927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5" name="n_1mainValue【道路】&#10;有形固定資産減価償却率">
          <a:extLst>
            <a:ext uri="{FF2B5EF4-FFF2-40B4-BE49-F238E27FC236}">
              <a16:creationId xmlns:a16="http://schemas.microsoft.com/office/drawing/2014/main" id="{633A3BAE-224F-463B-BFCC-D4C97E1F14BC}"/>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60977</xdr:rowOff>
    </xdr:from>
    <xdr:ext cx="405111" cy="259045"/>
    <xdr:sp macro="" textlink="">
      <xdr:nvSpPr>
        <xdr:cNvPr id="86" name="n_2mainValue【道路】&#10;有形固定資産減価償却率">
          <a:extLst>
            <a:ext uri="{FF2B5EF4-FFF2-40B4-BE49-F238E27FC236}">
              <a16:creationId xmlns:a16="http://schemas.microsoft.com/office/drawing/2014/main" id="{CF55CABB-A3F8-4757-90AF-0BD0B922C620}"/>
            </a:ext>
          </a:extLst>
        </xdr:cNvPr>
        <xdr:cNvSpPr txBox="1"/>
      </xdr:nvSpPr>
      <xdr:spPr>
        <a:xfrm>
          <a:off x="2705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24401</xdr:rowOff>
    </xdr:from>
    <xdr:ext cx="405111" cy="259045"/>
    <xdr:sp macro="" textlink="">
      <xdr:nvSpPr>
        <xdr:cNvPr id="87" name="n_3mainValue【道路】&#10;有形固定資産減価償却率">
          <a:extLst>
            <a:ext uri="{FF2B5EF4-FFF2-40B4-BE49-F238E27FC236}">
              <a16:creationId xmlns:a16="http://schemas.microsoft.com/office/drawing/2014/main" id="{0E0A9E18-8827-44F4-90EA-D30044398037}"/>
            </a:ext>
          </a:extLst>
        </xdr:cNvPr>
        <xdr:cNvSpPr txBox="1"/>
      </xdr:nvSpPr>
      <xdr:spPr>
        <a:xfrm>
          <a:off x="1816744" y="671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159275</xdr:rowOff>
    </xdr:from>
    <xdr:ext cx="405111" cy="259045"/>
    <xdr:sp macro="" textlink="">
      <xdr:nvSpPr>
        <xdr:cNvPr id="88" name="n_4mainValue【道路】&#10;有形固定資産減価償却率">
          <a:extLst>
            <a:ext uri="{FF2B5EF4-FFF2-40B4-BE49-F238E27FC236}">
              <a16:creationId xmlns:a16="http://schemas.microsoft.com/office/drawing/2014/main" id="{61BDEA17-C087-474E-A08C-687E468A25C8}"/>
            </a:ext>
          </a:extLst>
        </xdr:cNvPr>
        <xdr:cNvSpPr txBox="1"/>
      </xdr:nvSpPr>
      <xdr:spPr>
        <a:xfrm>
          <a:off x="927744" y="6674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F39C2862-EF8D-4C7E-A19C-59053ECFBBC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CF22411B-DB59-4DED-8BCF-75E0104FF0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6A3BE25F-E407-45E3-9ED3-E93FDEAE098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A248E7A-B8DB-489A-9661-012048533B16}"/>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B2D23557-E637-4A01-8112-A556B9AE5718}"/>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C2EAFC97-CD80-47D9-B2F4-76ED1E97812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A57F8A33-BA56-4C85-AEB3-8362FB68D4D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8BFE52B3-9EAB-4CFB-AA91-16F4BE60976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8E30B9B1-BDD3-4CC9-8DD7-76B9DCEC489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9CB7A0BE-7870-4366-B10A-AD46D1E30D6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a:extLst>
            <a:ext uri="{FF2B5EF4-FFF2-40B4-BE49-F238E27FC236}">
              <a16:creationId xmlns:a16="http://schemas.microsoft.com/office/drawing/2014/main" id="{1AABCA1B-EE76-454F-BDDC-88CFDF40C60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a:extLst>
            <a:ext uri="{FF2B5EF4-FFF2-40B4-BE49-F238E27FC236}">
              <a16:creationId xmlns:a16="http://schemas.microsoft.com/office/drawing/2014/main" id="{E10433F7-FC40-4648-807C-94E1810AF088}"/>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a:extLst>
            <a:ext uri="{FF2B5EF4-FFF2-40B4-BE49-F238E27FC236}">
              <a16:creationId xmlns:a16="http://schemas.microsoft.com/office/drawing/2014/main" id="{39C69A9A-052B-430E-9F7A-2F4F14853CAE}"/>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a:extLst>
            <a:ext uri="{FF2B5EF4-FFF2-40B4-BE49-F238E27FC236}">
              <a16:creationId xmlns:a16="http://schemas.microsoft.com/office/drawing/2014/main" id="{FD058B7D-9DC4-4A8C-B598-0CD95DDF96E4}"/>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a:extLst>
            <a:ext uri="{FF2B5EF4-FFF2-40B4-BE49-F238E27FC236}">
              <a16:creationId xmlns:a16="http://schemas.microsoft.com/office/drawing/2014/main" id="{7C217705-F6A9-4D74-A06D-34CD16AC8FFB}"/>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a:extLst>
            <a:ext uri="{FF2B5EF4-FFF2-40B4-BE49-F238E27FC236}">
              <a16:creationId xmlns:a16="http://schemas.microsoft.com/office/drawing/2014/main" id="{98128673-0E7C-41DD-AEEC-08B877D59675}"/>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a:extLst>
            <a:ext uri="{FF2B5EF4-FFF2-40B4-BE49-F238E27FC236}">
              <a16:creationId xmlns:a16="http://schemas.microsoft.com/office/drawing/2014/main" id="{85D7F711-9170-497E-92DE-5D59F8E6F04A}"/>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a:extLst>
            <a:ext uri="{FF2B5EF4-FFF2-40B4-BE49-F238E27FC236}">
              <a16:creationId xmlns:a16="http://schemas.microsoft.com/office/drawing/2014/main" id="{9B49AD11-0363-4CC4-9977-4B44C426B3ED}"/>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a:extLst>
            <a:ext uri="{FF2B5EF4-FFF2-40B4-BE49-F238E27FC236}">
              <a16:creationId xmlns:a16="http://schemas.microsoft.com/office/drawing/2014/main" id="{B7E3AA02-0400-4666-AD52-EA1A71B8EB74}"/>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a:extLst>
            <a:ext uri="{FF2B5EF4-FFF2-40B4-BE49-F238E27FC236}">
              <a16:creationId xmlns:a16="http://schemas.microsoft.com/office/drawing/2014/main" id="{F5466ABF-2544-46CF-AAE6-C0B388478782}"/>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a:extLst>
            <a:ext uri="{FF2B5EF4-FFF2-40B4-BE49-F238E27FC236}">
              <a16:creationId xmlns:a16="http://schemas.microsoft.com/office/drawing/2014/main" id="{A46BDFE8-F896-4940-AADD-9F8DBA1DCEF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a:extLst>
            <a:ext uri="{FF2B5EF4-FFF2-40B4-BE49-F238E27FC236}">
              <a16:creationId xmlns:a16="http://schemas.microsoft.com/office/drawing/2014/main" id="{56CF19C7-D226-47B0-9A61-D0C21548F982}"/>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723D27B9-D7DD-43AA-9CE9-D39A0590F8B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8AD03E61-ADE4-4DE8-A3F3-93E67D6558AB}"/>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81232AFE-B4D3-4AFC-8418-6F072E9B672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a:extLst>
            <a:ext uri="{FF2B5EF4-FFF2-40B4-BE49-F238E27FC236}">
              <a16:creationId xmlns:a16="http://schemas.microsoft.com/office/drawing/2014/main" id="{ECFE36D8-6492-4DA8-A083-7F8E5B56F26F}"/>
            </a:ext>
          </a:extLst>
        </xdr:cNvPr>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a:extLst>
            <a:ext uri="{FF2B5EF4-FFF2-40B4-BE49-F238E27FC236}">
              <a16:creationId xmlns:a16="http://schemas.microsoft.com/office/drawing/2014/main" id="{8B9CE5E5-EB89-4E34-BEDC-DE44122FC312}"/>
            </a:ext>
          </a:extLst>
        </xdr:cNvPr>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a:extLst>
            <a:ext uri="{FF2B5EF4-FFF2-40B4-BE49-F238E27FC236}">
              <a16:creationId xmlns:a16="http://schemas.microsoft.com/office/drawing/2014/main" id="{AC6FC922-3E54-43BC-B550-AC9A0E0A99A7}"/>
            </a:ext>
          </a:extLst>
        </xdr:cNvPr>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a:extLst>
            <a:ext uri="{FF2B5EF4-FFF2-40B4-BE49-F238E27FC236}">
              <a16:creationId xmlns:a16="http://schemas.microsoft.com/office/drawing/2014/main" id="{4E75A1B6-DF38-423E-8DEA-492BD552B011}"/>
            </a:ext>
          </a:extLst>
        </xdr:cNvPr>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a:extLst>
            <a:ext uri="{FF2B5EF4-FFF2-40B4-BE49-F238E27FC236}">
              <a16:creationId xmlns:a16="http://schemas.microsoft.com/office/drawing/2014/main" id="{71F0142C-2DB5-41E4-B33C-6FFDCB8173F9}"/>
            </a:ext>
          </a:extLst>
        </xdr:cNvPr>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a:extLst>
            <a:ext uri="{FF2B5EF4-FFF2-40B4-BE49-F238E27FC236}">
              <a16:creationId xmlns:a16="http://schemas.microsoft.com/office/drawing/2014/main" id="{EE05E9EB-298F-4433-B60E-B3198B80E366}"/>
            </a:ext>
          </a:extLst>
        </xdr:cNvPr>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a:extLst>
            <a:ext uri="{FF2B5EF4-FFF2-40B4-BE49-F238E27FC236}">
              <a16:creationId xmlns:a16="http://schemas.microsoft.com/office/drawing/2014/main" id="{7F262874-E7FA-430F-9AC6-BE6D2F2FDF39}"/>
            </a:ext>
          </a:extLst>
        </xdr:cNvPr>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21367</xdr:rowOff>
    </xdr:from>
    <xdr:to>
      <xdr:col>50</xdr:col>
      <xdr:colOff>165100</xdr:colOff>
      <xdr:row>40</xdr:row>
      <xdr:rowOff>122967</xdr:rowOff>
    </xdr:to>
    <xdr:sp macro="" textlink="">
      <xdr:nvSpPr>
        <xdr:cNvPr id="121" name="フローチャート: 判断 120">
          <a:extLst>
            <a:ext uri="{FF2B5EF4-FFF2-40B4-BE49-F238E27FC236}">
              <a16:creationId xmlns:a16="http://schemas.microsoft.com/office/drawing/2014/main" id="{FE59FB12-3CC6-4045-8DEF-39E7493AE882}"/>
            </a:ext>
          </a:extLst>
        </xdr:cNvPr>
        <xdr:cNvSpPr/>
      </xdr:nvSpPr>
      <xdr:spPr>
        <a:xfrm>
          <a:off x="9588500" y="687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27212</xdr:rowOff>
    </xdr:from>
    <xdr:to>
      <xdr:col>46</xdr:col>
      <xdr:colOff>38100</xdr:colOff>
      <xdr:row>40</xdr:row>
      <xdr:rowOff>128812</xdr:rowOff>
    </xdr:to>
    <xdr:sp macro="" textlink="">
      <xdr:nvSpPr>
        <xdr:cNvPr id="122" name="フローチャート: 判断 121">
          <a:extLst>
            <a:ext uri="{FF2B5EF4-FFF2-40B4-BE49-F238E27FC236}">
              <a16:creationId xmlns:a16="http://schemas.microsoft.com/office/drawing/2014/main" id="{1A85FD2E-5BDE-4002-9D2B-2DA96F88756D}"/>
            </a:ext>
          </a:extLst>
        </xdr:cNvPr>
        <xdr:cNvSpPr/>
      </xdr:nvSpPr>
      <xdr:spPr>
        <a:xfrm>
          <a:off x="8699500" y="688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29858</xdr:rowOff>
    </xdr:from>
    <xdr:to>
      <xdr:col>41</xdr:col>
      <xdr:colOff>101600</xdr:colOff>
      <xdr:row>40</xdr:row>
      <xdr:rowOff>131458</xdr:rowOff>
    </xdr:to>
    <xdr:sp macro="" textlink="">
      <xdr:nvSpPr>
        <xdr:cNvPr id="123" name="フローチャート: 判断 122">
          <a:extLst>
            <a:ext uri="{FF2B5EF4-FFF2-40B4-BE49-F238E27FC236}">
              <a16:creationId xmlns:a16="http://schemas.microsoft.com/office/drawing/2014/main" id="{F41CD037-A997-4D1C-B9AC-716136F54972}"/>
            </a:ext>
          </a:extLst>
        </xdr:cNvPr>
        <xdr:cNvSpPr/>
      </xdr:nvSpPr>
      <xdr:spPr>
        <a:xfrm>
          <a:off x="7810500" y="688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31164</xdr:rowOff>
    </xdr:from>
    <xdr:to>
      <xdr:col>36</xdr:col>
      <xdr:colOff>165100</xdr:colOff>
      <xdr:row>40</xdr:row>
      <xdr:rowOff>132764</xdr:rowOff>
    </xdr:to>
    <xdr:sp macro="" textlink="">
      <xdr:nvSpPr>
        <xdr:cNvPr id="124" name="フローチャート: 判断 123">
          <a:extLst>
            <a:ext uri="{FF2B5EF4-FFF2-40B4-BE49-F238E27FC236}">
              <a16:creationId xmlns:a16="http://schemas.microsoft.com/office/drawing/2014/main" id="{ACD2CE7C-B04B-41F8-834E-DA46A4418EBF}"/>
            </a:ext>
          </a:extLst>
        </xdr:cNvPr>
        <xdr:cNvSpPr/>
      </xdr:nvSpPr>
      <xdr:spPr>
        <a:xfrm>
          <a:off x="6921500" y="688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F732E9C9-4312-4699-A3A9-4FB2D83D65D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57D060A-DBCD-4D35-AF42-A6A95CDE69D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CE4120C9-C6A3-4270-9952-559AF18589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7A448ED-9CD7-4FEE-9BC9-AC384A52167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6A61DAD-20DB-45ED-9D99-4F0C790FF67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117183</xdr:rowOff>
    </xdr:from>
    <xdr:to>
      <xdr:col>55</xdr:col>
      <xdr:colOff>50800</xdr:colOff>
      <xdr:row>41</xdr:row>
      <xdr:rowOff>47333</xdr:rowOff>
    </xdr:to>
    <xdr:sp macro="" textlink="">
      <xdr:nvSpPr>
        <xdr:cNvPr id="130" name="楕円 129">
          <a:extLst>
            <a:ext uri="{FF2B5EF4-FFF2-40B4-BE49-F238E27FC236}">
              <a16:creationId xmlns:a16="http://schemas.microsoft.com/office/drawing/2014/main" id="{977292B7-E77A-4CE5-A7D1-DA2CADECF0A3}"/>
            </a:ext>
          </a:extLst>
        </xdr:cNvPr>
        <xdr:cNvSpPr/>
      </xdr:nvSpPr>
      <xdr:spPr>
        <a:xfrm>
          <a:off x="10426700" y="6975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140060</xdr:rowOff>
    </xdr:from>
    <xdr:ext cx="534377" cy="259045"/>
    <xdr:sp macro="" textlink="">
      <xdr:nvSpPr>
        <xdr:cNvPr id="131" name="【道路】&#10;一人当たり延長該当値テキスト">
          <a:extLst>
            <a:ext uri="{FF2B5EF4-FFF2-40B4-BE49-F238E27FC236}">
              <a16:creationId xmlns:a16="http://schemas.microsoft.com/office/drawing/2014/main" id="{39F0DA2F-718A-44D0-9051-2FBEFF2461FB}"/>
            </a:ext>
          </a:extLst>
        </xdr:cNvPr>
        <xdr:cNvSpPr txBox="1"/>
      </xdr:nvSpPr>
      <xdr:spPr>
        <a:xfrm>
          <a:off x="10515600" y="682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120792</xdr:rowOff>
    </xdr:from>
    <xdr:to>
      <xdr:col>50</xdr:col>
      <xdr:colOff>165100</xdr:colOff>
      <xdr:row>41</xdr:row>
      <xdr:rowOff>50942</xdr:rowOff>
    </xdr:to>
    <xdr:sp macro="" textlink="">
      <xdr:nvSpPr>
        <xdr:cNvPr id="132" name="楕円 131">
          <a:extLst>
            <a:ext uri="{FF2B5EF4-FFF2-40B4-BE49-F238E27FC236}">
              <a16:creationId xmlns:a16="http://schemas.microsoft.com/office/drawing/2014/main" id="{06F96ADF-26F4-465B-B4E9-888AFC3A78F0}"/>
            </a:ext>
          </a:extLst>
        </xdr:cNvPr>
        <xdr:cNvSpPr/>
      </xdr:nvSpPr>
      <xdr:spPr>
        <a:xfrm>
          <a:off x="9588500" y="697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167983</xdr:rowOff>
    </xdr:from>
    <xdr:to>
      <xdr:col>55</xdr:col>
      <xdr:colOff>0</xdr:colOff>
      <xdr:row>41</xdr:row>
      <xdr:rowOff>142</xdr:rowOff>
    </xdr:to>
    <xdr:cxnSp macro="">
      <xdr:nvCxnSpPr>
        <xdr:cNvPr id="133" name="直線コネクタ 132">
          <a:extLst>
            <a:ext uri="{FF2B5EF4-FFF2-40B4-BE49-F238E27FC236}">
              <a16:creationId xmlns:a16="http://schemas.microsoft.com/office/drawing/2014/main" id="{6DBF9673-4CF4-4B8D-8A24-DCEF596BB246}"/>
            </a:ext>
          </a:extLst>
        </xdr:cNvPr>
        <xdr:cNvCxnSpPr/>
      </xdr:nvCxnSpPr>
      <xdr:spPr>
        <a:xfrm flipV="1">
          <a:off x="9639300" y="7025983"/>
          <a:ext cx="838200" cy="3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123600</xdr:rowOff>
    </xdr:from>
    <xdr:to>
      <xdr:col>46</xdr:col>
      <xdr:colOff>38100</xdr:colOff>
      <xdr:row>41</xdr:row>
      <xdr:rowOff>53750</xdr:rowOff>
    </xdr:to>
    <xdr:sp macro="" textlink="">
      <xdr:nvSpPr>
        <xdr:cNvPr id="134" name="楕円 133">
          <a:extLst>
            <a:ext uri="{FF2B5EF4-FFF2-40B4-BE49-F238E27FC236}">
              <a16:creationId xmlns:a16="http://schemas.microsoft.com/office/drawing/2014/main" id="{FA4607DD-B39D-472B-98D8-829CDBA0B5C0}"/>
            </a:ext>
          </a:extLst>
        </xdr:cNvPr>
        <xdr:cNvSpPr/>
      </xdr:nvSpPr>
      <xdr:spPr>
        <a:xfrm>
          <a:off x="8699500" y="698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142</xdr:rowOff>
    </xdr:from>
    <xdr:to>
      <xdr:col>50</xdr:col>
      <xdr:colOff>114300</xdr:colOff>
      <xdr:row>41</xdr:row>
      <xdr:rowOff>2950</xdr:rowOff>
    </xdr:to>
    <xdr:cxnSp macro="">
      <xdr:nvCxnSpPr>
        <xdr:cNvPr id="135" name="直線コネクタ 134">
          <a:extLst>
            <a:ext uri="{FF2B5EF4-FFF2-40B4-BE49-F238E27FC236}">
              <a16:creationId xmlns:a16="http://schemas.microsoft.com/office/drawing/2014/main" id="{609D0C00-30A3-4F01-A426-56543E562A1D}"/>
            </a:ext>
          </a:extLst>
        </xdr:cNvPr>
        <xdr:cNvCxnSpPr/>
      </xdr:nvCxnSpPr>
      <xdr:spPr>
        <a:xfrm flipV="1">
          <a:off x="8750300" y="7029592"/>
          <a:ext cx="889000" cy="2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125004</xdr:rowOff>
    </xdr:from>
    <xdr:to>
      <xdr:col>41</xdr:col>
      <xdr:colOff>101600</xdr:colOff>
      <xdr:row>41</xdr:row>
      <xdr:rowOff>55154</xdr:rowOff>
    </xdr:to>
    <xdr:sp macro="" textlink="">
      <xdr:nvSpPr>
        <xdr:cNvPr id="136" name="楕円 135">
          <a:extLst>
            <a:ext uri="{FF2B5EF4-FFF2-40B4-BE49-F238E27FC236}">
              <a16:creationId xmlns:a16="http://schemas.microsoft.com/office/drawing/2014/main" id="{CC385B84-9306-430C-9F50-891963FA3A56}"/>
            </a:ext>
          </a:extLst>
        </xdr:cNvPr>
        <xdr:cNvSpPr/>
      </xdr:nvSpPr>
      <xdr:spPr>
        <a:xfrm>
          <a:off x="7810500" y="6983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2950</xdr:rowOff>
    </xdr:from>
    <xdr:to>
      <xdr:col>45</xdr:col>
      <xdr:colOff>177800</xdr:colOff>
      <xdr:row>41</xdr:row>
      <xdr:rowOff>4354</xdr:rowOff>
    </xdr:to>
    <xdr:cxnSp macro="">
      <xdr:nvCxnSpPr>
        <xdr:cNvPr id="137" name="直線コネクタ 136">
          <a:extLst>
            <a:ext uri="{FF2B5EF4-FFF2-40B4-BE49-F238E27FC236}">
              <a16:creationId xmlns:a16="http://schemas.microsoft.com/office/drawing/2014/main" id="{A7495313-4B74-4D49-B39D-C5012FD8ECB7}"/>
            </a:ext>
          </a:extLst>
        </xdr:cNvPr>
        <xdr:cNvCxnSpPr/>
      </xdr:nvCxnSpPr>
      <xdr:spPr>
        <a:xfrm flipV="1">
          <a:off x="7861300" y="7032400"/>
          <a:ext cx="889000" cy="1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127340</xdr:rowOff>
    </xdr:from>
    <xdr:to>
      <xdr:col>36</xdr:col>
      <xdr:colOff>165100</xdr:colOff>
      <xdr:row>41</xdr:row>
      <xdr:rowOff>57490</xdr:rowOff>
    </xdr:to>
    <xdr:sp macro="" textlink="">
      <xdr:nvSpPr>
        <xdr:cNvPr id="138" name="楕円 137">
          <a:extLst>
            <a:ext uri="{FF2B5EF4-FFF2-40B4-BE49-F238E27FC236}">
              <a16:creationId xmlns:a16="http://schemas.microsoft.com/office/drawing/2014/main" id="{BF3000D6-83F9-48E0-8418-5F99A3F8623D}"/>
            </a:ext>
          </a:extLst>
        </xdr:cNvPr>
        <xdr:cNvSpPr/>
      </xdr:nvSpPr>
      <xdr:spPr>
        <a:xfrm>
          <a:off x="6921500" y="698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4354</xdr:rowOff>
    </xdr:from>
    <xdr:to>
      <xdr:col>41</xdr:col>
      <xdr:colOff>50800</xdr:colOff>
      <xdr:row>41</xdr:row>
      <xdr:rowOff>6690</xdr:rowOff>
    </xdr:to>
    <xdr:cxnSp macro="">
      <xdr:nvCxnSpPr>
        <xdr:cNvPr id="139" name="直線コネクタ 138">
          <a:extLst>
            <a:ext uri="{FF2B5EF4-FFF2-40B4-BE49-F238E27FC236}">
              <a16:creationId xmlns:a16="http://schemas.microsoft.com/office/drawing/2014/main" id="{AC4DFC4C-39A9-4005-A26C-303BA1734203}"/>
            </a:ext>
          </a:extLst>
        </xdr:cNvPr>
        <xdr:cNvCxnSpPr/>
      </xdr:nvCxnSpPr>
      <xdr:spPr>
        <a:xfrm flipV="1">
          <a:off x="6972300" y="7033804"/>
          <a:ext cx="889000" cy="2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139494</xdr:rowOff>
    </xdr:from>
    <xdr:ext cx="534377" cy="259045"/>
    <xdr:sp macro="" textlink="">
      <xdr:nvSpPr>
        <xdr:cNvPr id="140" name="n_1aveValue【道路】&#10;一人当たり延長">
          <a:extLst>
            <a:ext uri="{FF2B5EF4-FFF2-40B4-BE49-F238E27FC236}">
              <a16:creationId xmlns:a16="http://schemas.microsoft.com/office/drawing/2014/main" id="{EAF30C41-D026-4C40-8C53-1AD4834EF1E6}"/>
            </a:ext>
          </a:extLst>
        </xdr:cNvPr>
        <xdr:cNvSpPr txBox="1"/>
      </xdr:nvSpPr>
      <xdr:spPr>
        <a:xfrm>
          <a:off x="9359411" y="665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145339</xdr:rowOff>
    </xdr:from>
    <xdr:ext cx="534377" cy="259045"/>
    <xdr:sp macro="" textlink="">
      <xdr:nvSpPr>
        <xdr:cNvPr id="141" name="n_2aveValue【道路】&#10;一人当たり延長">
          <a:extLst>
            <a:ext uri="{FF2B5EF4-FFF2-40B4-BE49-F238E27FC236}">
              <a16:creationId xmlns:a16="http://schemas.microsoft.com/office/drawing/2014/main" id="{2368DBF0-D21B-43A8-8AFF-11A2CACCC443}"/>
            </a:ext>
          </a:extLst>
        </xdr:cNvPr>
        <xdr:cNvSpPr txBox="1"/>
      </xdr:nvSpPr>
      <xdr:spPr>
        <a:xfrm>
          <a:off x="8483111" y="666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147985</xdr:rowOff>
    </xdr:from>
    <xdr:ext cx="534377" cy="259045"/>
    <xdr:sp macro="" textlink="">
      <xdr:nvSpPr>
        <xdr:cNvPr id="142" name="n_3aveValue【道路】&#10;一人当たり延長">
          <a:extLst>
            <a:ext uri="{FF2B5EF4-FFF2-40B4-BE49-F238E27FC236}">
              <a16:creationId xmlns:a16="http://schemas.microsoft.com/office/drawing/2014/main" id="{1DACBA16-7174-4715-A080-AEA0B410E613}"/>
            </a:ext>
          </a:extLst>
        </xdr:cNvPr>
        <xdr:cNvSpPr txBox="1"/>
      </xdr:nvSpPr>
      <xdr:spPr>
        <a:xfrm>
          <a:off x="7594111" y="6663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149291</xdr:rowOff>
    </xdr:from>
    <xdr:ext cx="534377" cy="259045"/>
    <xdr:sp macro="" textlink="">
      <xdr:nvSpPr>
        <xdr:cNvPr id="143" name="n_4aveValue【道路】&#10;一人当たり延長">
          <a:extLst>
            <a:ext uri="{FF2B5EF4-FFF2-40B4-BE49-F238E27FC236}">
              <a16:creationId xmlns:a16="http://schemas.microsoft.com/office/drawing/2014/main" id="{33EE67DF-DDF0-40BB-AB9F-D51DB2377884}"/>
            </a:ext>
          </a:extLst>
        </xdr:cNvPr>
        <xdr:cNvSpPr txBox="1"/>
      </xdr:nvSpPr>
      <xdr:spPr>
        <a:xfrm>
          <a:off x="6705111" y="66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42069</xdr:rowOff>
    </xdr:from>
    <xdr:ext cx="534377" cy="259045"/>
    <xdr:sp macro="" textlink="">
      <xdr:nvSpPr>
        <xdr:cNvPr id="144" name="n_1mainValue【道路】&#10;一人当たり延長">
          <a:extLst>
            <a:ext uri="{FF2B5EF4-FFF2-40B4-BE49-F238E27FC236}">
              <a16:creationId xmlns:a16="http://schemas.microsoft.com/office/drawing/2014/main" id="{E9BC2BEF-A9B6-48F2-B124-DB164E68F7E3}"/>
            </a:ext>
          </a:extLst>
        </xdr:cNvPr>
        <xdr:cNvSpPr txBox="1"/>
      </xdr:nvSpPr>
      <xdr:spPr>
        <a:xfrm>
          <a:off x="9359411" y="707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44877</xdr:rowOff>
    </xdr:from>
    <xdr:ext cx="534377" cy="259045"/>
    <xdr:sp macro="" textlink="">
      <xdr:nvSpPr>
        <xdr:cNvPr id="145" name="n_2mainValue【道路】&#10;一人当たり延長">
          <a:extLst>
            <a:ext uri="{FF2B5EF4-FFF2-40B4-BE49-F238E27FC236}">
              <a16:creationId xmlns:a16="http://schemas.microsoft.com/office/drawing/2014/main" id="{51B64D22-0929-426E-8D20-1826BEE9A4C6}"/>
            </a:ext>
          </a:extLst>
        </xdr:cNvPr>
        <xdr:cNvSpPr txBox="1"/>
      </xdr:nvSpPr>
      <xdr:spPr>
        <a:xfrm>
          <a:off x="8483111" y="707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46281</xdr:rowOff>
    </xdr:from>
    <xdr:ext cx="534377" cy="259045"/>
    <xdr:sp macro="" textlink="">
      <xdr:nvSpPr>
        <xdr:cNvPr id="146" name="n_3mainValue【道路】&#10;一人当たり延長">
          <a:extLst>
            <a:ext uri="{FF2B5EF4-FFF2-40B4-BE49-F238E27FC236}">
              <a16:creationId xmlns:a16="http://schemas.microsoft.com/office/drawing/2014/main" id="{14F387CC-5776-4975-8684-02CA1640A280}"/>
            </a:ext>
          </a:extLst>
        </xdr:cNvPr>
        <xdr:cNvSpPr txBox="1"/>
      </xdr:nvSpPr>
      <xdr:spPr>
        <a:xfrm>
          <a:off x="7594111" y="707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48617</xdr:rowOff>
    </xdr:from>
    <xdr:ext cx="534377" cy="259045"/>
    <xdr:sp macro="" textlink="">
      <xdr:nvSpPr>
        <xdr:cNvPr id="147" name="n_4mainValue【道路】&#10;一人当たり延長">
          <a:extLst>
            <a:ext uri="{FF2B5EF4-FFF2-40B4-BE49-F238E27FC236}">
              <a16:creationId xmlns:a16="http://schemas.microsoft.com/office/drawing/2014/main" id="{313ACE4A-120B-4234-A4DB-74828605B6BB}"/>
            </a:ext>
          </a:extLst>
        </xdr:cNvPr>
        <xdr:cNvSpPr txBox="1"/>
      </xdr:nvSpPr>
      <xdr:spPr>
        <a:xfrm>
          <a:off x="6705111" y="70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C3FEDE14-1B07-4AAE-AEAA-77BAA525559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6941BEB-372D-4AED-B00E-E5EEF835519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485CBB97-F0B1-4634-96C7-2722082AD36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B338657-195A-4A8F-B9BC-A5035858939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27BA5123-EDC3-4C46-9638-93E4276281D3}"/>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2688E133-43E0-4A36-807B-25611508758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94343513-8540-4B09-9ADE-63967E57CF89}"/>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2C7DCBA-6C4A-4B5C-865F-2A4B141835B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19F83BF1-5569-452C-BBF1-99EB760A374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F49E846-AC60-4652-A0E5-326893CE346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F145E14A-F889-43DF-A2AA-561245495E0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C5E76C29-B161-4BF0-949A-2AA07E13E05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21A77C92-F241-4394-9C3A-3CEAC0099E3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BBFABAB2-2647-465C-B7C6-0C7A6A98DE1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56E5690-3BF4-44B3-BD3B-9F820F8DAF88}"/>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7A16B0DF-3F9F-4896-B435-C28D6A8329C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E9CB4183-50EA-444B-BE9E-8CCC859383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576DC337-9087-48F2-879A-231F23F964CE}"/>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B6A3662-0869-4039-A1F5-10439B6C274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687DFD4F-1006-4AA9-AB0D-068C582E3345}"/>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A168A9D5-CEFC-42DF-A47F-A5025268DC5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39533BE0-2B73-44AE-B1DB-E3557CAE78EB}"/>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F2B30B87-E2E1-41AC-A32E-1332B83FD5B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B5D163BF-5E91-4329-9ECB-6CA93F0A891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42318823-64BD-43F3-8849-5AD8DA213ED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a:extLst>
            <a:ext uri="{FF2B5EF4-FFF2-40B4-BE49-F238E27FC236}">
              <a16:creationId xmlns:a16="http://schemas.microsoft.com/office/drawing/2014/main" id="{7F8AC8CB-5647-4D79-BC04-8916F6158730}"/>
            </a:ext>
          </a:extLst>
        </xdr:cNvPr>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38DF05D9-7250-489E-93A4-62448450529B}"/>
            </a:ext>
          </a:extLst>
        </xdr:cNvPr>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a:extLst>
            <a:ext uri="{FF2B5EF4-FFF2-40B4-BE49-F238E27FC236}">
              <a16:creationId xmlns:a16="http://schemas.microsoft.com/office/drawing/2014/main" id="{5472A974-8460-4441-8BFA-9F7BFD9CEAF3}"/>
            </a:ext>
          </a:extLst>
        </xdr:cNvPr>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4166EE8-58C4-48A1-84B0-BD478ED9F27B}"/>
            </a:ext>
          </a:extLst>
        </xdr:cNvPr>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a:extLst>
            <a:ext uri="{FF2B5EF4-FFF2-40B4-BE49-F238E27FC236}">
              <a16:creationId xmlns:a16="http://schemas.microsoft.com/office/drawing/2014/main" id="{6E44EDD1-D451-49E2-B3AE-C9F4F0DB8802}"/>
            </a:ext>
          </a:extLst>
        </xdr:cNvPr>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6073BCA4-EDDB-4CC9-857D-5CBA5309B734}"/>
            </a:ext>
          </a:extLst>
        </xdr:cNvPr>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a:extLst>
            <a:ext uri="{FF2B5EF4-FFF2-40B4-BE49-F238E27FC236}">
              <a16:creationId xmlns:a16="http://schemas.microsoft.com/office/drawing/2014/main" id="{89B6CB2E-3CFE-4B5B-83D1-AE781EEEE40C}"/>
            </a:ext>
          </a:extLst>
        </xdr:cNvPr>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156573</xdr:rowOff>
    </xdr:from>
    <xdr:to>
      <xdr:col>20</xdr:col>
      <xdr:colOff>38100</xdr:colOff>
      <xdr:row>61</xdr:row>
      <xdr:rowOff>86723</xdr:rowOff>
    </xdr:to>
    <xdr:sp macro="" textlink="">
      <xdr:nvSpPr>
        <xdr:cNvPr id="180" name="フローチャート: 判断 179">
          <a:extLst>
            <a:ext uri="{FF2B5EF4-FFF2-40B4-BE49-F238E27FC236}">
              <a16:creationId xmlns:a16="http://schemas.microsoft.com/office/drawing/2014/main" id="{8F59D417-26C7-4CF5-92D1-C42CC7CB6566}"/>
            </a:ext>
          </a:extLst>
        </xdr:cNvPr>
        <xdr:cNvSpPr/>
      </xdr:nvSpPr>
      <xdr:spPr>
        <a:xfrm>
          <a:off x="3746500" y="1044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138612</xdr:rowOff>
    </xdr:from>
    <xdr:to>
      <xdr:col>15</xdr:col>
      <xdr:colOff>101600</xdr:colOff>
      <xdr:row>61</xdr:row>
      <xdr:rowOff>68762</xdr:rowOff>
    </xdr:to>
    <xdr:sp macro="" textlink="">
      <xdr:nvSpPr>
        <xdr:cNvPr id="181" name="フローチャート: 判断 180">
          <a:extLst>
            <a:ext uri="{FF2B5EF4-FFF2-40B4-BE49-F238E27FC236}">
              <a16:creationId xmlns:a16="http://schemas.microsoft.com/office/drawing/2014/main" id="{9E60028A-2C04-44AF-8532-35E204440257}"/>
            </a:ext>
          </a:extLst>
        </xdr:cNvPr>
        <xdr:cNvSpPr/>
      </xdr:nvSpPr>
      <xdr:spPr>
        <a:xfrm>
          <a:off x="2857500" y="1042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127181</xdr:rowOff>
    </xdr:from>
    <xdr:to>
      <xdr:col>10</xdr:col>
      <xdr:colOff>165100</xdr:colOff>
      <xdr:row>61</xdr:row>
      <xdr:rowOff>57331</xdr:rowOff>
    </xdr:to>
    <xdr:sp macro="" textlink="">
      <xdr:nvSpPr>
        <xdr:cNvPr id="182" name="フローチャート: 判断 181">
          <a:extLst>
            <a:ext uri="{FF2B5EF4-FFF2-40B4-BE49-F238E27FC236}">
              <a16:creationId xmlns:a16="http://schemas.microsoft.com/office/drawing/2014/main" id="{18AD6687-9F0E-4605-B8FC-C5B52AA3D167}"/>
            </a:ext>
          </a:extLst>
        </xdr:cNvPr>
        <xdr:cNvSpPr/>
      </xdr:nvSpPr>
      <xdr:spPr>
        <a:xfrm>
          <a:off x="1968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183" name="フローチャート: 判断 182">
          <a:extLst>
            <a:ext uri="{FF2B5EF4-FFF2-40B4-BE49-F238E27FC236}">
              <a16:creationId xmlns:a16="http://schemas.microsoft.com/office/drawing/2014/main" id="{86A4ACF8-724E-4F08-BD64-CB4E6C1BA19F}"/>
            </a:ext>
          </a:extLst>
        </xdr:cNvPr>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6F2D8C8A-4682-4462-AB3F-E626C3E4BDD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4DBA5DB1-7CEA-4BC1-B41C-39008DA9CC8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99C37112-0B37-427D-BFB1-490EA5ACF17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C86B2DBB-9FA5-45A6-99DF-75BCEA8FD24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E902290A-B76D-4543-8DBE-FB5DB9D8A16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112485</xdr:rowOff>
    </xdr:from>
    <xdr:to>
      <xdr:col>24</xdr:col>
      <xdr:colOff>114300</xdr:colOff>
      <xdr:row>61</xdr:row>
      <xdr:rowOff>42635</xdr:rowOff>
    </xdr:to>
    <xdr:sp macro="" textlink="">
      <xdr:nvSpPr>
        <xdr:cNvPr id="189" name="楕円 188">
          <a:extLst>
            <a:ext uri="{FF2B5EF4-FFF2-40B4-BE49-F238E27FC236}">
              <a16:creationId xmlns:a16="http://schemas.microsoft.com/office/drawing/2014/main" id="{3D6D9E91-A875-4028-99F1-5B26F69A5A2F}"/>
            </a:ext>
          </a:extLst>
        </xdr:cNvPr>
        <xdr:cNvSpPr/>
      </xdr:nvSpPr>
      <xdr:spPr>
        <a:xfrm>
          <a:off x="45847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135362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2BC344F9-B585-4C53-ADE7-99672C745D2C}"/>
            </a:ext>
          </a:extLst>
        </xdr:cNvPr>
        <xdr:cNvSpPr txBox="1"/>
      </xdr:nvSpPr>
      <xdr:spPr>
        <a:xfrm>
          <a:off x="4673600" y="1025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91" name="楕円 190">
          <a:extLst>
            <a:ext uri="{FF2B5EF4-FFF2-40B4-BE49-F238E27FC236}">
              <a16:creationId xmlns:a16="http://schemas.microsoft.com/office/drawing/2014/main" id="{8FF1105B-5A91-440C-A21A-076150A439E4}"/>
            </a:ext>
          </a:extLst>
        </xdr:cNvPr>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137160</xdr:rowOff>
    </xdr:from>
    <xdr:to>
      <xdr:col>24</xdr:col>
      <xdr:colOff>63500</xdr:colOff>
      <xdr:row>60</xdr:row>
      <xdr:rowOff>163285</xdr:rowOff>
    </xdr:to>
    <xdr:cxnSp macro="">
      <xdr:nvCxnSpPr>
        <xdr:cNvPr id="192" name="直線コネクタ 191">
          <a:extLst>
            <a:ext uri="{FF2B5EF4-FFF2-40B4-BE49-F238E27FC236}">
              <a16:creationId xmlns:a16="http://schemas.microsoft.com/office/drawing/2014/main" id="{69E180F5-D394-490D-B8AB-62CEF67102D1}"/>
            </a:ext>
          </a:extLst>
        </xdr:cNvPr>
        <xdr:cNvCxnSpPr/>
      </xdr:nvCxnSpPr>
      <xdr:spPr>
        <a:xfrm>
          <a:off x="3797300" y="10424160"/>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58601</xdr:rowOff>
    </xdr:from>
    <xdr:to>
      <xdr:col>15</xdr:col>
      <xdr:colOff>101600</xdr:colOff>
      <xdr:row>60</xdr:row>
      <xdr:rowOff>160201</xdr:rowOff>
    </xdr:to>
    <xdr:sp macro="" textlink="">
      <xdr:nvSpPr>
        <xdr:cNvPr id="193" name="楕円 192">
          <a:extLst>
            <a:ext uri="{FF2B5EF4-FFF2-40B4-BE49-F238E27FC236}">
              <a16:creationId xmlns:a16="http://schemas.microsoft.com/office/drawing/2014/main" id="{5AA4C3F8-296B-445C-9D49-364BB009634B}"/>
            </a:ext>
          </a:extLst>
        </xdr:cNvPr>
        <xdr:cNvSpPr/>
      </xdr:nvSpPr>
      <xdr:spPr>
        <a:xfrm>
          <a:off x="2857500" y="1034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109401</xdr:rowOff>
    </xdr:from>
    <xdr:to>
      <xdr:col>19</xdr:col>
      <xdr:colOff>177800</xdr:colOff>
      <xdr:row>60</xdr:row>
      <xdr:rowOff>137160</xdr:rowOff>
    </xdr:to>
    <xdr:cxnSp macro="">
      <xdr:nvCxnSpPr>
        <xdr:cNvPr id="194" name="直線コネクタ 193">
          <a:extLst>
            <a:ext uri="{FF2B5EF4-FFF2-40B4-BE49-F238E27FC236}">
              <a16:creationId xmlns:a16="http://schemas.microsoft.com/office/drawing/2014/main" id="{254A74B1-186B-45CD-9928-DC6A28D6FD16}"/>
            </a:ext>
          </a:extLst>
        </xdr:cNvPr>
        <xdr:cNvCxnSpPr/>
      </xdr:nvCxnSpPr>
      <xdr:spPr>
        <a:xfrm>
          <a:off x="2908300" y="103964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34109</xdr:rowOff>
    </xdr:from>
    <xdr:to>
      <xdr:col>10</xdr:col>
      <xdr:colOff>165100</xdr:colOff>
      <xdr:row>60</xdr:row>
      <xdr:rowOff>135709</xdr:rowOff>
    </xdr:to>
    <xdr:sp macro="" textlink="">
      <xdr:nvSpPr>
        <xdr:cNvPr id="195" name="楕円 194">
          <a:extLst>
            <a:ext uri="{FF2B5EF4-FFF2-40B4-BE49-F238E27FC236}">
              <a16:creationId xmlns:a16="http://schemas.microsoft.com/office/drawing/2014/main" id="{BC96A42C-CC93-46D0-8083-3711B78C50F6}"/>
            </a:ext>
          </a:extLst>
        </xdr:cNvPr>
        <xdr:cNvSpPr/>
      </xdr:nvSpPr>
      <xdr:spPr>
        <a:xfrm>
          <a:off x="1968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109401</xdr:rowOff>
    </xdr:to>
    <xdr:cxnSp macro="">
      <xdr:nvCxnSpPr>
        <xdr:cNvPr id="196" name="直線コネクタ 195">
          <a:extLst>
            <a:ext uri="{FF2B5EF4-FFF2-40B4-BE49-F238E27FC236}">
              <a16:creationId xmlns:a16="http://schemas.microsoft.com/office/drawing/2014/main" id="{9DEB4E54-BD69-4E54-958C-41301EEA4375}"/>
            </a:ext>
          </a:extLst>
        </xdr:cNvPr>
        <xdr:cNvCxnSpPr/>
      </xdr:nvCxnSpPr>
      <xdr:spPr>
        <a:xfrm>
          <a:off x="2019300" y="10371909"/>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16147</xdr:rowOff>
    </xdr:from>
    <xdr:to>
      <xdr:col>6</xdr:col>
      <xdr:colOff>38100</xdr:colOff>
      <xdr:row>60</xdr:row>
      <xdr:rowOff>117747</xdr:rowOff>
    </xdr:to>
    <xdr:sp macro="" textlink="">
      <xdr:nvSpPr>
        <xdr:cNvPr id="197" name="楕円 196">
          <a:extLst>
            <a:ext uri="{FF2B5EF4-FFF2-40B4-BE49-F238E27FC236}">
              <a16:creationId xmlns:a16="http://schemas.microsoft.com/office/drawing/2014/main" id="{3AA42E47-8F0C-441E-AFAC-0815B0C24877}"/>
            </a:ext>
          </a:extLst>
        </xdr:cNvPr>
        <xdr:cNvSpPr/>
      </xdr:nvSpPr>
      <xdr:spPr>
        <a:xfrm>
          <a:off x="1079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66947</xdr:rowOff>
    </xdr:from>
    <xdr:to>
      <xdr:col>10</xdr:col>
      <xdr:colOff>114300</xdr:colOff>
      <xdr:row>60</xdr:row>
      <xdr:rowOff>84909</xdr:rowOff>
    </xdr:to>
    <xdr:cxnSp macro="">
      <xdr:nvCxnSpPr>
        <xdr:cNvPr id="198" name="直線コネクタ 197">
          <a:extLst>
            <a:ext uri="{FF2B5EF4-FFF2-40B4-BE49-F238E27FC236}">
              <a16:creationId xmlns:a16="http://schemas.microsoft.com/office/drawing/2014/main" id="{7E7E7BA2-4652-44A9-8402-3D5C7B9E1233}"/>
            </a:ext>
          </a:extLst>
        </xdr:cNvPr>
        <xdr:cNvCxnSpPr/>
      </xdr:nvCxnSpPr>
      <xdr:spPr>
        <a:xfrm>
          <a:off x="1130300" y="10353947"/>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77850</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CBD1D665-28B2-40DA-8959-807076155CEE}"/>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59889</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1632AA21-A0CC-4ADC-8BFD-88533815A75F}"/>
            </a:ext>
          </a:extLst>
        </xdr:cNvPr>
        <xdr:cNvSpPr txBox="1"/>
      </xdr:nvSpPr>
      <xdr:spPr>
        <a:xfrm>
          <a:off x="2705744" y="1051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48458</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E8833E23-1142-44CA-8E1C-276DCD45C6E7}"/>
            </a:ext>
          </a:extLst>
        </xdr:cNvPr>
        <xdr:cNvSpPr txBox="1"/>
      </xdr:nvSpPr>
      <xdr:spPr>
        <a:xfrm>
          <a:off x="1816744" y="1050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27231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20185574-2E79-4FDB-818B-93009693016B}"/>
            </a:ext>
          </a:extLst>
        </xdr:cNvPr>
        <xdr:cNvSpPr txBox="1"/>
      </xdr:nvSpPr>
      <xdr:spPr>
        <a:xfrm>
          <a:off x="9277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A1D5EA9C-B24F-4FFA-8C5A-88302A899E05}"/>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5278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DC587861-757F-42FA-97E1-2650B4A47A3F}"/>
            </a:ext>
          </a:extLst>
        </xdr:cNvPr>
        <xdr:cNvSpPr txBox="1"/>
      </xdr:nvSpPr>
      <xdr:spPr>
        <a:xfrm>
          <a:off x="2705744" y="1012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152236</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CDDEAF0B-8011-4510-927F-EFB5ADEE5DD7}"/>
            </a:ext>
          </a:extLst>
        </xdr:cNvPr>
        <xdr:cNvSpPr txBox="1"/>
      </xdr:nvSpPr>
      <xdr:spPr>
        <a:xfrm>
          <a:off x="18167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D73EB3FC-0362-486A-9A0D-1CEF47793DB5}"/>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585C8211-973A-4A14-AD31-954CA60F4CF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C44A7A12-6F00-4238-9BE4-18117ADBB41F}"/>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87418905-E43E-4940-8095-FF6A12FDAC3D}"/>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50069201-A0D3-4E1B-AEB0-49BD2361543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E41C5D8F-17B3-49E0-A724-5BBB25A72EA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4BB27AF6-6F54-4BF2-998E-86A64F49140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3539D8FA-FA47-4746-9D28-B0180DFD58F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D3BF3B3-9925-4D4A-9D13-4755E8EA88B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EC797BA3-FEF6-4050-98F6-81D1EA58968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EF02F2F-4C9E-4FF3-8C8F-A3981CAA3D2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D358A1A6-EF6F-4475-9233-D6EAD971B47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a:extLst>
            <a:ext uri="{FF2B5EF4-FFF2-40B4-BE49-F238E27FC236}">
              <a16:creationId xmlns:a16="http://schemas.microsoft.com/office/drawing/2014/main" id="{2C99044C-6545-4885-874C-648636D2363F}"/>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C8BEF172-DD7E-481D-8098-2B58F8FBC87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a:extLst>
            <a:ext uri="{FF2B5EF4-FFF2-40B4-BE49-F238E27FC236}">
              <a16:creationId xmlns:a16="http://schemas.microsoft.com/office/drawing/2014/main" id="{3595BD7B-2777-4F08-B760-28C8FD27642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257902AC-F0B3-4ECB-A3C6-6D50BA9B69D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a:extLst>
            <a:ext uri="{FF2B5EF4-FFF2-40B4-BE49-F238E27FC236}">
              <a16:creationId xmlns:a16="http://schemas.microsoft.com/office/drawing/2014/main" id="{5643FDA1-7973-4474-AF60-6EDF9FCED14B}"/>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6F5AE1C6-E3FF-47BF-9A2C-FBAF98F9592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a:extLst>
            <a:ext uri="{FF2B5EF4-FFF2-40B4-BE49-F238E27FC236}">
              <a16:creationId xmlns:a16="http://schemas.microsoft.com/office/drawing/2014/main" id="{A0A4D23C-58C5-4C45-8FC0-8B3F7345760D}"/>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2B5CC676-83F1-4CCD-931A-FAB5905C05C5}"/>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a:extLst>
            <a:ext uri="{FF2B5EF4-FFF2-40B4-BE49-F238E27FC236}">
              <a16:creationId xmlns:a16="http://schemas.microsoft.com/office/drawing/2014/main" id="{A33EB9D6-B5D9-4BF6-A7B2-514BFF895444}"/>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CF22410E-881A-460E-AAC1-E6D8F4016B29}"/>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a:extLst>
            <a:ext uri="{FF2B5EF4-FFF2-40B4-BE49-F238E27FC236}">
              <a16:creationId xmlns:a16="http://schemas.microsoft.com/office/drawing/2014/main" id="{5FBB7665-5CD5-43CE-932A-6821DC7727C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AE585FB9-6E6F-4B1B-BF3D-49C37B4DD63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a:extLst>
            <a:ext uri="{FF2B5EF4-FFF2-40B4-BE49-F238E27FC236}">
              <a16:creationId xmlns:a16="http://schemas.microsoft.com/office/drawing/2014/main" id="{3C497750-4F6E-46BB-8123-8CE6AD8F708C}"/>
            </a:ext>
          </a:extLst>
        </xdr:cNvPr>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a:extLst>
            <a:ext uri="{FF2B5EF4-FFF2-40B4-BE49-F238E27FC236}">
              <a16:creationId xmlns:a16="http://schemas.microsoft.com/office/drawing/2014/main" id="{C48168CD-F34D-46AE-97EA-EF5216D11324}"/>
            </a:ext>
          </a:extLst>
        </xdr:cNvPr>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a:extLst>
            <a:ext uri="{FF2B5EF4-FFF2-40B4-BE49-F238E27FC236}">
              <a16:creationId xmlns:a16="http://schemas.microsoft.com/office/drawing/2014/main" id="{6E1D7D08-3F5A-41B3-9768-3B15AE46EC9B}"/>
            </a:ext>
          </a:extLst>
        </xdr:cNvPr>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63571311-9C19-4B17-889F-88D07072CE33}"/>
            </a:ext>
          </a:extLst>
        </xdr:cNvPr>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a:extLst>
            <a:ext uri="{FF2B5EF4-FFF2-40B4-BE49-F238E27FC236}">
              <a16:creationId xmlns:a16="http://schemas.microsoft.com/office/drawing/2014/main" id="{4E83A162-1418-4639-B865-D7F3898280C2}"/>
            </a:ext>
          </a:extLst>
        </xdr:cNvPr>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a:extLst>
            <a:ext uri="{FF2B5EF4-FFF2-40B4-BE49-F238E27FC236}">
              <a16:creationId xmlns:a16="http://schemas.microsoft.com/office/drawing/2014/main" id="{F3253BFE-FC56-451E-8818-10EE6E76308C}"/>
            </a:ext>
          </a:extLst>
        </xdr:cNvPr>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a:extLst>
            <a:ext uri="{FF2B5EF4-FFF2-40B4-BE49-F238E27FC236}">
              <a16:creationId xmlns:a16="http://schemas.microsoft.com/office/drawing/2014/main" id="{C96531BF-A7F5-4AE4-9333-CC0E83BF9160}"/>
            </a:ext>
          </a:extLst>
        </xdr:cNvPr>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3028</xdr:rowOff>
    </xdr:from>
    <xdr:to>
      <xdr:col>50</xdr:col>
      <xdr:colOff>165100</xdr:colOff>
      <xdr:row>63</xdr:row>
      <xdr:rowOff>104628</xdr:rowOff>
    </xdr:to>
    <xdr:sp macro="" textlink="">
      <xdr:nvSpPr>
        <xdr:cNvPr id="237" name="フローチャート: 判断 236">
          <a:extLst>
            <a:ext uri="{FF2B5EF4-FFF2-40B4-BE49-F238E27FC236}">
              <a16:creationId xmlns:a16="http://schemas.microsoft.com/office/drawing/2014/main" id="{0FDDF5D7-DDDA-4D52-9652-ECA8D6A13F2F}"/>
            </a:ext>
          </a:extLst>
        </xdr:cNvPr>
        <xdr:cNvSpPr/>
      </xdr:nvSpPr>
      <xdr:spPr>
        <a:xfrm>
          <a:off x="9588500" y="1080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5409</xdr:rowOff>
    </xdr:from>
    <xdr:to>
      <xdr:col>46</xdr:col>
      <xdr:colOff>38100</xdr:colOff>
      <xdr:row>63</xdr:row>
      <xdr:rowOff>107009</xdr:rowOff>
    </xdr:to>
    <xdr:sp macro="" textlink="">
      <xdr:nvSpPr>
        <xdr:cNvPr id="238" name="フローチャート: 判断 237">
          <a:extLst>
            <a:ext uri="{FF2B5EF4-FFF2-40B4-BE49-F238E27FC236}">
              <a16:creationId xmlns:a16="http://schemas.microsoft.com/office/drawing/2014/main" id="{4FAC82C1-F629-4208-8192-50D67335C796}"/>
            </a:ext>
          </a:extLst>
        </xdr:cNvPr>
        <xdr:cNvSpPr/>
      </xdr:nvSpPr>
      <xdr:spPr>
        <a:xfrm>
          <a:off x="8699500" y="1080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8343</xdr:rowOff>
    </xdr:from>
    <xdr:to>
      <xdr:col>41</xdr:col>
      <xdr:colOff>101600</xdr:colOff>
      <xdr:row>63</xdr:row>
      <xdr:rowOff>109943</xdr:rowOff>
    </xdr:to>
    <xdr:sp macro="" textlink="">
      <xdr:nvSpPr>
        <xdr:cNvPr id="239" name="フローチャート: 判断 238">
          <a:extLst>
            <a:ext uri="{FF2B5EF4-FFF2-40B4-BE49-F238E27FC236}">
              <a16:creationId xmlns:a16="http://schemas.microsoft.com/office/drawing/2014/main" id="{5FD35149-139F-4DA1-95B2-389B8E807310}"/>
            </a:ext>
          </a:extLst>
        </xdr:cNvPr>
        <xdr:cNvSpPr/>
      </xdr:nvSpPr>
      <xdr:spPr>
        <a:xfrm>
          <a:off x="7810500" y="108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10818</xdr:rowOff>
    </xdr:from>
    <xdr:to>
      <xdr:col>36</xdr:col>
      <xdr:colOff>165100</xdr:colOff>
      <xdr:row>63</xdr:row>
      <xdr:rowOff>112418</xdr:rowOff>
    </xdr:to>
    <xdr:sp macro="" textlink="">
      <xdr:nvSpPr>
        <xdr:cNvPr id="240" name="フローチャート: 判断 239">
          <a:extLst>
            <a:ext uri="{FF2B5EF4-FFF2-40B4-BE49-F238E27FC236}">
              <a16:creationId xmlns:a16="http://schemas.microsoft.com/office/drawing/2014/main" id="{E08881E4-1AD9-439D-93F4-9880E128B978}"/>
            </a:ext>
          </a:extLst>
        </xdr:cNvPr>
        <xdr:cNvSpPr/>
      </xdr:nvSpPr>
      <xdr:spPr>
        <a:xfrm>
          <a:off x="6921500" y="10812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F28631E-40D3-49D3-89CC-3365AF6680B3}"/>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217711BA-EBED-4EA7-8349-D4D8EA968EA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BE84A58-19B4-48A7-90A1-9FCFCFCCB74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6DFD0C9C-0536-4884-AFC1-63D500C8F65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3F3B13F-8137-44DA-A2D2-ADC71DE269E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118308</xdr:rowOff>
    </xdr:from>
    <xdr:to>
      <xdr:col>55</xdr:col>
      <xdr:colOff>50800</xdr:colOff>
      <xdr:row>64</xdr:row>
      <xdr:rowOff>48458</xdr:rowOff>
    </xdr:to>
    <xdr:sp macro="" textlink="">
      <xdr:nvSpPr>
        <xdr:cNvPr id="246" name="楕円 245">
          <a:extLst>
            <a:ext uri="{FF2B5EF4-FFF2-40B4-BE49-F238E27FC236}">
              <a16:creationId xmlns:a16="http://schemas.microsoft.com/office/drawing/2014/main" id="{76063B83-8E76-44BC-BC2A-E72831497517}"/>
            </a:ext>
          </a:extLst>
        </xdr:cNvPr>
        <xdr:cNvSpPr/>
      </xdr:nvSpPr>
      <xdr:spPr>
        <a:xfrm>
          <a:off x="10426700" y="1091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33235</xdr:rowOff>
    </xdr:from>
    <xdr:ext cx="534377" cy="259045"/>
    <xdr:sp macro="" textlink="">
      <xdr:nvSpPr>
        <xdr:cNvPr id="247" name="【橋りょう・トンネル】&#10;一人当たり有形固定資産（償却資産）額該当値テキスト">
          <a:extLst>
            <a:ext uri="{FF2B5EF4-FFF2-40B4-BE49-F238E27FC236}">
              <a16:creationId xmlns:a16="http://schemas.microsoft.com/office/drawing/2014/main" id="{6FDDF024-014A-41FC-B8A5-59296394C3F3}"/>
            </a:ext>
          </a:extLst>
        </xdr:cNvPr>
        <xdr:cNvSpPr txBox="1"/>
      </xdr:nvSpPr>
      <xdr:spPr>
        <a:xfrm>
          <a:off x="10515600" y="108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119421</xdr:rowOff>
    </xdr:from>
    <xdr:to>
      <xdr:col>50</xdr:col>
      <xdr:colOff>165100</xdr:colOff>
      <xdr:row>64</xdr:row>
      <xdr:rowOff>49571</xdr:rowOff>
    </xdr:to>
    <xdr:sp macro="" textlink="">
      <xdr:nvSpPr>
        <xdr:cNvPr id="248" name="楕円 247">
          <a:extLst>
            <a:ext uri="{FF2B5EF4-FFF2-40B4-BE49-F238E27FC236}">
              <a16:creationId xmlns:a16="http://schemas.microsoft.com/office/drawing/2014/main" id="{2D9D453B-8E29-49AD-95C3-CAF855107B48}"/>
            </a:ext>
          </a:extLst>
        </xdr:cNvPr>
        <xdr:cNvSpPr/>
      </xdr:nvSpPr>
      <xdr:spPr>
        <a:xfrm>
          <a:off x="9588500" y="10920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169108</xdr:rowOff>
    </xdr:from>
    <xdr:to>
      <xdr:col>55</xdr:col>
      <xdr:colOff>0</xdr:colOff>
      <xdr:row>63</xdr:row>
      <xdr:rowOff>170221</xdr:rowOff>
    </xdr:to>
    <xdr:cxnSp macro="">
      <xdr:nvCxnSpPr>
        <xdr:cNvPr id="249" name="直線コネクタ 248">
          <a:extLst>
            <a:ext uri="{FF2B5EF4-FFF2-40B4-BE49-F238E27FC236}">
              <a16:creationId xmlns:a16="http://schemas.microsoft.com/office/drawing/2014/main" id="{FA0DCA89-21E6-4712-AD92-7AFACB17A887}"/>
            </a:ext>
          </a:extLst>
        </xdr:cNvPr>
        <xdr:cNvCxnSpPr/>
      </xdr:nvCxnSpPr>
      <xdr:spPr>
        <a:xfrm flipV="1">
          <a:off x="9639300" y="10970458"/>
          <a:ext cx="838200" cy="1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120212</xdr:rowOff>
    </xdr:from>
    <xdr:to>
      <xdr:col>46</xdr:col>
      <xdr:colOff>38100</xdr:colOff>
      <xdr:row>64</xdr:row>
      <xdr:rowOff>50362</xdr:rowOff>
    </xdr:to>
    <xdr:sp macro="" textlink="">
      <xdr:nvSpPr>
        <xdr:cNvPr id="250" name="楕円 249">
          <a:extLst>
            <a:ext uri="{FF2B5EF4-FFF2-40B4-BE49-F238E27FC236}">
              <a16:creationId xmlns:a16="http://schemas.microsoft.com/office/drawing/2014/main" id="{158B38F0-8BF9-41C5-9623-618E76A15A2C}"/>
            </a:ext>
          </a:extLst>
        </xdr:cNvPr>
        <xdr:cNvSpPr/>
      </xdr:nvSpPr>
      <xdr:spPr>
        <a:xfrm>
          <a:off x="8699500" y="1092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170221</xdr:rowOff>
    </xdr:from>
    <xdr:to>
      <xdr:col>50</xdr:col>
      <xdr:colOff>114300</xdr:colOff>
      <xdr:row>63</xdr:row>
      <xdr:rowOff>171012</xdr:rowOff>
    </xdr:to>
    <xdr:cxnSp macro="">
      <xdr:nvCxnSpPr>
        <xdr:cNvPr id="251" name="直線コネクタ 250">
          <a:extLst>
            <a:ext uri="{FF2B5EF4-FFF2-40B4-BE49-F238E27FC236}">
              <a16:creationId xmlns:a16="http://schemas.microsoft.com/office/drawing/2014/main" id="{A59D73AD-F745-4121-BA0B-5743DAB6D7FD}"/>
            </a:ext>
          </a:extLst>
        </xdr:cNvPr>
        <xdr:cNvCxnSpPr/>
      </xdr:nvCxnSpPr>
      <xdr:spPr>
        <a:xfrm flipV="1">
          <a:off x="8750300" y="10971571"/>
          <a:ext cx="889000" cy="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120773</xdr:rowOff>
    </xdr:from>
    <xdr:to>
      <xdr:col>41</xdr:col>
      <xdr:colOff>101600</xdr:colOff>
      <xdr:row>64</xdr:row>
      <xdr:rowOff>50923</xdr:rowOff>
    </xdr:to>
    <xdr:sp macro="" textlink="">
      <xdr:nvSpPr>
        <xdr:cNvPr id="252" name="楕円 251">
          <a:extLst>
            <a:ext uri="{FF2B5EF4-FFF2-40B4-BE49-F238E27FC236}">
              <a16:creationId xmlns:a16="http://schemas.microsoft.com/office/drawing/2014/main" id="{4B3BB6BA-E0C4-437E-9BAC-E53E9764BCCD}"/>
            </a:ext>
          </a:extLst>
        </xdr:cNvPr>
        <xdr:cNvSpPr/>
      </xdr:nvSpPr>
      <xdr:spPr>
        <a:xfrm>
          <a:off x="7810500" y="109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171012</xdr:rowOff>
    </xdr:from>
    <xdr:to>
      <xdr:col>45</xdr:col>
      <xdr:colOff>177800</xdr:colOff>
      <xdr:row>64</xdr:row>
      <xdr:rowOff>123</xdr:rowOff>
    </xdr:to>
    <xdr:cxnSp macro="">
      <xdr:nvCxnSpPr>
        <xdr:cNvPr id="253" name="直線コネクタ 252">
          <a:extLst>
            <a:ext uri="{FF2B5EF4-FFF2-40B4-BE49-F238E27FC236}">
              <a16:creationId xmlns:a16="http://schemas.microsoft.com/office/drawing/2014/main" id="{C9A700CD-E9BB-4C51-B646-C3E2C393740C}"/>
            </a:ext>
          </a:extLst>
        </xdr:cNvPr>
        <xdr:cNvCxnSpPr/>
      </xdr:nvCxnSpPr>
      <xdr:spPr>
        <a:xfrm flipV="1">
          <a:off x="7861300" y="10972362"/>
          <a:ext cx="889000" cy="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123332</xdr:rowOff>
    </xdr:from>
    <xdr:to>
      <xdr:col>36</xdr:col>
      <xdr:colOff>165100</xdr:colOff>
      <xdr:row>64</xdr:row>
      <xdr:rowOff>53482</xdr:rowOff>
    </xdr:to>
    <xdr:sp macro="" textlink="">
      <xdr:nvSpPr>
        <xdr:cNvPr id="254" name="楕円 253">
          <a:extLst>
            <a:ext uri="{FF2B5EF4-FFF2-40B4-BE49-F238E27FC236}">
              <a16:creationId xmlns:a16="http://schemas.microsoft.com/office/drawing/2014/main" id="{4A8AE638-85E6-49CF-BF41-23600EA836A6}"/>
            </a:ext>
          </a:extLst>
        </xdr:cNvPr>
        <xdr:cNvSpPr/>
      </xdr:nvSpPr>
      <xdr:spPr>
        <a:xfrm>
          <a:off x="6921500" y="1092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123</xdr:rowOff>
    </xdr:from>
    <xdr:to>
      <xdr:col>41</xdr:col>
      <xdr:colOff>50800</xdr:colOff>
      <xdr:row>64</xdr:row>
      <xdr:rowOff>2682</xdr:rowOff>
    </xdr:to>
    <xdr:cxnSp macro="">
      <xdr:nvCxnSpPr>
        <xdr:cNvPr id="255" name="直線コネクタ 254">
          <a:extLst>
            <a:ext uri="{FF2B5EF4-FFF2-40B4-BE49-F238E27FC236}">
              <a16:creationId xmlns:a16="http://schemas.microsoft.com/office/drawing/2014/main" id="{66E27A5B-F987-4FE8-BDA4-89BBF1C7774E}"/>
            </a:ext>
          </a:extLst>
        </xdr:cNvPr>
        <xdr:cNvCxnSpPr/>
      </xdr:nvCxnSpPr>
      <xdr:spPr>
        <a:xfrm flipV="1">
          <a:off x="6972300" y="10972923"/>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121155</xdr:rowOff>
    </xdr:from>
    <xdr:ext cx="599010" cy="259045"/>
    <xdr:sp macro="" textlink="">
      <xdr:nvSpPr>
        <xdr:cNvPr id="256" name="n_1aveValue【橋りょう・トンネル】&#10;一人当たり有形固定資産（償却資産）額">
          <a:extLst>
            <a:ext uri="{FF2B5EF4-FFF2-40B4-BE49-F238E27FC236}">
              <a16:creationId xmlns:a16="http://schemas.microsoft.com/office/drawing/2014/main" id="{5FA4CEE2-E194-4024-A6EE-43EABB9CC69A}"/>
            </a:ext>
          </a:extLst>
        </xdr:cNvPr>
        <xdr:cNvSpPr txBox="1"/>
      </xdr:nvSpPr>
      <xdr:spPr>
        <a:xfrm>
          <a:off x="9327095" y="10579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123536</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6D9675E2-BAE2-4CBD-BF02-EF839CCA37BD}"/>
            </a:ext>
          </a:extLst>
        </xdr:cNvPr>
        <xdr:cNvSpPr txBox="1"/>
      </xdr:nvSpPr>
      <xdr:spPr>
        <a:xfrm>
          <a:off x="8450795" y="1058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126470</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45A5019B-2719-492B-B60A-9DB3FFD7295D}"/>
            </a:ext>
          </a:extLst>
        </xdr:cNvPr>
        <xdr:cNvSpPr txBox="1"/>
      </xdr:nvSpPr>
      <xdr:spPr>
        <a:xfrm>
          <a:off x="7561795" y="1058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128945</xdr:rowOff>
    </xdr:from>
    <xdr:ext cx="599010" cy="259045"/>
    <xdr:sp macro="" textlink="">
      <xdr:nvSpPr>
        <xdr:cNvPr id="259" name="n_4aveValue【橋りょう・トンネル】&#10;一人当たり有形固定資産（償却資産）額">
          <a:extLst>
            <a:ext uri="{FF2B5EF4-FFF2-40B4-BE49-F238E27FC236}">
              <a16:creationId xmlns:a16="http://schemas.microsoft.com/office/drawing/2014/main" id="{955BF124-0A26-4889-8BA1-EE4813E9DC32}"/>
            </a:ext>
          </a:extLst>
        </xdr:cNvPr>
        <xdr:cNvSpPr txBox="1"/>
      </xdr:nvSpPr>
      <xdr:spPr>
        <a:xfrm>
          <a:off x="6672795" y="10587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40698</xdr:rowOff>
    </xdr:from>
    <xdr:ext cx="534377" cy="259045"/>
    <xdr:sp macro="" textlink="">
      <xdr:nvSpPr>
        <xdr:cNvPr id="260" name="n_1mainValue【橋りょう・トンネル】&#10;一人当たり有形固定資産（償却資産）額">
          <a:extLst>
            <a:ext uri="{FF2B5EF4-FFF2-40B4-BE49-F238E27FC236}">
              <a16:creationId xmlns:a16="http://schemas.microsoft.com/office/drawing/2014/main" id="{880DDD1B-470F-4A0E-88FE-5F7B5DF4EC92}"/>
            </a:ext>
          </a:extLst>
        </xdr:cNvPr>
        <xdr:cNvSpPr txBox="1"/>
      </xdr:nvSpPr>
      <xdr:spPr>
        <a:xfrm>
          <a:off x="9359411" y="1101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41489</xdr:rowOff>
    </xdr:from>
    <xdr:ext cx="534377" cy="259045"/>
    <xdr:sp macro="" textlink="">
      <xdr:nvSpPr>
        <xdr:cNvPr id="261" name="n_2mainValue【橋りょう・トンネル】&#10;一人当たり有形固定資産（償却資産）額">
          <a:extLst>
            <a:ext uri="{FF2B5EF4-FFF2-40B4-BE49-F238E27FC236}">
              <a16:creationId xmlns:a16="http://schemas.microsoft.com/office/drawing/2014/main" id="{CEE78E93-405B-4DF4-BDA7-6DEA4AB63CC3}"/>
            </a:ext>
          </a:extLst>
        </xdr:cNvPr>
        <xdr:cNvSpPr txBox="1"/>
      </xdr:nvSpPr>
      <xdr:spPr>
        <a:xfrm>
          <a:off x="8483111" y="11014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42050</xdr:rowOff>
    </xdr:from>
    <xdr:ext cx="534377" cy="259045"/>
    <xdr:sp macro="" textlink="">
      <xdr:nvSpPr>
        <xdr:cNvPr id="262" name="n_3mainValue【橋りょう・トンネル】&#10;一人当たり有形固定資産（償却資産）額">
          <a:extLst>
            <a:ext uri="{FF2B5EF4-FFF2-40B4-BE49-F238E27FC236}">
              <a16:creationId xmlns:a16="http://schemas.microsoft.com/office/drawing/2014/main" id="{C663D4FB-4FBF-414D-9C87-2EEB6BFFBF8D}"/>
            </a:ext>
          </a:extLst>
        </xdr:cNvPr>
        <xdr:cNvSpPr txBox="1"/>
      </xdr:nvSpPr>
      <xdr:spPr>
        <a:xfrm>
          <a:off x="7594111" y="1101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44609</xdr:rowOff>
    </xdr:from>
    <xdr:ext cx="534377" cy="259045"/>
    <xdr:sp macro="" textlink="">
      <xdr:nvSpPr>
        <xdr:cNvPr id="263" name="n_4mainValue【橋りょう・トンネル】&#10;一人当たり有形固定資産（償却資産）額">
          <a:extLst>
            <a:ext uri="{FF2B5EF4-FFF2-40B4-BE49-F238E27FC236}">
              <a16:creationId xmlns:a16="http://schemas.microsoft.com/office/drawing/2014/main" id="{39A51AC9-AC38-4727-9868-CDEAC6C0CB99}"/>
            </a:ext>
          </a:extLst>
        </xdr:cNvPr>
        <xdr:cNvSpPr txBox="1"/>
      </xdr:nvSpPr>
      <xdr:spPr>
        <a:xfrm>
          <a:off x="6705111" y="1101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7537F6A-C851-40FD-8C2C-CAF99964E9D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66EB4A4F-E1BD-45ED-95A7-25381F260F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4B02AC6D-71AD-4526-87FB-A9B09927DD8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8371F61-B66F-4D66-A023-85928DBCE21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8734CFEA-B9DB-4802-9168-2D9CE3E80522}"/>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D36FD3BF-66C1-449A-9AB4-77395FA077E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54315B2-AB65-4E51-B456-5AFBBF145AF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BA41F53F-8CC7-425A-92E5-890DEABFEC5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D462C7B2-DE19-4DE5-ABC1-F8DD2B4A715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2EED35B1-D74E-4F84-AE74-4A43C747CFF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69DDB41-055B-4877-AC55-7B6C5958DFF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a:extLst>
            <a:ext uri="{FF2B5EF4-FFF2-40B4-BE49-F238E27FC236}">
              <a16:creationId xmlns:a16="http://schemas.microsoft.com/office/drawing/2014/main" id="{3B7FAD1C-1EA1-4250-BE50-035E690D6D8D}"/>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a:extLst>
            <a:ext uri="{FF2B5EF4-FFF2-40B4-BE49-F238E27FC236}">
              <a16:creationId xmlns:a16="http://schemas.microsoft.com/office/drawing/2014/main" id="{C02FC0D7-D89F-4728-9E10-6C8E6B2D9BFB}"/>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a:extLst>
            <a:ext uri="{FF2B5EF4-FFF2-40B4-BE49-F238E27FC236}">
              <a16:creationId xmlns:a16="http://schemas.microsoft.com/office/drawing/2014/main" id="{FE114AAE-7B28-404F-B3CE-66E6C041DE92}"/>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a:extLst>
            <a:ext uri="{FF2B5EF4-FFF2-40B4-BE49-F238E27FC236}">
              <a16:creationId xmlns:a16="http://schemas.microsoft.com/office/drawing/2014/main" id="{FEB28ED9-B752-49E3-89A7-B9A304F0A76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a:extLst>
            <a:ext uri="{FF2B5EF4-FFF2-40B4-BE49-F238E27FC236}">
              <a16:creationId xmlns:a16="http://schemas.microsoft.com/office/drawing/2014/main" id="{87A96955-B65D-423D-9A5E-F36BD388272F}"/>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a:extLst>
            <a:ext uri="{FF2B5EF4-FFF2-40B4-BE49-F238E27FC236}">
              <a16:creationId xmlns:a16="http://schemas.microsoft.com/office/drawing/2014/main" id="{7A7BEE53-F11B-4B68-9D66-E2432C7FB0AC}"/>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a:extLst>
            <a:ext uri="{FF2B5EF4-FFF2-40B4-BE49-F238E27FC236}">
              <a16:creationId xmlns:a16="http://schemas.microsoft.com/office/drawing/2014/main" id="{6C483E84-B0BF-462E-8F43-B9AADF919CF3}"/>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a:extLst>
            <a:ext uri="{FF2B5EF4-FFF2-40B4-BE49-F238E27FC236}">
              <a16:creationId xmlns:a16="http://schemas.microsoft.com/office/drawing/2014/main" id="{97DD9C81-9B6C-421E-8819-FD310F2B392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5B79FA90-F95F-43E1-82B8-1B646D0937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a:extLst>
            <a:ext uri="{FF2B5EF4-FFF2-40B4-BE49-F238E27FC236}">
              <a16:creationId xmlns:a16="http://schemas.microsoft.com/office/drawing/2014/main" id="{E98B0112-EFC4-4406-A29C-680E678F2AA2}"/>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FB9103BE-F032-474C-8CF7-36BC4E5D3C14}"/>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a:extLst>
            <a:ext uri="{FF2B5EF4-FFF2-40B4-BE49-F238E27FC236}">
              <a16:creationId xmlns:a16="http://schemas.microsoft.com/office/drawing/2014/main" id="{19A49B15-51EB-4121-9A4E-2DE257128BCE}"/>
            </a:ext>
          </a:extLst>
        </xdr:cNvPr>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461785C0-3FC7-4BC4-AEC7-C04224DF49B7}"/>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a:extLst>
            <a:ext uri="{FF2B5EF4-FFF2-40B4-BE49-F238E27FC236}">
              <a16:creationId xmlns:a16="http://schemas.microsoft.com/office/drawing/2014/main" id="{D02CF9A7-C250-44C0-B38E-8CF1E82A5397}"/>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B58185E9-7DFD-42D0-B2EC-0771C70977E3}"/>
            </a:ext>
          </a:extLst>
        </xdr:cNvPr>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a:extLst>
            <a:ext uri="{FF2B5EF4-FFF2-40B4-BE49-F238E27FC236}">
              <a16:creationId xmlns:a16="http://schemas.microsoft.com/office/drawing/2014/main" id="{937C9D3F-97F9-4C2C-B7C8-D5F13E216F6D}"/>
            </a:ext>
          </a:extLst>
        </xdr:cNvPr>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5130132B-9497-440F-8CC8-AFEB2446440E}"/>
            </a:ext>
          </a:extLst>
        </xdr:cNvPr>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a:extLst>
            <a:ext uri="{FF2B5EF4-FFF2-40B4-BE49-F238E27FC236}">
              <a16:creationId xmlns:a16="http://schemas.microsoft.com/office/drawing/2014/main" id="{A443B7A2-C5BB-4BD4-8335-E7EAA09D930F}"/>
            </a:ext>
          </a:extLst>
        </xdr:cNvPr>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161037</xdr:rowOff>
    </xdr:from>
    <xdr:to>
      <xdr:col>20</xdr:col>
      <xdr:colOff>38100</xdr:colOff>
      <xdr:row>82</xdr:row>
      <xdr:rowOff>91187</xdr:rowOff>
    </xdr:to>
    <xdr:sp macro="" textlink="">
      <xdr:nvSpPr>
        <xdr:cNvPr id="293" name="フローチャート: 判断 292">
          <a:extLst>
            <a:ext uri="{FF2B5EF4-FFF2-40B4-BE49-F238E27FC236}">
              <a16:creationId xmlns:a16="http://schemas.microsoft.com/office/drawing/2014/main" id="{F4C8364C-572E-4234-A9D4-AFCE2454DAAA}"/>
            </a:ext>
          </a:extLst>
        </xdr:cNvPr>
        <xdr:cNvSpPr/>
      </xdr:nvSpPr>
      <xdr:spPr>
        <a:xfrm>
          <a:off x="3746500" y="1404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124461</xdr:rowOff>
    </xdr:from>
    <xdr:to>
      <xdr:col>15</xdr:col>
      <xdr:colOff>101600</xdr:colOff>
      <xdr:row>82</xdr:row>
      <xdr:rowOff>54611</xdr:rowOff>
    </xdr:to>
    <xdr:sp macro="" textlink="">
      <xdr:nvSpPr>
        <xdr:cNvPr id="294" name="フローチャート: 判断 293">
          <a:extLst>
            <a:ext uri="{FF2B5EF4-FFF2-40B4-BE49-F238E27FC236}">
              <a16:creationId xmlns:a16="http://schemas.microsoft.com/office/drawing/2014/main" id="{6E585FCD-AA9A-4C37-B457-6AA45FB345AE}"/>
            </a:ext>
          </a:extLst>
        </xdr:cNvPr>
        <xdr:cNvSpPr/>
      </xdr:nvSpPr>
      <xdr:spPr>
        <a:xfrm>
          <a:off x="2857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99313</xdr:rowOff>
    </xdr:from>
    <xdr:to>
      <xdr:col>10</xdr:col>
      <xdr:colOff>165100</xdr:colOff>
      <xdr:row>82</xdr:row>
      <xdr:rowOff>29463</xdr:rowOff>
    </xdr:to>
    <xdr:sp macro="" textlink="">
      <xdr:nvSpPr>
        <xdr:cNvPr id="295" name="フローチャート: 判断 294">
          <a:extLst>
            <a:ext uri="{FF2B5EF4-FFF2-40B4-BE49-F238E27FC236}">
              <a16:creationId xmlns:a16="http://schemas.microsoft.com/office/drawing/2014/main" id="{F15B18C6-331A-4165-9BF8-2EB2509EEB9E}"/>
            </a:ext>
          </a:extLst>
        </xdr:cNvPr>
        <xdr:cNvSpPr/>
      </xdr:nvSpPr>
      <xdr:spPr>
        <a:xfrm>
          <a:off x="1968500" y="1398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62737</xdr:rowOff>
    </xdr:from>
    <xdr:to>
      <xdr:col>6</xdr:col>
      <xdr:colOff>38100</xdr:colOff>
      <xdr:row>81</xdr:row>
      <xdr:rowOff>164337</xdr:rowOff>
    </xdr:to>
    <xdr:sp macro="" textlink="">
      <xdr:nvSpPr>
        <xdr:cNvPr id="296" name="フローチャート: 判断 295">
          <a:extLst>
            <a:ext uri="{FF2B5EF4-FFF2-40B4-BE49-F238E27FC236}">
              <a16:creationId xmlns:a16="http://schemas.microsoft.com/office/drawing/2014/main" id="{D1A62F60-0998-4937-827E-2AC53014D10F}"/>
            </a:ext>
          </a:extLst>
        </xdr:cNvPr>
        <xdr:cNvSpPr/>
      </xdr:nvSpPr>
      <xdr:spPr>
        <a:xfrm>
          <a:off x="1079500" y="13950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2416A2E-77D1-443D-8575-65CD58CC49C1}"/>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42902CEF-2041-4A22-9677-11B1EAB9679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2121D0A-891A-4639-893E-DD48B59AF21F}"/>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9821400-F6A5-4779-864A-9D7EF1D67C4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B6F5663-9349-422B-9163-6BB6EF916D0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302" name="楕円 301">
          <a:extLst>
            <a:ext uri="{FF2B5EF4-FFF2-40B4-BE49-F238E27FC236}">
              <a16:creationId xmlns:a16="http://schemas.microsoft.com/office/drawing/2014/main" id="{58D20155-EC0B-41D6-A833-A3B5F3A41299}"/>
            </a:ext>
          </a:extLst>
        </xdr:cNvPr>
        <xdr:cNvSpPr/>
      </xdr:nvSpPr>
      <xdr:spPr>
        <a:xfrm>
          <a:off x="4584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124477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80C226D4-1CA8-40ED-BED1-0851DE2A8BEE}"/>
            </a:ext>
          </a:extLst>
        </xdr:cNvPr>
        <xdr:cNvSpPr txBox="1"/>
      </xdr:nvSpPr>
      <xdr:spPr>
        <a:xfrm>
          <a:off x="4673600"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76454</xdr:rowOff>
    </xdr:from>
    <xdr:to>
      <xdr:col>20</xdr:col>
      <xdr:colOff>38100</xdr:colOff>
      <xdr:row>82</xdr:row>
      <xdr:rowOff>6604</xdr:rowOff>
    </xdr:to>
    <xdr:sp macro="" textlink="">
      <xdr:nvSpPr>
        <xdr:cNvPr id="304" name="楕円 303">
          <a:extLst>
            <a:ext uri="{FF2B5EF4-FFF2-40B4-BE49-F238E27FC236}">
              <a16:creationId xmlns:a16="http://schemas.microsoft.com/office/drawing/2014/main" id="{0772AF06-7BF4-40CC-8C80-D5BB1328B07B}"/>
            </a:ext>
          </a:extLst>
        </xdr:cNvPr>
        <xdr:cNvSpPr/>
      </xdr:nvSpPr>
      <xdr:spPr>
        <a:xfrm>
          <a:off x="3746500" y="13963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127254</xdr:rowOff>
    </xdr:from>
    <xdr:to>
      <xdr:col>24</xdr:col>
      <xdr:colOff>63500</xdr:colOff>
      <xdr:row>81</xdr:row>
      <xdr:rowOff>152400</xdr:rowOff>
    </xdr:to>
    <xdr:cxnSp macro="">
      <xdr:nvCxnSpPr>
        <xdr:cNvPr id="305" name="直線コネクタ 304">
          <a:extLst>
            <a:ext uri="{FF2B5EF4-FFF2-40B4-BE49-F238E27FC236}">
              <a16:creationId xmlns:a16="http://schemas.microsoft.com/office/drawing/2014/main" id="{188C174F-BD67-40D6-AE27-280C989244B8}"/>
            </a:ext>
          </a:extLst>
        </xdr:cNvPr>
        <xdr:cNvCxnSpPr/>
      </xdr:nvCxnSpPr>
      <xdr:spPr>
        <a:xfrm>
          <a:off x="3797300" y="14014704"/>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62737</xdr:rowOff>
    </xdr:from>
    <xdr:to>
      <xdr:col>15</xdr:col>
      <xdr:colOff>101600</xdr:colOff>
      <xdr:row>81</xdr:row>
      <xdr:rowOff>164337</xdr:rowOff>
    </xdr:to>
    <xdr:sp macro="" textlink="">
      <xdr:nvSpPr>
        <xdr:cNvPr id="306" name="楕円 305">
          <a:extLst>
            <a:ext uri="{FF2B5EF4-FFF2-40B4-BE49-F238E27FC236}">
              <a16:creationId xmlns:a16="http://schemas.microsoft.com/office/drawing/2014/main" id="{1307734F-8D9F-4575-AE04-A436C9172E3B}"/>
            </a:ext>
          </a:extLst>
        </xdr:cNvPr>
        <xdr:cNvSpPr/>
      </xdr:nvSpPr>
      <xdr:spPr>
        <a:xfrm>
          <a:off x="2857500" y="1395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113537</xdr:rowOff>
    </xdr:from>
    <xdr:to>
      <xdr:col>19</xdr:col>
      <xdr:colOff>177800</xdr:colOff>
      <xdr:row>81</xdr:row>
      <xdr:rowOff>127254</xdr:rowOff>
    </xdr:to>
    <xdr:cxnSp macro="">
      <xdr:nvCxnSpPr>
        <xdr:cNvPr id="307" name="直線コネクタ 306">
          <a:extLst>
            <a:ext uri="{FF2B5EF4-FFF2-40B4-BE49-F238E27FC236}">
              <a16:creationId xmlns:a16="http://schemas.microsoft.com/office/drawing/2014/main" id="{99604651-7843-47E2-AB68-C642C8958D7F}"/>
            </a:ext>
          </a:extLst>
        </xdr:cNvPr>
        <xdr:cNvCxnSpPr/>
      </xdr:nvCxnSpPr>
      <xdr:spPr>
        <a:xfrm>
          <a:off x="2908300" y="1400098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26163</xdr:rowOff>
    </xdr:from>
    <xdr:to>
      <xdr:col>10</xdr:col>
      <xdr:colOff>165100</xdr:colOff>
      <xdr:row>81</xdr:row>
      <xdr:rowOff>127763</xdr:rowOff>
    </xdr:to>
    <xdr:sp macro="" textlink="">
      <xdr:nvSpPr>
        <xdr:cNvPr id="308" name="楕円 307">
          <a:extLst>
            <a:ext uri="{FF2B5EF4-FFF2-40B4-BE49-F238E27FC236}">
              <a16:creationId xmlns:a16="http://schemas.microsoft.com/office/drawing/2014/main" id="{1AE9BFAF-76DE-42C5-950D-242A65DD64CE}"/>
            </a:ext>
          </a:extLst>
        </xdr:cNvPr>
        <xdr:cNvSpPr/>
      </xdr:nvSpPr>
      <xdr:spPr>
        <a:xfrm>
          <a:off x="1968500" y="139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76963</xdr:rowOff>
    </xdr:from>
    <xdr:to>
      <xdr:col>15</xdr:col>
      <xdr:colOff>50800</xdr:colOff>
      <xdr:row>81</xdr:row>
      <xdr:rowOff>113537</xdr:rowOff>
    </xdr:to>
    <xdr:cxnSp macro="">
      <xdr:nvCxnSpPr>
        <xdr:cNvPr id="309" name="直線コネクタ 308">
          <a:extLst>
            <a:ext uri="{FF2B5EF4-FFF2-40B4-BE49-F238E27FC236}">
              <a16:creationId xmlns:a16="http://schemas.microsoft.com/office/drawing/2014/main" id="{F7AA7F60-68C5-44AD-B489-2AEE4C9A7764}"/>
            </a:ext>
          </a:extLst>
        </xdr:cNvPr>
        <xdr:cNvCxnSpPr/>
      </xdr:nvCxnSpPr>
      <xdr:spPr>
        <a:xfrm>
          <a:off x="2019300" y="1396441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163322</xdr:rowOff>
    </xdr:from>
    <xdr:to>
      <xdr:col>6</xdr:col>
      <xdr:colOff>38100</xdr:colOff>
      <xdr:row>81</xdr:row>
      <xdr:rowOff>93472</xdr:rowOff>
    </xdr:to>
    <xdr:sp macro="" textlink="">
      <xdr:nvSpPr>
        <xdr:cNvPr id="310" name="楕円 309">
          <a:extLst>
            <a:ext uri="{FF2B5EF4-FFF2-40B4-BE49-F238E27FC236}">
              <a16:creationId xmlns:a16="http://schemas.microsoft.com/office/drawing/2014/main" id="{16A58B0B-975A-4802-B4B8-8E7C217CFE46}"/>
            </a:ext>
          </a:extLst>
        </xdr:cNvPr>
        <xdr:cNvSpPr/>
      </xdr:nvSpPr>
      <xdr:spPr>
        <a:xfrm>
          <a:off x="1079500" y="138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42672</xdr:rowOff>
    </xdr:from>
    <xdr:to>
      <xdr:col>10</xdr:col>
      <xdr:colOff>114300</xdr:colOff>
      <xdr:row>81</xdr:row>
      <xdr:rowOff>76963</xdr:rowOff>
    </xdr:to>
    <xdr:cxnSp macro="">
      <xdr:nvCxnSpPr>
        <xdr:cNvPr id="311" name="直線コネクタ 310">
          <a:extLst>
            <a:ext uri="{FF2B5EF4-FFF2-40B4-BE49-F238E27FC236}">
              <a16:creationId xmlns:a16="http://schemas.microsoft.com/office/drawing/2014/main" id="{BC427574-81DF-458D-BD4D-BA25CDB3BC08}"/>
            </a:ext>
          </a:extLst>
        </xdr:cNvPr>
        <xdr:cNvCxnSpPr/>
      </xdr:nvCxnSpPr>
      <xdr:spPr>
        <a:xfrm>
          <a:off x="1130300" y="1393012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82314</xdr:rowOff>
    </xdr:from>
    <xdr:ext cx="405111" cy="259045"/>
    <xdr:sp macro="" textlink="">
      <xdr:nvSpPr>
        <xdr:cNvPr id="312" name="n_1aveValue【公営住宅】&#10;有形固定資産減価償却率">
          <a:extLst>
            <a:ext uri="{FF2B5EF4-FFF2-40B4-BE49-F238E27FC236}">
              <a16:creationId xmlns:a16="http://schemas.microsoft.com/office/drawing/2014/main" id="{7610C8F7-1FB2-41D0-BF5C-4D72E420FAD5}"/>
            </a:ext>
          </a:extLst>
        </xdr:cNvPr>
        <xdr:cNvSpPr txBox="1"/>
      </xdr:nvSpPr>
      <xdr:spPr>
        <a:xfrm>
          <a:off x="3582044" y="141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45738</xdr:rowOff>
    </xdr:from>
    <xdr:ext cx="405111" cy="259045"/>
    <xdr:sp macro="" textlink="">
      <xdr:nvSpPr>
        <xdr:cNvPr id="313" name="n_2aveValue【公営住宅】&#10;有形固定資産減価償却率">
          <a:extLst>
            <a:ext uri="{FF2B5EF4-FFF2-40B4-BE49-F238E27FC236}">
              <a16:creationId xmlns:a16="http://schemas.microsoft.com/office/drawing/2014/main" id="{AEA0F59A-D2CA-4AAD-8E33-E59D8B9C068D}"/>
            </a:ext>
          </a:extLst>
        </xdr:cNvPr>
        <xdr:cNvSpPr txBox="1"/>
      </xdr:nvSpPr>
      <xdr:spPr>
        <a:xfrm>
          <a:off x="27057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20590</xdr:rowOff>
    </xdr:from>
    <xdr:ext cx="405111" cy="259045"/>
    <xdr:sp macro="" textlink="">
      <xdr:nvSpPr>
        <xdr:cNvPr id="314" name="n_3aveValue【公営住宅】&#10;有形固定資産減価償却率">
          <a:extLst>
            <a:ext uri="{FF2B5EF4-FFF2-40B4-BE49-F238E27FC236}">
              <a16:creationId xmlns:a16="http://schemas.microsoft.com/office/drawing/2014/main" id="{BC9DF34C-A77A-48B8-911C-484591F9FED9}"/>
            </a:ext>
          </a:extLst>
        </xdr:cNvPr>
        <xdr:cNvSpPr txBox="1"/>
      </xdr:nvSpPr>
      <xdr:spPr>
        <a:xfrm>
          <a:off x="1816744" y="1407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155464</xdr:rowOff>
    </xdr:from>
    <xdr:ext cx="405111" cy="259045"/>
    <xdr:sp macro="" textlink="">
      <xdr:nvSpPr>
        <xdr:cNvPr id="315" name="n_4aveValue【公営住宅】&#10;有形固定資産減価償却率">
          <a:extLst>
            <a:ext uri="{FF2B5EF4-FFF2-40B4-BE49-F238E27FC236}">
              <a16:creationId xmlns:a16="http://schemas.microsoft.com/office/drawing/2014/main" id="{48F7B4E5-6F94-44B4-8CF1-53BB67CAF819}"/>
            </a:ext>
          </a:extLst>
        </xdr:cNvPr>
        <xdr:cNvSpPr txBox="1"/>
      </xdr:nvSpPr>
      <xdr:spPr>
        <a:xfrm>
          <a:off x="927744" y="14042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23131</xdr:rowOff>
    </xdr:from>
    <xdr:ext cx="405111" cy="259045"/>
    <xdr:sp macro="" textlink="">
      <xdr:nvSpPr>
        <xdr:cNvPr id="316" name="n_1mainValue【公営住宅】&#10;有形固定資産減価償却率">
          <a:extLst>
            <a:ext uri="{FF2B5EF4-FFF2-40B4-BE49-F238E27FC236}">
              <a16:creationId xmlns:a16="http://schemas.microsoft.com/office/drawing/2014/main" id="{EB7A3A14-297C-4E5B-BD1F-0BC933531603}"/>
            </a:ext>
          </a:extLst>
        </xdr:cNvPr>
        <xdr:cNvSpPr txBox="1"/>
      </xdr:nvSpPr>
      <xdr:spPr>
        <a:xfrm>
          <a:off x="3582044" y="13739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9414</xdr:rowOff>
    </xdr:from>
    <xdr:ext cx="405111" cy="259045"/>
    <xdr:sp macro="" textlink="">
      <xdr:nvSpPr>
        <xdr:cNvPr id="317" name="n_2mainValue【公営住宅】&#10;有形固定資産減価償却率">
          <a:extLst>
            <a:ext uri="{FF2B5EF4-FFF2-40B4-BE49-F238E27FC236}">
              <a16:creationId xmlns:a16="http://schemas.microsoft.com/office/drawing/2014/main" id="{793565A3-BD91-4879-A839-05C314D211A3}"/>
            </a:ext>
          </a:extLst>
        </xdr:cNvPr>
        <xdr:cNvSpPr txBox="1"/>
      </xdr:nvSpPr>
      <xdr:spPr>
        <a:xfrm>
          <a:off x="2705744" y="13725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144290</xdr:rowOff>
    </xdr:from>
    <xdr:ext cx="405111" cy="259045"/>
    <xdr:sp macro="" textlink="">
      <xdr:nvSpPr>
        <xdr:cNvPr id="318" name="n_3mainValue【公営住宅】&#10;有形固定資産減価償却率">
          <a:extLst>
            <a:ext uri="{FF2B5EF4-FFF2-40B4-BE49-F238E27FC236}">
              <a16:creationId xmlns:a16="http://schemas.microsoft.com/office/drawing/2014/main" id="{75F4F7DA-EDE0-4F25-B778-2756E80339A0}"/>
            </a:ext>
          </a:extLst>
        </xdr:cNvPr>
        <xdr:cNvSpPr txBox="1"/>
      </xdr:nvSpPr>
      <xdr:spPr>
        <a:xfrm>
          <a:off x="181674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109999</xdr:rowOff>
    </xdr:from>
    <xdr:ext cx="405111" cy="259045"/>
    <xdr:sp macro="" textlink="">
      <xdr:nvSpPr>
        <xdr:cNvPr id="319" name="n_4mainValue【公営住宅】&#10;有形固定資産減価償却率">
          <a:extLst>
            <a:ext uri="{FF2B5EF4-FFF2-40B4-BE49-F238E27FC236}">
              <a16:creationId xmlns:a16="http://schemas.microsoft.com/office/drawing/2014/main" id="{4A4BA6FB-B22B-45C9-A7F1-1038C80ED6A0}"/>
            </a:ext>
          </a:extLst>
        </xdr:cNvPr>
        <xdr:cNvSpPr txBox="1"/>
      </xdr:nvSpPr>
      <xdr:spPr>
        <a:xfrm>
          <a:off x="927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B464733-43FA-4E92-A5C2-084B708EF809}"/>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6D99117D-5D59-4691-AAF4-6A0DE40C2A1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BF4D0444-63F8-4976-AB49-A140ECA292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21C09C5-05DA-40FE-B2F7-2924F82DBFE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858FDED6-B35F-408B-914C-71E4C06810B5}"/>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F42E61E9-474E-4946-9B76-A1B44031EB1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14105714-CB40-478B-86A2-72C0473DE69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FFA67472-ADC7-4DD4-84CA-E11BAAC9E95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5C57C9B5-D3BD-491E-AE13-9EE9E07541A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F48261E5-6081-424C-8784-4FDB24EEE9C9}"/>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5C1AABF2-73C7-4DF9-8079-6F7AB63FC6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D7BD0A74-9753-4916-B5CC-C28E78AEB25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FB5D1E48-19D2-47A7-99EA-AC74C921A7A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B6D3F101-2E21-4758-A142-B8F1FC723383}"/>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B3368DEE-756C-4395-8633-50D4D0C7387B}"/>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8D10DCE9-B8C1-4C6A-857A-6325B15A82E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DB4C3247-D0DB-4BAF-8930-A2AA9516221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7ED7C4AC-594F-43D9-BA70-9A10063C79D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15077001-C7A4-4816-93BA-049647F0B9E9}"/>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040B3706-C563-4375-9F6E-2C1372A9AF0D}"/>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B8492503-22A7-4993-B4DE-01D965E42EF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E86AE05F-3A46-467D-A13B-13F16D3E5F8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2A6EEB27-050F-492E-94B1-BE665995D0B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a:extLst>
            <a:ext uri="{FF2B5EF4-FFF2-40B4-BE49-F238E27FC236}">
              <a16:creationId xmlns:a16="http://schemas.microsoft.com/office/drawing/2014/main" id="{066DACFC-36AC-4488-931A-5E3F85C2046B}"/>
            </a:ext>
          </a:extLst>
        </xdr:cNvPr>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a:extLst>
            <a:ext uri="{FF2B5EF4-FFF2-40B4-BE49-F238E27FC236}">
              <a16:creationId xmlns:a16="http://schemas.microsoft.com/office/drawing/2014/main" id="{EB5C9696-7081-4C93-91B1-5A56EC4728B8}"/>
            </a:ext>
          </a:extLst>
        </xdr:cNvPr>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a:extLst>
            <a:ext uri="{FF2B5EF4-FFF2-40B4-BE49-F238E27FC236}">
              <a16:creationId xmlns:a16="http://schemas.microsoft.com/office/drawing/2014/main" id="{D5453BC3-F23D-4317-9736-289E701FA461}"/>
            </a:ext>
          </a:extLst>
        </xdr:cNvPr>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a:extLst>
            <a:ext uri="{FF2B5EF4-FFF2-40B4-BE49-F238E27FC236}">
              <a16:creationId xmlns:a16="http://schemas.microsoft.com/office/drawing/2014/main" id="{350866D2-1093-4011-900C-8CA58F6D4FF3}"/>
            </a:ext>
          </a:extLst>
        </xdr:cNvPr>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a:extLst>
            <a:ext uri="{FF2B5EF4-FFF2-40B4-BE49-F238E27FC236}">
              <a16:creationId xmlns:a16="http://schemas.microsoft.com/office/drawing/2014/main" id="{52BA6526-60E0-4FC6-BB04-95F5782419FB}"/>
            </a:ext>
          </a:extLst>
        </xdr:cNvPr>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48" name="【公営住宅】&#10;一人当たり面積平均値テキスト">
          <a:extLst>
            <a:ext uri="{FF2B5EF4-FFF2-40B4-BE49-F238E27FC236}">
              <a16:creationId xmlns:a16="http://schemas.microsoft.com/office/drawing/2014/main" id="{885464B2-518C-4C6A-9F1B-BA3FB8E3707B}"/>
            </a:ext>
          </a:extLst>
        </xdr:cNvPr>
        <xdr:cNvSpPr txBox="1"/>
      </xdr:nvSpPr>
      <xdr:spPr>
        <a:xfrm>
          <a:off x="10515600" y="14256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a:extLst>
            <a:ext uri="{FF2B5EF4-FFF2-40B4-BE49-F238E27FC236}">
              <a16:creationId xmlns:a16="http://schemas.microsoft.com/office/drawing/2014/main" id="{C44BD0BB-9B40-4590-B85B-B2C49DD635A8}"/>
            </a:ext>
          </a:extLst>
        </xdr:cNvPr>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147320</xdr:rowOff>
    </xdr:from>
    <xdr:to>
      <xdr:col>50</xdr:col>
      <xdr:colOff>165100</xdr:colOff>
      <xdr:row>84</xdr:row>
      <xdr:rowOff>77470</xdr:rowOff>
    </xdr:to>
    <xdr:sp macro="" textlink="">
      <xdr:nvSpPr>
        <xdr:cNvPr id="350" name="フローチャート: 判断 349">
          <a:extLst>
            <a:ext uri="{FF2B5EF4-FFF2-40B4-BE49-F238E27FC236}">
              <a16:creationId xmlns:a16="http://schemas.microsoft.com/office/drawing/2014/main" id="{33C835BE-16A9-4B44-AB13-521D8BE054E5}"/>
            </a:ext>
          </a:extLst>
        </xdr:cNvPr>
        <xdr:cNvSpPr/>
      </xdr:nvSpPr>
      <xdr:spPr>
        <a:xfrm>
          <a:off x="9588500" y="1437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148082</xdr:rowOff>
    </xdr:from>
    <xdr:to>
      <xdr:col>46</xdr:col>
      <xdr:colOff>38100</xdr:colOff>
      <xdr:row>84</xdr:row>
      <xdr:rowOff>78232</xdr:rowOff>
    </xdr:to>
    <xdr:sp macro="" textlink="">
      <xdr:nvSpPr>
        <xdr:cNvPr id="351" name="フローチャート: 判断 350">
          <a:extLst>
            <a:ext uri="{FF2B5EF4-FFF2-40B4-BE49-F238E27FC236}">
              <a16:creationId xmlns:a16="http://schemas.microsoft.com/office/drawing/2014/main" id="{BE91ECF0-F24B-431E-973E-0A71BDDAB0C7}"/>
            </a:ext>
          </a:extLst>
        </xdr:cNvPr>
        <xdr:cNvSpPr/>
      </xdr:nvSpPr>
      <xdr:spPr>
        <a:xfrm>
          <a:off x="8699500" y="1437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155702</xdr:rowOff>
    </xdr:from>
    <xdr:to>
      <xdr:col>41</xdr:col>
      <xdr:colOff>101600</xdr:colOff>
      <xdr:row>84</xdr:row>
      <xdr:rowOff>85852</xdr:rowOff>
    </xdr:to>
    <xdr:sp macro="" textlink="">
      <xdr:nvSpPr>
        <xdr:cNvPr id="352" name="フローチャート: 判断 351">
          <a:extLst>
            <a:ext uri="{FF2B5EF4-FFF2-40B4-BE49-F238E27FC236}">
              <a16:creationId xmlns:a16="http://schemas.microsoft.com/office/drawing/2014/main" id="{E4C9B826-EE4F-4AEB-89B9-9001EF288C27}"/>
            </a:ext>
          </a:extLst>
        </xdr:cNvPr>
        <xdr:cNvSpPr/>
      </xdr:nvSpPr>
      <xdr:spPr>
        <a:xfrm>
          <a:off x="7810500" y="14386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158750</xdr:rowOff>
    </xdr:from>
    <xdr:to>
      <xdr:col>36</xdr:col>
      <xdr:colOff>165100</xdr:colOff>
      <xdr:row>84</xdr:row>
      <xdr:rowOff>88900</xdr:rowOff>
    </xdr:to>
    <xdr:sp macro="" textlink="">
      <xdr:nvSpPr>
        <xdr:cNvPr id="353" name="フローチャート: 判断 352">
          <a:extLst>
            <a:ext uri="{FF2B5EF4-FFF2-40B4-BE49-F238E27FC236}">
              <a16:creationId xmlns:a16="http://schemas.microsoft.com/office/drawing/2014/main" id="{DF640C29-BF90-4590-BAE7-5924F01ED4B3}"/>
            </a:ext>
          </a:extLst>
        </xdr:cNvPr>
        <xdr:cNvSpPr/>
      </xdr:nvSpPr>
      <xdr:spPr>
        <a:xfrm>
          <a:off x="6921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74819D8-8C3E-4F23-9A72-2D66565424A1}"/>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8193AA27-1645-4789-B316-B8932216458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167D1818-C77E-4961-9E59-DB3C365D41C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5CEF39EE-C6CA-4E9D-9CC7-8C06E26C230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1C7B8736-BEFE-4954-B438-27C3B02D42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59" name="楕円 358">
          <a:extLst>
            <a:ext uri="{FF2B5EF4-FFF2-40B4-BE49-F238E27FC236}">
              <a16:creationId xmlns:a16="http://schemas.microsoft.com/office/drawing/2014/main" id="{45053C7E-80C3-4110-8960-C3F45490BCD2}"/>
            </a:ext>
          </a:extLst>
        </xdr:cNvPr>
        <xdr:cNvSpPr/>
      </xdr:nvSpPr>
      <xdr:spPr>
        <a:xfrm>
          <a:off x="104267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102888</xdr:rowOff>
    </xdr:from>
    <xdr:ext cx="469744" cy="259045"/>
    <xdr:sp macro="" textlink="">
      <xdr:nvSpPr>
        <xdr:cNvPr id="360" name="【公営住宅】&#10;一人当たり面積該当値テキスト">
          <a:extLst>
            <a:ext uri="{FF2B5EF4-FFF2-40B4-BE49-F238E27FC236}">
              <a16:creationId xmlns:a16="http://schemas.microsoft.com/office/drawing/2014/main" id="{ACCA4739-F496-4310-964C-B967F93658AB}"/>
            </a:ext>
          </a:extLst>
        </xdr:cNvPr>
        <xdr:cNvSpPr txBox="1"/>
      </xdr:nvSpPr>
      <xdr:spPr>
        <a:xfrm>
          <a:off x="10515600"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128270</xdr:rowOff>
    </xdr:from>
    <xdr:to>
      <xdr:col>50</xdr:col>
      <xdr:colOff>165100</xdr:colOff>
      <xdr:row>85</xdr:row>
      <xdr:rowOff>58420</xdr:rowOff>
    </xdr:to>
    <xdr:sp macro="" textlink="">
      <xdr:nvSpPr>
        <xdr:cNvPr id="361" name="楕円 360">
          <a:extLst>
            <a:ext uri="{FF2B5EF4-FFF2-40B4-BE49-F238E27FC236}">
              <a16:creationId xmlns:a16="http://schemas.microsoft.com/office/drawing/2014/main" id="{010FA0F3-59C2-4A44-9954-74EB687B4E98}"/>
            </a:ext>
          </a:extLst>
        </xdr:cNvPr>
        <xdr:cNvSpPr/>
      </xdr:nvSpPr>
      <xdr:spPr>
        <a:xfrm>
          <a:off x="9588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3811</xdr:rowOff>
    </xdr:from>
    <xdr:to>
      <xdr:col>55</xdr:col>
      <xdr:colOff>0</xdr:colOff>
      <xdr:row>85</xdr:row>
      <xdr:rowOff>7620</xdr:rowOff>
    </xdr:to>
    <xdr:cxnSp macro="">
      <xdr:nvCxnSpPr>
        <xdr:cNvPr id="362" name="直線コネクタ 361">
          <a:extLst>
            <a:ext uri="{FF2B5EF4-FFF2-40B4-BE49-F238E27FC236}">
              <a16:creationId xmlns:a16="http://schemas.microsoft.com/office/drawing/2014/main" id="{017E88BF-DB11-4C99-B305-2E446F2F6331}"/>
            </a:ext>
          </a:extLst>
        </xdr:cNvPr>
        <xdr:cNvCxnSpPr/>
      </xdr:nvCxnSpPr>
      <xdr:spPr>
        <a:xfrm flipV="1">
          <a:off x="9639300" y="14577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129032</xdr:rowOff>
    </xdr:from>
    <xdr:to>
      <xdr:col>46</xdr:col>
      <xdr:colOff>38100</xdr:colOff>
      <xdr:row>85</xdr:row>
      <xdr:rowOff>59182</xdr:rowOff>
    </xdr:to>
    <xdr:sp macro="" textlink="">
      <xdr:nvSpPr>
        <xdr:cNvPr id="363" name="楕円 362">
          <a:extLst>
            <a:ext uri="{FF2B5EF4-FFF2-40B4-BE49-F238E27FC236}">
              <a16:creationId xmlns:a16="http://schemas.microsoft.com/office/drawing/2014/main" id="{B0B5C36D-363D-42D7-9E5E-02E4F9F05E0C}"/>
            </a:ext>
          </a:extLst>
        </xdr:cNvPr>
        <xdr:cNvSpPr/>
      </xdr:nvSpPr>
      <xdr:spPr>
        <a:xfrm>
          <a:off x="8699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7620</xdr:rowOff>
    </xdr:from>
    <xdr:to>
      <xdr:col>50</xdr:col>
      <xdr:colOff>114300</xdr:colOff>
      <xdr:row>85</xdr:row>
      <xdr:rowOff>8382</xdr:rowOff>
    </xdr:to>
    <xdr:cxnSp macro="">
      <xdr:nvCxnSpPr>
        <xdr:cNvPr id="364" name="直線コネクタ 363">
          <a:extLst>
            <a:ext uri="{FF2B5EF4-FFF2-40B4-BE49-F238E27FC236}">
              <a16:creationId xmlns:a16="http://schemas.microsoft.com/office/drawing/2014/main" id="{6A3D473D-5A5A-4292-A609-B02794C7737B}"/>
            </a:ext>
          </a:extLst>
        </xdr:cNvPr>
        <xdr:cNvCxnSpPr/>
      </xdr:nvCxnSpPr>
      <xdr:spPr>
        <a:xfrm flipV="1">
          <a:off x="8750300" y="14580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130556</xdr:rowOff>
    </xdr:from>
    <xdr:to>
      <xdr:col>41</xdr:col>
      <xdr:colOff>101600</xdr:colOff>
      <xdr:row>85</xdr:row>
      <xdr:rowOff>60706</xdr:rowOff>
    </xdr:to>
    <xdr:sp macro="" textlink="">
      <xdr:nvSpPr>
        <xdr:cNvPr id="365" name="楕円 364">
          <a:extLst>
            <a:ext uri="{FF2B5EF4-FFF2-40B4-BE49-F238E27FC236}">
              <a16:creationId xmlns:a16="http://schemas.microsoft.com/office/drawing/2014/main" id="{89992AF0-132C-481C-9741-82AF4F58763C}"/>
            </a:ext>
          </a:extLst>
        </xdr:cNvPr>
        <xdr:cNvSpPr/>
      </xdr:nvSpPr>
      <xdr:spPr>
        <a:xfrm>
          <a:off x="7810500" y="1453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8382</xdr:rowOff>
    </xdr:from>
    <xdr:to>
      <xdr:col>45</xdr:col>
      <xdr:colOff>177800</xdr:colOff>
      <xdr:row>85</xdr:row>
      <xdr:rowOff>9906</xdr:rowOff>
    </xdr:to>
    <xdr:cxnSp macro="">
      <xdr:nvCxnSpPr>
        <xdr:cNvPr id="366" name="直線コネクタ 365">
          <a:extLst>
            <a:ext uri="{FF2B5EF4-FFF2-40B4-BE49-F238E27FC236}">
              <a16:creationId xmlns:a16="http://schemas.microsoft.com/office/drawing/2014/main" id="{B908D5DA-5258-483D-9B2E-1E14B1CCA137}"/>
            </a:ext>
          </a:extLst>
        </xdr:cNvPr>
        <xdr:cNvCxnSpPr/>
      </xdr:nvCxnSpPr>
      <xdr:spPr>
        <a:xfrm flipV="1">
          <a:off x="7861300" y="14581632"/>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132842</xdr:rowOff>
    </xdr:from>
    <xdr:to>
      <xdr:col>36</xdr:col>
      <xdr:colOff>165100</xdr:colOff>
      <xdr:row>85</xdr:row>
      <xdr:rowOff>62992</xdr:rowOff>
    </xdr:to>
    <xdr:sp macro="" textlink="">
      <xdr:nvSpPr>
        <xdr:cNvPr id="367" name="楕円 366">
          <a:extLst>
            <a:ext uri="{FF2B5EF4-FFF2-40B4-BE49-F238E27FC236}">
              <a16:creationId xmlns:a16="http://schemas.microsoft.com/office/drawing/2014/main" id="{418119D6-4E3E-4C83-815A-E47979CC61AF}"/>
            </a:ext>
          </a:extLst>
        </xdr:cNvPr>
        <xdr:cNvSpPr/>
      </xdr:nvSpPr>
      <xdr:spPr>
        <a:xfrm>
          <a:off x="6921500" y="1453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9906</xdr:rowOff>
    </xdr:from>
    <xdr:to>
      <xdr:col>41</xdr:col>
      <xdr:colOff>50800</xdr:colOff>
      <xdr:row>85</xdr:row>
      <xdr:rowOff>12192</xdr:rowOff>
    </xdr:to>
    <xdr:cxnSp macro="">
      <xdr:nvCxnSpPr>
        <xdr:cNvPr id="368" name="直線コネクタ 367">
          <a:extLst>
            <a:ext uri="{FF2B5EF4-FFF2-40B4-BE49-F238E27FC236}">
              <a16:creationId xmlns:a16="http://schemas.microsoft.com/office/drawing/2014/main" id="{E08C553B-8398-407E-B4A9-9ECE75878790}"/>
            </a:ext>
          </a:extLst>
        </xdr:cNvPr>
        <xdr:cNvCxnSpPr/>
      </xdr:nvCxnSpPr>
      <xdr:spPr>
        <a:xfrm flipV="1">
          <a:off x="6972300" y="1458315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93997</xdr:rowOff>
    </xdr:from>
    <xdr:ext cx="469744" cy="259045"/>
    <xdr:sp macro="" textlink="">
      <xdr:nvSpPr>
        <xdr:cNvPr id="369" name="n_1aveValue【公営住宅】&#10;一人当たり面積">
          <a:extLst>
            <a:ext uri="{FF2B5EF4-FFF2-40B4-BE49-F238E27FC236}">
              <a16:creationId xmlns:a16="http://schemas.microsoft.com/office/drawing/2014/main" id="{6DB33C0B-B834-4FA7-AAF7-E287CFDD5214}"/>
            </a:ext>
          </a:extLst>
        </xdr:cNvPr>
        <xdr:cNvSpPr txBox="1"/>
      </xdr:nvSpPr>
      <xdr:spPr>
        <a:xfrm>
          <a:off x="9391727" y="1415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94759</xdr:rowOff>
    </xdr:from>
    <xdr:ext cx="469744" cy="259045"/>
    <xdr:sp macro="" textlink="">
      <xdr:nvSpPr>
        <xdr:cNvPr id="370" name="n_2aveValue【公営住宅】&#10;一人当たり面積">
          <a:extLst>
            <a:ext uri="{FF2B5EF4-FFF2-40B4-BE49-F238E27FC236}">
              <a16:creationId xmlns:a16="http://schemas.microsoft.com/office/drawing/2014/main" id="{89E43F38-FC4E-494D-B9E3-1F52FCA55361}"/>
            </a:ext>
          </a:extLst>
        </xdr:cNvPr>
        <xdr:cNvSpPr txBox="1"/>
      </xdr:nvSpPr>
      <xdr:spPr>
        <a:xfrm>
          <a:off x="8515427" y="1415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102379</xdr:rowOff>
    </xdr:from>
    <xdr:ext cx="469744" cy="259045"/>
    <xdr:sp macro="" textlink="">
      <xdr:nvSpPr>
        <xdr:cNvPr id="371" name="n_3aveValue【公営住宅】&#10;一人当たり面積">
          <a:extLst>
            <a:ext uri="{FF2B5EF4-FFF2-40B4-BE49-F238E27FC236}">
              <a16:creationId xmlns:a16="http://schemas.microsoft.com/office/drawing/2014/main" id="{AB05937B-F6BC-45BB-8814-68D064B2293C}"/>
            </a:ext>
          </a:extLst>
        </xdr:cNvPr>
        <xdr:cNvSpPr txBox="1"/>
      </xdr:nvSpPr>
      <xdr:spPr>
        <a:xfrm>
          <a:off x="7626427" y="1416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105427</xdr:rowOff>
    </xdr:from>
    <xdr:ext cx="469744" cy="259045"/>
    <xdr:sp macro="" textlink="">
      <xdr:nvSpPr>
        <xdr:cNvPr id="372" name="n_4aveValue【公営住宅】&#10;一人当たり面積">
          <a:extLst>
            <a:ext uri="{FF2B5EF4-FFF2-40B4-BE49-F238E27FC236}">
              <a16:creationId xmlns:a16="http://schemas.microsoft.com/office/drawing/2014/main" id="{BB5A2487-D799-438B-9079-FE548658BB1C}"/>
            </a:ext>
          </a:extLst>
        </xdr:cNvPr>
        <xdr:cNvSpPr txBox="1"/>
      </xdr:nvSpPr>
      <xdr:spPr>
        <a:xfrm>
          <a:off x="6737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49547</xdr:rowOff>
    </xdr:from>
    <xdr:ext cx="469744" cy="259045"/>
    <xdr:sp macro="" textlink="">
      <xdr:nvSpPr>
        <xdr:cNvPr id="373" name="n_1mainValue【公営住宅】&#10;一人当たり面積">
          <a:extLst>
            <a:ext uri="{FF2B5EF4-FFF2-40B4-BE49-F238E27FC236}">
              <a16:creationId xmlns:a16="http://schemas.microsoft.com/office/drawing/2014/main" id="{EE73F186-C69E-43D5-9502-6ADC0E48B966}"/>
            </a:ext>
          </a:extLst>
        </xdr:cNvPr>
        <xdr:cNvSpPr txBox="1"/>
      </xdr:nvSpPr>
      <xdr:spPr>
        <a:xfrm>
          <a:off x="93917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50309</xdr:rowOff>
    </xdr:from>
    <xdr:ext cx="469744" cy="259045"/>
    <xdr:sp macro="" textlink="">
      <xdr:nvSpPr>
        <xdr:cNvPr id="374" name="n_2mainValue【公営住宅】&#10;一人当たり面積">
          <a:extLst>
            <a:ext uri="{FF2B5EF4-FFF2-40B4-BE49-F238E27FC236}">
              <a16:creationId xmlns:a16="http://schemas.microsoft.com/office/drawing/2014/main" id="{B96CD526-1D61-49FE-85A2-6EEFC4520E8E}"/>
            </a:ext>
          </a:extLst>
        </xdr:cNvPr>
        <xdr:cNvSpPr txBox="1"/>
      </xdr:nvSpPr>
      <xdr:spPr>
        <a:xfrm>
          <a:off x="8515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51833</xdr:rowOff>
    </xdr:from>
    <xdr:ext cx="469744" cy="259045"/>
    <xdr:sp macro="" textlink="">
      <xdr:nvSpPr>
        <xdr:cNvPr id="375" name="n_3mainValue【公営住宅】&#10;一人当たり面積">
          <a:extLst>
            <a:ext uri="{FF2B5EF4-FFF2-40B4-BE49-F238E27FC236}">
              <a16:creationId xmlns:a16="http://schemas.microsoft.com/office/drawing/2014/main" id="{C8B1A9E2-6AD3-4053-A2B3-60DF1922D463}"/>
            </a:ext>
          </a:extLst>
        </xdr:cNvPr>
        <xdr:cNvSpPr txBox="1"/>
      </xdr:nvSpPr>
      <xdr:spPr>
        <a:xfrm>
          <a:off x="7626427" y="1462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54119</xdr:rowOff>
    </xdr:from>
    <xdr:ext cx="469744" cy="259045"/>
    <xdr:sp macro="" textlink="">
      <xdr:nvSpPr>
        <xdr:cNvPr id="376" name="n_4mainValue【公営住宅】&#10;一人当たり面積">
          <a:extLst>
            <a:ext uri="{FF2B5EF4-FFF2-40B4-BE49-F238E27FC236}">
              <a16:creationId xmlns:a16="http://schemas.microsoft.com/office/drawing/2014/main" id="{66242384-F8BA-45DF-88A2-24C06FE13149}"/>
            </a:ext>
          </a:extLst>
        </xdr:cNvPr>
        <xdr:cNvSpPr txBox="1"/>
      </xdr:nvSpPr>
      <xdr:spPr>
        <a:xfrm>
          <a:off x="6737427" y="1462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4DD13E1E-63EC-4239-9167-E31C3A0F6CC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AD710BA0-B21B-47A8-B897-D6BC012ADCB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72B730BB-B208-4891-BCF1-3B8E7C4EAF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3B320BE7-5C12-4020-8D3D-AF651B4C7FCA}"/>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5C888725-0546-4705-BD4E-D33D1749BD83}"/>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FA282EE1-65D1-4E68-9ACA-5BE77E5FAFB4}"/>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44558B18-5D94-42E5-91FC-9536F890582E}"/>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230203E8-08A8-409B-B347-2E0BD13B751D}"/>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6C5AA76-698A-4956-97F3-B8BAEDE7ECE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31FFF697-D427-4638-BA58-60BD0A920B1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FF55896E-12A8-4171-B728-C301D45D909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3929CBEF-1BFE-440B-9813-5BFDEC0E88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DB40E2DB-A594-4A17-BAFF-4121BF0DE3E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2F6D2CD0-5029-47EB-819E-9558E4027FB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DACB273B-4B50-447D-8DE0-A696C2BADD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A51B7457-C474-4C23-8073-B0C497C408B1}"/>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D4B0D6BF-B325-4A08-9D80-19843C67C15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EEAA884-18E0-4556-899C-5893C1BDC86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26794484-A6F1-4B1F-B4EB-47129A2B9E31}"/>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1E5340B7-1CF9-422A-9167-ECAEDF431E2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E4EB7B9-D60E-4E62-9150-99AE63C9A0C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04E60449-E905-4D27-A811-C0557F68A46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26DC5709-B077-47AD-82A3-B58FDABB3B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6C441F26-2F2E-49FE-9EA3-BE9EB47E526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86080375-0D0F-4DF2-9E4A-1C2BD39BEB9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D4A20F17-8931-4143-A056-12A5A5281EC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FFB7E506-0373-4057-8CD8-CA8976F12288}"/>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a:extLst>
            <a:ext uri="{FF2B5EF4-FFF2-40B4-BE49-F238E27FC236}">
              <a16:creationId xmlns:a16="http://schemas.microsoft.com/office/drawing/2014/main" id="{E9E7297B-5371-40A6-8087-60D7F3D26AE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a:extLst>
            <a:ext uri="{FF2B5EF4-FFF2-40B4-BE49-F238E27FC236}">
              <a16:creationId xmlns:a16="http://schemas.microsoft.com/office/drawing/2014/main" id="{56B8616B-859B-4130-B369-44932D66E242}"/>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a:extLst>
            <a:ext uri="{FF2B5EF4-FFF2-40B4-BE49-F238E27FC236}">
              <a16:creationId xmlns:a16="http://schemas.microsoft.com/office/drawing/2014/main" id="{0F632710-07C1-4C50-87AD-AA53B1128FA6}"/>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a:extLst>
            <a:ext uri="{FF2B5EF4-FFF2-40B4-BE49-F238E27FC236}">
              <a16:creationId xmlns:a16="http://schemas.microsoft.com/office/drawing/2014/main" id="{6F28AB4B-BF7D-4ACB-859B-CFD1DB1B335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a:extLst>
            <a:ext uri="{FF2B5EF4-FFF2-40B4-BE49-F238E27FC236}">
              <a16:creationId xmlns:a16="http://schemas.microsoft.com/office/drawing/2014/main" id="{F767DEED-2D4F-4351-AC9A-98D213822DB8}"/>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a:extLst>
            <a:ext uri="{FF2B5EF4-FFF2-40B4-BE49-F238E27FC236}">
              <a16:creationId xmlns:a16="http://schemas.microsoft.com/office/drawing/2014/main" id="{FF3B8D39-41AA-4651-9640-379CEDB57D0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a:extLst>
            <a:ext uri="{FF2B5EF4-FFF2-40B4-BE49-F238E27FC236}">
              <a16:creationId xmlns:a16="http://schemas.microsoft.com/office/drawing/2014/main" id="{F4334A06-EA45-4B05-857F-85C0D83EC761}"/>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a:extLst>
            <a:ext uri="{FF2B5EF4-FFF2-40B4-BE49-F238E27FC236}">
              <a16:creationId xmlns:a16="http://schemas.microsoft.com/office/drawing/2014/main" id="{DFFA2F75-804C-4FC3-A593-7310B64B3FA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a:extLst>
            <a:ext uri="{FF2B5EF4-FFF2-40B4-BE49-F238E27FC236}">
              <a16:creationId xmlns:a16="http://schemas.microsoft.com/office/drawing/2014/main" id="{4BBBE7D1-E265-4DF1-8511-A158A5A623D5}"/>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a:extLst>
            <a:ext uri="{FF2B5EF4-FFF2-40B4-BE49-F238E27FC236}">
              <a16:creationId xmlns:a16="http://schemas.microsoft.com/office/drawing/2014/main" id="{957073AA-4F80-46E9-9BF1-61D21CCA79B6}"/>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a:extLst>
            <a:ext uri="{FF2B5EF4-FFF2-40B4-BE49-F238E27FC236}">
              <a16:creationId xmlns:a16="http://schemas.microsoft.com/office/drawing/2014/main" id="{8819C761-9A65-4F8D-AEF0-3C4ED8C341E2}"/>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a:extLst>
            <a:ext uri="{FF2B5EF4-FFF2-40B4-BE49-F238E27FC236}">
              <a16:creationId xmlns:a16="http://schemas.microsoft.com/office/drawing/2014/main" id="{8F409AEC-D072-4A34-8E3B-C87401D4C3E8}"/>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a:extLst>
            <a:ext uri="{FF2B5EF4-FFF2-40B4-BE49-F238E27FC236}">
              <a16:creationId xmlns:a16="http://schemas.microsoft.com/office/drawing/2014/main" id="{20C47FB4-C4FB-49ED-BC2D-58A1386AE869}"/>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a:extLst>
            <a:ext uri="{FF2B5EF4-FFF2-40B4-BE49-F238E27FC236}">
              <a16:creationId xmlns:a16="http://schemas.microsoft.com/office/drawing/2014/main" id="{61930755-CB5F-4542-B8EB-E68E965B4012}"/>
            </a:ext>
          </a:extLst>
        </xdr:cNvPr>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a:extLst>
            <a:ext uri="{FF2B5EF4-FFF2-40B4-BE49-F238E27FC236}">
              <a16:creationId xmlns:a16="http://schemas.microsoft.com/office/drawing/2014/main" id="{D2340262-8BDD-401E-9E16-9012D5CFF5BF}"/>
            </a:ext>
          </a:extLst>
        </xdr:cNvPr>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a:extLst>
            <a:ext uri="{FF2B5EF4-FFF2-40B4-BE49-F238E27FC236}">
              <a16:creationId xmlns:a16="http://schemas.microsoft.com/office/drawing/2014/main" id="{E1C4EE1C-E8AF-4E86-830E-E032480AAEB4}"/>
            </a:ext>
          </a:extLst>
        </xdr:cNvPr>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a:extLst>
            <a:ext uri="{FF2B5EF4-FFF2-40B4-BE49-F238E27FC236}">
              <a16:creationId xmlns:a16="http://schemas.microsoft.com/office/drawing/2014/main" id="{4DFB6A52-5A25-4DF4-BB7E-4C98FEE77E71}"/>
            </a:ext>
          </a:extLst>
        </xdr:cNvPr>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a:extLst>
            <a:ext uri="{FF2B5EF4-FFF2-40B4-BE49-F238E27FC236}">
              <a16:creationId xmlns:a16="http://schemas.microsoft.com/office/drawing/2014/main" id="{24FC0D96-5E27-4D4F-9771-C69B8F217227}"/>
            </a:ext>
          </a:extLst>
        </xdr:cNvPr>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a:extLst>
            <a:ext uri="{FF2B5EF4-FFF2-40B4-BE49-F238E27FC236}">
              <a16:creationId xmlns:a16="http://schemas.microsoft.com/office/drawing/2014/main" id="{80503381-C1F3-429E-9FAB-FF6E3AB44132}"/>
            </a:ext>
          </a:extLst>
        </xdr:cNvPr>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a:extLst>
            <a:ext uri="{FF2B5EF4-FFF2-40B4-BE49-F238E27FC236}">
              <a16:creationId xmlns:a16="http://schemas.microsoft.com/office/drawing/2014/main" id="{70166F8E-4C28-4577-93E6-A50055382DE1}"/>
            </a:ext>
          </a:extLst>
        </xdr:cNvPr>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74930</xdr:rowOff>
    </xdr:from>
    <xdr:to>
      <xdr:col>81</xdr:col>
      <xdr:colOff>101600</xdr:colOff>
      <xdr:row>37</xdr:row>
      <xdr:rowOff>5080</xdr:rowOff>
    </xdr:to>
    <xdr:sp macro="" textlink="">
      <xdr:nvSpPr>
        <xdr:cNvPr id="424" name="フローチャート: 判断 423">
          <a:extLst>
            <a:ext uri="{FF2B5EF4-FFF2-40B4-BE49-F238E27FC236}">
              <a16:creationId xmlns:a16="http://schemas.microsoft.com/office/drawing/2014/main" id="{29C84624-3C07-4E79-9F02-EBCE13C43EB3}"/>
            </a:ext>
          </a:extLst>
        </xdr:cNvPr>
        <xdr:cNvSpPr/>
      </xdr:nvSpPr>
      <xdr:spPr>
        <a:xfrm>
          <a:off x="15430500" y="624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82550</xdr:rowOff>
    </xdr:from>
    <xdr:to>
      <xdr:col>76</xdr:col>
      <xdr:colOff>165100</xdr:colOff>
      <xdr:row>37</xdr:row>
      <xdr:rowOff>12700</xdr:rowOff>
    </xdr:to>
    <xdr:sp macro="" textlink="">
      <xdr:nvSpPr>
        <xdr:cNvPr id="425" name="フローチャート: 判断 424">
          <a:extLst>
            <a:ext uri="{FF2B5EF4-FFF2-40B4-BE49-F238E27FC236}">
              <a16:creationId xmlns:a16="http://schemas.microsoft.com/office/drawing/2014/main" id="{BD6285F0-C0C0-4770-9AAE-ABCC7EEAD09C}"/>
            </a:ext>
          </a:extLst>
        </xdr:cNvPr>
        <xdr:cNvSpPr/>
      </xdr:nvSpPr>
      <xdr:spPr>
        <a:xfrm>
          <a:off x="14541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99695</xdr:rowOff>
    </xdr:from>
    <xdr:to>
      <xdr:col>72</xdr:col>
      <xdr:colOff>38100</xdr:colOff>
      <xdr:row>37</xdr:row>
      <xdr:rowOff>29845</xdr:rowOff>
    </xdr:to>
    <xdr:sp macro="" textlink="">
      <xdr:nvSpPr>
        <xdr:cNvPr id="426" name="フローチャート: 判断 425">
          <a:extLst>
            <a:ext uri="{FF2B5EF4-FFF2-40B4-BE49-F238E27FC236}">
              <a16:creationId xmlns:a16="http://schemas.microsoft.com/office/drawing/2014/main" id="{E970796D-BA76-4803-B04C-DDDCBF4FEEE1}"/>
            </a:ext>
          </a:extLst>
        </xdr:cNvPr>
        <xdr:cNvSpPr/>
      </xdr:nvSpPr>
      <xdr:spPr>
        <a:xfrm>
          <a:off x="13652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166370</xdr:rowOff>
    </xdr:from>
    <xdr:to>
      <xdr:col>67</xdr:col>
      <xdr:colOff>101600</xdr:colOff>
      <xdr:row>37</xdr:row>
      <xdr:rowOff>96520</xdr:rowOff>
    </xdr:to>
    <xdr:sp macro="" textlink="">
      <xdr:nvSpPr>
        <xdr:cNvPr id="427" name="フローチャート: 判断 426">
          <a:extLst>
            <a:ext uri="{FF2B5EF4-FFF2-40B4-BE49-F238E27FC236}">
              <a16:creationId xmlns:a16="http://schemas.microsoft.com/office/drawing/2014/main" id="{4213AC03-6164-4FE5-8E80-549F4F6E0781}"/>
            </a:ext>
          </a:extLst>
        </xdr:cNvPr>
        <xdr:cNvSpPr/>
      </xdr:nvSpPr>
      <xdr:spPr>
        <a:xfrm>
          <a:off x="12763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B8228454-D1CF-4AA3-92F8-7D598C62CE4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3E95C013-5DB0-426F-A4BC-0EB39C142E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77E6D20-0B21-4AC2-850E-05D636C479EA}"/>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0B2D433-BEEF-4352-9B30-4FE98DDC0D4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154D88D1-9070-4CA8-8DC8-92297F6F9EC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33" name="楕円 432">
          <a:extLst>
            <a:ext uri="{FF2B5EF4-FFF2-40B4-BE49-F238E27FC236}">
              <a16:creationId xmlns:a16="http://schemas.microsoft.com/office/drawing/2014/main" id="{7DF4C202-A94E-4619-88EC-7216C3054898}"/>
            </a:ext>
          </a:extLst>
        </xdr:cNvPr>
        <xdr:cNvSpPr/>
      </xdr:nvSpPr>
      <xdr:spPr>
        <a:xfrm>
          <a:off x="162687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38117</xdr:rowOff>
    </xdr:from>
    <xdr:ext cx="405111" cy="259045"/>
    <xdr:sp macro="" textlink="">
      <xdr:nvSpPr>
        <xdr:cNvPr id="434" name="【認定こども園・幼稚園・保育所】&#10;有形固定資産減価償却率該当値テキスト">
          <a:extLst>
            <a:ext uri="{FF2B5EF4-FFF2-40B4-BE49-F238E27FC236}">
              <a16:creationId xmlns:a16="http://schemas.microsoft.com/office/drawing/2014/main" id="{2BF2F50D-A36F-4906-909F-EE18A8E06DA5}"/>
            </a:ext>
          </a:extLst>
        </xdr:cNvPr>
        <xdr:cNvSpPr txBox="1"/>
      </xdr:nvSpPr>
      <xdr:spPr>
        <a:xfrm>
          <a:off x="16357600"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38735</xdr:rowOff>
    </xdr:from>
    <xdr:to>
      <xdr:col>81</xdr:col>
      <xdr:colOff>101600</xdr:colOff>
      <xdr:row>38</xdr:row>
      <xdr:rowOff>140335</xdr:rowOff>
    </xdr:to>
    <xdr:sp macro="" textlink="">
      <xdr:nvSpPr>
        <xdr:cNvPr id="435" name="楕円 434">
          <a:extLst>
            <a:ext uri="{FF2B5EF4-FFF2-40B4-BE49-F238E27FC236}">
              <a16:creationId xmlns:a16="http://schemas.microsoft.com/office/drawing/2014/main" id="{DB149B49-4BF9-47ED-BDF1-1C16CF311479}"/>
            </a:ext>
          </a:extLst>
        </xdr:cNvPr>
        <xdr:cNvSpPr/>
      </xdr:nvSpPr>
      <xdr:spPr>
        <a:xfrm>
          <a:off x="15430500" y="655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89535</xdr:rowOff>
    </xdr:from>
    <xdr:to>
      <xdr:col>85</xdr:col>
      <xdr:colOff>127000</xdr:colOff>
      <xdr:row>38</xdr:row>
      <xdr:rowOff>110490</xdr:rowOff>
    </xdr:to>
    <xdr:cxnSp macro="">
      <xdr:nvCxnSpPr>
        <xdr:cNvPr id="436" name="直線コネクタ 435">
          <a:extLst>
            <a:ext uri="{FF2B5EF4-FFF2-40B4-BE49-F238E27FC236}">
              <a16:creationId xmlns:a16="http://schemas.microsoft.com/office/drawing/2014/main" id="{98CC1D85-A3EF-4887-8EA9-2D7E0F149CC0}"/>
            </a:ext>
          </a:extLst>
        </xdr:cNvPr>
        <xdr:cNvCxnSpPr/>
      </xdr:nvCxnSpPr>
      <xdr:spPr>
        <a:xfrm>
          <a:off x="15481300" y="66046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166370</xdr:rowOff>
    </xdr:from>
    <xdr:to>
      <xdr:col>76</xdr:col>
      <xdr:colOff>165100</xdr:colOff>
      <xdr:row>38</xdr:row>
      <xdr:rowOff>96520</xdr:rowOff>
    </xdr:to>
    <xdr:sp macro="" textlink="">
      <xdr:nvSpPr>
        <xdr:cNvPr id="437" name="楕円 436">
          <a:extLst>
            <a:ext uri="{FF2B5EF4-FFF2-40B4-BE49-F238E27FC236}">
              <a16:creationId xmlns:a16="http://schemas.microsoft.com/office/drawing/2014/main" id="{D01E1716-B4E4-40F0-8D19-35E928D348F9}"/>
            </a:ext>
          </a:extLst>
        </xdr:cNvPr>
        <xdr:cNvSpPr/>
      </xdr:nvSpPr>
      <xdr:spPr>
        <a:xfrm>
          <a:off x="14541500" y="651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45720</xdr:rowOff>
    </xdr:from>
    <xdr:to>
      <xdr:col>81</xdr:col>
      <xdr:colOff>50800</xdr:colOff>
      <xdr:row>38</xdr:row>
      <xdr:rowOff>89535</xdr:rowOff>
    </xdr:to>
    <xdr:cxnSp macro="">
      <xdr:nvCxnSpPr>
        <xdr:cNvPr id="438" name="直線コネクタ 437">
          <a:extLst>
            <a:ext uri="{FF2B5EF4-FFF2-40B4-BE49-F238E27FC236}">
              <a16:creationId xmlns:a16="http://schemas.microsoft.com/office/drawing/2014/main" id="{84692D33-4E3D-49F1-A376-BBE406420FA7}"/>
            </a:ext>
          </a:extLst>
        </xdr:cNvPr>
        <xdr:cNvCxnSpPr/>
      </xdr:nvCxnSpPr>
      <xdr:spPr>
        <a:xfrm>
          <a:off x="14592300" y="656082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128270</xdr:rowOff>
    </xdr:from>
    <xdr:to>
      <xdr:col>72</xdr:col>
      <xdr:colOff>38100</xdr:colOff>
      <xdr:row>38</xdr:row>
      <xdr:rowOff>58420</xdr:rowOff>
    </xdr:to>
    <xdr:sp macro="" textlink="">
      <xdr:nvSpPr>
        <xdr:cNvPr id="439" name="楕円 438">
          <a:extLst>
            <a:ext uri="{FF2B5EF4-FFF2-40B4-BE49-F238E27FC236}">
              <a16:creationId xmlns:a16="http://schemas.microsoft.com/office/drawing/2014/main" id="{02EEF516-1B2A-4DCC-8C15-B70D296AEA48}"/>
            </a:ext>
          </a:extLst>
        </xdr:cNvPr>
        <xdr:cNvSpPr/>
      </xdr:nvSpPr>
      <xdr:spPr>
        <a:xfrm>
          <a:off x="13652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7620</xdr:rowOff>
    </xdr:from>
    <xdr:to>
      <xdr:col>76</xdr:col>
      <xdr:colOff>114300</xdr:colOff>
      <xdr:row>38</xdr:row>
      <xdr:rowOff>45720</xdr:rowOff>
    </xdr:to>
    <xdr:cxnSp macro="">
      <xdr:nvCxnSpPr>
        <xdr:cNvPr id="440" name="直線コネクタ 439">
          <a:extLst>
            <a:ext uri="{FF2B5EF4-FFF2-40B4-BE49-F238E27FC236}">
              <a16:creationId xmlns:a16="http://schemas.microsoft.com/office/drawing/2014/main" id="{BF680159-B4FF-449B-B5DE-7920AB934C67}"/>
            </a:ext>
          </a:extLst>
        </xdr:cNvPr>
        <xdr:cNvCxnSpPr/>
      </xdr:nvCxnSpPr>
      <xdr:spPr>
        <a:xfrm>
          <a:off x="13703300" y="6522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86360</xdr:rowOff>
    </xdr:from>
    <xdr:to>
      <xdr:col>67</xdr:col>
      <xdr:colOff>101600</xdr:colOff>
      <xdr:row>38</xdr:row>
      <xdr:rowOff>16510</xdr:rowOff>
    </xdr:to>
    <xdr:sp macro="" textlink="">
      <xdr:nvSpPr>
        <xdr:cNvPr id="441" name="楕円 440">
          <a:extLst>
            <a:ext uri="{FF2B5EF4-FFF2-40B4-BE49-F238E27FC236}">
              <a16:creationId xmlns:a16="http://schemas.microsoft.com/office/drawing/2014/main" id="{A7446854-CC8B-47DD-AABE-AC60DFF18C44}"/>
            </a:ext>
          </a:extLst>
        </xdr:cNvPr>
        <xdr:cNvSpPr/>
      </xdr:nvSpPr>
      <xdr:spPr>
        <a:xfrm>
          <a:off x="12763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137160</xdr:rowOff>
    </xdr:from>
    <xdr:to>
      <xdr:col>71</xdr:col>
      <xdr:colOff>177800</xdr:colOff>
      <xdr:row>38</xdr:row>
      <xdr:rowOff>7620</xdr:rowOff>
    </xdr:to>
    <xdr:cxnSp macro="">
      <xdr:nvCxnSpPr>
        <xdr:cNvPr id="442" name="直線コネクタ 441">
          <a:extLst>
            <a:ext uri="{FF2B5EF4-FFF2-40B4-BE49-F238E27FC236}">
              <a16:creationId xmlns:a16="http://schemas.microsoft.com/office/drawing/2014/main" id="{47BB31BB-C49B-4C39-9259-5ABA4985A9BB}"/>
            </a:ext>
          </a:extLst>
        </xdr:cNvPr>
        <xdr:cNvCxnSpPr/>
      </xdr:nvCxnSpPr>
      <xdr:spPr>
        <a:xfrm>
          <a:off x="12814300" y="64808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21607</xdr:rowOff>
    </xdr:from>
    <xdr:ext cx="405111" cy="259045"/>
    <xdr:sp macro="" textlink="">
      <xdr:nvSpPr>
        <xdr:cNvPr id="443" name="n_1aveValue【認定こども園・幼稚園・保育所】&#10;有形固定資産減価償却率">
          <a:extLst>
            <a:ext uri="{FF2B5EF4-FFF2-40B4-BE49-F238E27FC236}">
              <a16:creationId xmlns:a16="http://schemas.microsoft.com/office/drawing/2014/main" id="{D327C872-CAF9-44FA-8232-7D70C22A655E}"/>
            </a:ext>
          </a:extLst>
        </xdr:cNvPr>
        <xdr:cNvSpPr txBox="1"/>
      </xdr:nvSpPr>
      <xdr:spPr>
        <a:xfrm>
          <a:off x="152660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29227</xdr:rowOff>
    </xdr:from>
    <xdr:ext cx="405111" cy="259045"/>
    <xdr:sp macro="" textlink="">
      <xdr:nvSpPr>
        <xdr:cNvPr id="444" name="n_2aveValue【認定こども園・幼稚園・保育所】&#10;有形固定資産減価償却率">
          <a:extLst>
            <a:ext uri="{FF2B5EF4-FFF2-40B4-BE49-F238E27FC236}">
              <a16:creationId xmlns:a16="http://schemas.microsoft.com/office/drawing/2014/main" id="{34A9449F-CC8B-4302-BDF3-DB07EABC4A7E}"/>
            </a:ext>
          </a:extLst>
        </xdr:cNvPr>
        <xdr:cNvSpPr txBox="1"/>
      </xdr:nvSpPr>
      <xdr:spPr>
        <a:xfrm>
          <a:off x="14389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46372</xdr:rowOff>
    </xdr:from>
    <xdr:ext cx="405111" cy="259045"/>
    <xdr:sp macro="" textlink="">
      <xdr:nvSpPr>
        <xdr:cNvPr id="445" name="n_3aveValue【認定こども園・幼稚園・保育所】&#10;有形固定資産減価償却率">
          <a:extLst>
            <a:ext uri="{FF2B5EF4-FFF2-40B4-BE49-F238E27FC236}">
              <a16:creationId xmlns:a16="http://schemas.microsoft.com/office/drawing/2014/main" id="{147205E9-EFF8-4C74-B4AB-118DFDF526B1}"/>
            </a:ext>
          </a:extLst>
        </xdr:cNvPr>
        <xdr:cNvSpPr txBox="1"/>
      </xdr:nvSpPr>
      <xdr:spPr>
        <a:xfrm>
          <a:off x="13500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113047</xdr:rowOff>
    </xdr:from>
    <xdr:ext cx="405111" cy="259045"/>
    <xdr:sp macro="" textlink="">
      <xdr:nvSpPr>
        <xdr:cNvPr id="446" name="n_4aveValue【認定こども園・幼稚園・保育所】&#10;有形固定資産減価償却率">
          <a:extLst>
            <a:ext uri="{FF2B5EF4-FFF2-40B4-BE49-F238E27FC236}">
              <a16:creationId xmlns:a16="http://schemas.microsoft.com/office/drawing/2014/main" id="{CAEF5069-75DB-43D6-B38C-81566793A02D}"/>
            </a:ext>
          </a:extLst>
        </xdr:cNvPr>
        <xdr:cNvSpPr txBox="1"/>
      </xdr:nvSpPr>
      <xdr:spPr>
        <a:xfrm>
          <a:off x="126117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131462</xdr:rowOff>
    </xdr:from>
    <xdr:ext cx="405111" cy="259045"/>
    <xdr:sp macro="" textlink="">
      <xdr:nvSpPr>
        <xdr:cNvPr id="447" name="n_1mainValue【認定こども園・幼稚園・保育所】&#10;有形固定資産減価償却率">
          <a:extLst>
            <a:ext uri="{FF2B5EF4-FFF2-40B4-BE49-F238E27FC236}">
              <a16:creationId xmlns:a16="http://schemas.microsoft.com/office/drawing/2014/main" id="{58B178E2-300C-4479-AAA9-0E5657946187}"/>
            </a:ext>
          </a:extLst>
        </xdr:cNvPr>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87647</xdr:rowOff>
    </xdr:from>
    <xdr:ext cx="405111" cy="259045"/>
    <xdr:sp macro="" textlink="">
      <xdr:nvSpPr>
        <xdr:cNvPr id="448" name="n_2mainValue【認定こども園・幼稚園・保育所】&#10;有形固定資産減価償却率">
          <a:extLst>
            <a:ext uri="{FF2B5EF4-FFF2-40B4-BE49-F238E27FC236}">
              <a16:creationId xmlns:a16="http://schemas.microsoft.com/office/drawing/2014/main" id="{2BE60CDD-65C8-4823-ADEE-6D15B6AAE960}"/>
            </a:ext>
          </a:extLst>
        </xdr:cNvPr>
        <xdr:cNvSpPr txBox="1"/>
      </xdr:nvSpPr>
      <xdr:spPr>
        <a:xfrm>
          <a:off x="14389744" y="660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49547</xdr:rowOff>
    </xdr:from>
    <xdr:ext cx="405111" cy="259045"/>
    <xdr:sp macro="" textlink="">
      <xdr:nvSpPr>
        <xdr:cNvPr id="449" name="n_3mainValue【認定こども園・幼稚園・保育所】&#10;有形固定資産減価償却率">
          <a:extLst>
            <a:ext uri="{FF2B5EF4-FFF2-40B4-BE49-F238E27FC236}">
              <a16:creationId xmlns:a16="http://schemas.microsoft.com/office/drawing/2014/main" id="{D0BE4EF8-DC67-4256-85E6-FD65BA92BAAF}"/>
            </a:ext>
          </a:extLst>
        </xdr:cNvPr>
        <xdr:cNvSpPr txBox="1"/>
      </xdr:nvSpPr>
      <xdr:spPr>
        <a:xfrm>
          <a:off x="13500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7637</xdr:rowOff>
    </xdr:from>
    <xdr:ext cx="405111" cy="259045"/>
    <xdr:sp macro="" textlink="">
      <xdr:nvSpPr>
        <xdr:cNvPr id="450" name="n_4mainValue【認定こども園・幼稚園・保育所】&#10;有形固定資産減価償却率">
          <a:extLst>
            <a:ext uri="{FF2B5EF4-FFF2-40B4-BE49-F238E27FC236}">
              <a16:creationId xmlns:a16="http://schemas.microsoft.com/office/drawing/2014/main" id="{8103701C-2F41-482A-BE22-A3F3CA6264B1}"/>
            </a:ext>
          </a:extLst>
        </xdr:cNvPr>
        <xdr:cNvSpPr txBox="1"/>
      </xdr:nvSpPr>
      <xdr:spPr>
        <a:xfrm>
          <a:off x="12611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a:extLst>
            <a:ext uri="{FF2B5EF4-FFF2-40B4-BE49-F238E27FC236}">
              <a16:creationId xmlns:a16="http://schemas.microsoft.com/office/drawing/2014/main" id="{5A55F9E1-498C-4A79-8CA8-DF9499780E3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a:extLst>
            <a:ext uri="{FF2B5EF4-FFF2-40B4-BE49-F238E27FC236}">
              <a16:creationId xmlns:a16="http://schemas.microsoft.com/office/drawing/2014/main" id="{258318E9-268A-4F66-BC50-AEF8C9ABF4D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a:extLst>
            <a:ext uri="{FF2B5EF4-FFF2-40B4-BE49-F238E27FC236}">
              <a16:creationId xmlns:a16="http://schemas.microsoft.com/office/drawing/2014/main" id="{6C9A979E-49BC-4A5B-84DB-C0501051E7E9}"/>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a:extLst>
            <a:ext uri="{FF2B5EF4-FFF2-40B4-BE49-F238E27FC236}">
              <a16:creationId xmlns:a16="http://schemas.microsoft.com/office/drawing/2014/main" id="{751D7A3A-6EFD-41E9-A1BD-38AD7A9161D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a:extLst>
            <a:ext uri="{FF2B5EF4-FFF2-40B4-BE49-F238E27FC236}">
              <a16:creationId xmlns:a16="http://schemas.microsoft.com/office/drawing/2014/main" id="{1B43EF9E-E9D2-410E-A607-AE41196E62D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a:extLst>
            <a:ext uri="{FF2B5EF4-FFF2-40B4-BE49-F238E27FC236}">
              <a16:creationId xmlns:a16="http://schemas.microsoft.com/office/drawing/2014/main" id="{C0603F8C-B3C8-4160-9E4E-11ABE7F9E31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a:extLst>
            <a:ext uri="{FF2B5EF4-FFF2-40B4-BE49-F238E27FC236}">
              <a16:creationId xmlns:a16="http://schemas.microsoft.com/office/drawing/2014/main" id="{50CFAFDC-F3D4-4F66-A95B-D71D0156AAC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a:extLst>
            <a:ext uri="{FF2B5EF4-FFF2-40B4-BE49-F238E27FC236}">
              <a16:creationId xmlns:a16="http://schemas.microsoft.com/office/drawing/2014/main" id="{2A097945-D8B0-4F50-AE78-8E9409E5740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a:extLst>
            <a:ext uri="{FF2B5EF4-FFF2-40B4-BE49-F238E27FC236}">
              <a16:creationId xmlns:a16="http://schemas.microsoft.com/office/drawing/2014/main" id="{24C77AE3-94FB-4973-94BF-1C49542AD91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a:extLst>
            <a:ext uri="{FF2B5EF4-FFF2-40B4-BE49-F238E27FC236}">
              <a16:creationId xmlns:a16="http://schemas.microsoft.com/office/drawing/2014/main" id="{5C955096-551D-4B72-BFD0-2949F972C94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a:extLst>
            <a:ext uri="{FF2B5EF4-FFF2-40B4-BE49-F238E27FC236}">
              <a16:creationId xmlns:a16="http://schemas.microsoft.com/office/drawing/2014/main" id="{EA1C05B1-E80F-494D-B99B-D358D500EC11}"/>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a:extLst>
            <a:ext uri="{FF2B5EF4-FFF2-40B4-BE49-F238E27FC236}">
              <a16:creationId xmlns:a16="http://schemas.microsoft.com/office/drawing/2014/main" id="{97E4E2C4-5DDB-486C-B75F-CA734A522E53}"/>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a:extLst>
            <a:ext uri="{FF2B5EF4-FFF2-40B4-BE49-F238E27FC236}">
              <a16:creationId xmlns:a16="http://schemas.microsoft.com/office/drawing/2014/main" id="{B256DDF6-1331-4A1C-B0E5-35AC5D957958}"/>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a:extLst>
            <a:ext uri="{FF2B5EF4-FFF2-40B4-BE49-F238E27FC236}">
              <a16:creationId xmlns:a16="http://schemas.microsoft.com/office/drawing/2014/main" id="{B60B8C25-99D4-4FE3-B2ED-7CBB9D11AEBC}"/>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a:extLst>
            <a:ext uri="{FF2B5EF4-FFF2-40B4-BE49-F238E27FC236}">
              <a16:creationId xmlns:a16="http://schemas.microsoft.com/office/drawing/2014/main" id="{3612518B-E89D-43FD-B901-CF086554C262}"/>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a:extLst>
            <a:ext uri="{FF2B5EF4-FFF2-40B4-BE49-F238E27FC236}">
              <a16:creationId xmlns:a16="http://schemas.microsoft.com/office/drawing/2014/main" id="{D38D5F4B-41E4-4DD9-8CB5-AED2D3B4C005}"/>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a:extLst>
            <a:ext uri="{FF2B5EF4-FFF2-40B4-BE49-F238E27FC236}">
              <a16:creationId xmlns:a16="http://schemas.microsoft.com/office/drawing/2014/main" id="{E283FBCB-41FF-4C4B-81F3-4CFD00844A77}"/>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a:extLst>
            <a:ext uri="{FF2B5EF4-FFF2-40B4-BE49-F238E27FC236}">
              <a16:creationId xmlns:a16="http://schemas.microsoft.com/office/drawing/2014/main" id="{BD1E8A2C-476B-47C3-BC27-E166A7C507C6}"/>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a:extLst>
            <a:ext uri="{FF2B5EF4-FFF2-40B4-BE49-F238E27FC236}">
              <a16:creationId xmlns:a16="http://schemas.microsoft.com/office/drawing/2014/main" id="{E691B28B-0C79-41EE-96CE-FCD7E5509C9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F9EC645D-D0AD-455A-9DB7-EFC211E28162}"/>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D060223A-148C-410A-8525-C8BB7D88305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6CD9B643-0E1C-421F-BF33-427DBC8774D8}"/>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CEAF9D6D-1318-434D-B81A-F532A4BBC89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a:extLst>
            <a:ext uri="{FF2B5EF4-FFF2-40B4-BE49-F238E27FC236}">
              <a16:creationId xmlns:a16="http://schemas.microsoft.com/office/drawing/2014/main" id="{D2E4ED5D-A681-4FC7-80E7-079A6FEAFE3E}"/>
            </a:ext>
          </a:extLst>
        </xdr:cNvPr>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69BD6D84-CEB6-4D47-A38A-D24BBBC2C48D}"/>
            </a:ext>
          </a:extLst>
        </xdr:cNvPr>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a:extLst>
            <a:ext uri="{FF2B5EF4-FFF2-40B4-BE49-F238E27FC236}">
              <a16:creationId xmlns:a16="http://schemas.microsoft.com/office/drawing/2014/main" id="{C804C51D-D136-4B16-9C41-DB638198C607}"/>
            </a:ext>
          </a:extLst>
        </xdr:cNvPr>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A4A518D6-01F2-4394-A5B9-28260D7876DC}"/>
            </a:ext>
          </a:extLst>
        </xdr:cNvPr>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a:extLst>
            <a:ext uri="{FF2B5EF4-FFF2-40B4-BE49-F238E27FC236}">
              <a16:creationId xmlns:a16="http://schemas.microsoft.com/office/drawing/2014/main" id="{18ECAB35-8ACA-47C4-B0A0-38F6F4EBBDFC}"/>
            </a:ext>
          </a:extLst>
        </xdr:cNvPr>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132097</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22684B5B-EED9-45A5-AD85-9C89B020C623}"/>
            </a:ext>
          </a:extLst>
        </xdr:cNvPr>
        <xdr:cNvSpPr txBox="1"/>
      </xdr:nvSpPr>
      <xdr:spPr>
        <a:xfrm>
          <a:off x="22199600" y="6475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a:extLst>
            <a:ext uri="{FF2B5EF4-FFF2-40B4-BE49-F238E27FC236}">
              <a16:creationId xmlns:a16="http://schemas.microsoft.com/office/drawing/2014/main" id="{0A0FDB59-DAB0-4538-B46A-6AE0B732EC81}"/>
            </a:ext>
          </a:extLst>
        </xdr:cNvPr>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13970</xdr:rowOff>
    </xdr:from>
    <xdr:to>
      <xdr:col>112</xdr:col>
      <xdr:colOff>38100</xdr:colOff>
      <xdr:row>38</xdr:row>
      <xdr:rowOff>115570</xdr:rowOff>
    </xdr:to>
    <xdr:sp macro="" textlink="">
      <xdr:nvSpPr>
        <xdr:cNvPr id="481" name="フローチャート: 判断 480">
          <a:extLst>
            <a:ext uri="{FF2B5EF4-FFF2-40B4-BE49-F238E27FC236}">
              <a16:creationId xmlns:a16="http://schemas.microsoft.com/office/drawing/2014/main" id="{46BC9AFA-5619-4066-B814-919BA89203A6}"/>
            </a:ext>
          </a:extLst>
        </xdr:cNvPr>
        <xdr:cNvSpPr/>
      </xdr:nvSpPr>
      <xdr:spPr>
        <a:xfrm>
          <a:off x="21272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6350</xdr:rowOff>
    </xdr:from>
    <xdr:to>
      <xdr:col>107</xdr:col>
      <xdr:colOff>101600</xdr:colOff>
      <xdr:row>38</xdr:row>
      <xdr:rowOff>107950</xdr:rowOff>
    </xdr:to>
    <xdr:sp macro="" textlink="">
      <xdr:nvSpPr>
        <xdr:cNvPr id="482" name="フローチャート: 判断 481">
          <a:extLst>
            <a:ext uri="{FF2B5EF4-FFF2-40B4-BE49-F238E27FC236}">
              <a16:creationId xmlns:a16="http://schemas.microsoft.com/office/drawing/2014/main" id="{7685A9F3-606E-4270-BBFD-C161D0C33B78}"/>
            </a:ext>
          </a:extLst>
        </xdr:cNvPr>
        <xdr:cNvSpPr/>
      </xdr:nvSpPr>
      <xdr:spPr>
        <a:xfrm>
          <a:off x="20383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25400</xdr:rowOff>
    </xdr:from>
    <xdr:to>
      <xdr:col>102</xdr:col>
      <xdr:colOff>165100</xdr:colOff>
      <xdr:row>38</xdr:row>
      <xdr:rowOff>127000</xdr:rowOff>
    </xdr:to>
    <xdr:sp macro="" textlink="">
      <xdr:nvSpPr>
        <xdr:cNvPr id="483" name="フローチャート: 判断 482">
          <a:extLst>
            <a:ext uri="{FF2B5EF4-FFF2-40B4-BE49-F238E27FC236}">
              <a16:creationId xmlns:a16="http://schemas.microsoft.com/office/drawing/2014/main" id="{2CF9A09B-61D7-4817-958A-B0FBDB696FB9}"/>
            </a:ext>
          </a:extLst>
        </xdr:cNvPr>
        <xdr:cNvSpPr/>
      </xdr:nvSpPr>
      <xdr:spPr>
        <a:xfrm>
          <a:off x="19494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25400</xdr:rowOff>
    </xdr:from>
    <xdr:to>
      <xdr:col>98</xdr:col>
      <xdr:colOff>38100</xdr:colOff>
      <xdr:row>38</xdr:row>
      <xdr:rowOff>127000</xdr:rowOff>
    </xdr:to>
    <xdr:sp macro="" textlink="">
      <xdr:nvSpPr>
        <xdr:cNvPr id="484" name="フローチャート: 判断 483">
          <a:extLst>
            <a:ext uri="{FF2B5EF4-FFF2-40B4-BE49-F238E27FC236}">
              <a16:creationId xmlns:a16="http://schemas.microsoft.com/office/drawing/2014/main" id="{477E3256-890D-4FBD-9BCB-1AD2427756FC}"/>
            </a:ext>
          </a:extLst>
        </xdr:cNvPr>
        <xdr:cNvSpPr/>
      </xdr:nvSpPr>
      <xdr:spPr>
        <a:xfrm>
          <a:off x="18605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153CECE-F758-45D4-BBBA-A4D18BF9F5B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45E5BA7-670F-4CA0-8E97-55825CBD795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4FCDC64-FDD8-4903-8EE2-A64A3E1E825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AC0C1969-AAB0-46D9-B2D4-95ECBA60A44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BBD0AF1C-9B6B-44E4-9765-2563F797BE7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158750</xdr:rowOff>
    </xdr:from>
    <xdr:to>
      <xdr:col>116</xdr:col>
      <xdr:colOff>114300</xdr:colOff>
      <xdr:row>41</xdr:row>
      <xdr:rowOff>88900</xdr:rowOff>
    </xdr:to>
    <xdr:sp macro="" textlink="">
      <xdr:nvSpPr>
        <xdr:cNvPr id="490" name="楕円 489">
          <a:extLst>
            <a:ext uri="{FF2B5EF4-FFF2-40B4-BE49-F238E27FC236}">
              <a16:creationId xmlns:a16="http://schemas.microsoft.com/office/drawing/2014/main" id="{E6D1839F-0554-4537-9065-E89C0A78FFEB}"/>
            </a:ext>
          </a:extLst>
        </xdr:cNvPr>
        <xdr:cNvSpPr/>
      </xdr:nvSpPr>
      <xdr:spPr>
        <a:xfrm>
          <a:off x="22110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137177</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9CA58B19-040D-41AB-82C8-02DAE9FCF519}"/>
            </a:ext>
          </a:extLst>
        </xdr:cNvPr>
        <xdr:cNvSpPr txBox="1"/>
      </xdr:nvSpPr>
      <xdr:spPr>
        <a:xfrm>
          <a:off x="22199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158750</xdr:rowOff>
    </xdr:from>
    <xdr:to>
      <xdr:col>112</xdr:col>
      <xdr:colOff>38100</xdr:colOff>
      <xdr:row>41</xdr:row>
      <xdr:rowOff>88900</xdr:rowOff>
    </xdr:to>
    <xdr:sp macro="" textlink="">
      <xdr:nvSpPr>
        <xdr:cNvPr id="492" name="楕円 491">
          <a:extLst>
            <a:ext uri="{FF2B5EF4-FFF2-40B4-BE49-F238E27FC236}">
              <a16:creationId xmlns:a16="http://schemas.microsoft.com/office/drawing/2014/main" id="{E65E482A-7A1C-4F4C-ABE1-C3230F53C712}"/>
            </a:ext>
          </a:extLst>
        </xdr:cNvPr>
        <xdr:cNvSpPr/>
      </xdr:nvSpPr>
      <xdr:spPr>
        <a:xfrm>
          <a:off x="21272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38100</xdr:rowOff>
    </xdr:from>
    <xdr:to>
      <xdr:col>116</xdr:col>
      <xdr:colOff>63500</xdr:colOff>
      <xdr:row>41</xdr:row>
      <xdr:rowOff>38100</xdr:rowOff>
    </xdr:to>
    <xdr:cxnSp macro="">
      <xdr:nvCxnSpPr>
        <xdr:cNvPr id="493" name="直線コネクタ 492">
          <a:extLst>
            <a:ext uri="{FF2B5EF4-FFF2-40B4-BE49-F238E27FC236}">
              <a16:creationId xmlns:a16="http://schemas.microsoft.com/office/drawing/2014/main" id="{257274C3-2473-4CE6-9A7A-F4FE8D861E8E}"/>
            </a:ext>
          </a:extLst>
        </xdr:cNvPr>
        <xdr:cNvCxnSpPr/>
      </xdr:nvCxnSpPr>
      <xdr:spPr>
        <a:xfrm>
          <a:off x="21323300" y="7067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162560</xdr:rowOff>
    </xdr:from>
    <xdr:to>
      <xdr:col>107</xdr:col>
      <xdr:colOff>101600</xdr:colOff>
      <xdr:row>41</xdr:row>
      <xdr:rowOff>92710</xdr:rowOff>
    </xdr:to>
    <xdr:sp macro="" textlink="">
      <xdr:nvSpPr>
        <xdr:cNvPr id="494" name="楕円 493">
          <a:extLst>
            <a:ext uri="{FF2B5EF4-FFF2-40B4-BE49-F238E27FC236}">
              <a16:creationId xmlns:a16="http://schemas.microsoft.com/office/drawing/2014/main" id="{97BB0BD4-A30C-462E-927E-3709A47FC7A9}"/>
            </a:ext>
          </a:extLst>
        </xdr:cNvPr>
        <xdr:cNvSpPr/>
      </xdr:nvSpPr>
      <xdr:spPr>
        <a:xfrm>
          <a:off x="20383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38100</xdr:rowOff>
    </xdr:from>
    <xdr:to>
      <xdr:col>111</xdr:col>
      <xdr:colOff>177800</xdr:colOff>
      <xdr:row>41</xdr:row>
      <xdr:rowOff>41910</xdr:rowOff>
    </xdr:to>
    <xdr:cxnSp macro="">
      <xdr:nvCxnSpPr>
        <xdr:cNvPr id="495" name="直線コネクタ 494">
          <a:extLst>
            <a:ext uri="{FF2B5EF4-FFF2-40B4-BE49-F238E27FC236}">
              <a16:creationId xmlns:a16="http://schemas.microsoft.com/office/drawing/2014/main" id="{3D31A1CF-08CD-4D40-BEF2-4A7841C0C1E9}"/>
            </a:ext>
          </a:extLst>
        </xdr:cNvPr>
        <xdr:cNvCxnSpPr/>
      </xdr:nvCxnSpPr>
      <xdr:spPr>
        <a:xfrm flipV="1">
          <a:off x="20434300" y="70675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162560</xdr:rowOff>
    </xdr:from>
    <xdr:to>
      <xdr:col>102</xdr:col>
      <xdr:colOff>165100</xdr:colOff>
      <xdr:row>41</xdr:row>
      <xdr:rowOff>92710</xdr:rowOff>
    </xdr:to>
    <xdr:sp macro="" textlink="">
      <xdr:nvSpPr>
        <xdr:cNvPr id="496" name="楕円 495">
          <a:extLst>
            <a:ext uri="{FF2B5EF4-FFF2-40B4-BE49-F238E27FC236}">
              <a16:creationId xmlns:a16="http://schemas.microsoft.com/office/drawing/2014/main" id="{D8300E34-01BC-46BF-886A-290DA7A2C659}"/>
            </a:ext>
          </a:extLst>
        </xdr:cNvPr>
        <xdr:cNvSpPr/>
      </xdr:nvSpPr>
      <xdr:spPr>
        <a:xfrm>
          <a:off x="19494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41910</xdr:rowOff>
    </xdr:from>
    <xdr:to>
      <xdr:col>107</xdr:col>
      <xdr:colOff>50800</xdr:colOff>
      <xdr:row>41</xdr:row>
      <xdr:rowOff>41910</xdr:rowOff>
    </xdr:to>
    <xdr:cxnSp macro="">
      <xdr:nvCxnSpPr>
        <xdr:cNvPr id="497" name="直線コネクタ 496">
          <a:extLst>
            <a:ext uri="{FF2B5EF4-FFF2-40B4-BE49-F238E27FC236}">
              <a16:creationId xmlns:a16="http://schemas.microsoft.com/office/drawing/2014/main" id="{E7E7C856-4BDD-407F-950D-7CC7197AEA8A}"/>
            </a:ext>
          </a:extLst>
        </xdr:cNvPr>
        <xdr:cNvCxnSpPr/>
      </xdr:nvCxnSpPr>
      <xdr:spPr>
        <a:xfrm>
          <a:off x="19545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162560</xdr:rowOff>
    </xdr:from>
    <xdr:to>
      <xdr:col>98</xdr:col>
      <xdr:colOff>38100</xdr:colOff>
      <xdr:row>41</xdr:row>
      <xdr:rowOff>92710</xdr:rowOff>
    </xdr:to>
    <xdr:sp macro="" textlink="">
      <xdr:nvSpPr>
        <xdr:cNvPr id="498" name="楕円 497">
          <a:extLst>
            <a:ext uri="{FF2B5EF4-FFF2-40B4-BE49-F238E27FC236}">
              <a16:creationId xmlns:a16="http://schemas.microsoft.com/office/drawing/2014/main" id="{797EA57B-B766-4634-95D2-656F42F10FCF}"/>
            </a:ext>
          </a:extLst>
        </xdr:cNvPr>
        <xdr:cNvSpPr/>
      </xdr:nvSpPr>
      <xdr:spPr>
        <a:xfrm>
          <a:off x="186055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41910</xdr:rowOff>
    </xdr:from>
    <xdr:to>
      <xdr:col>102</xdr:col>
      <xdr:colOff>114300</xdr:colOff>
      <xdr:row>41</xdr:row>
      <xdr:rowOff>41910</xdr:rowOff>
    </xdr:to>
    <xdr:cxnSp macro="">
      <xdr:nvCxnSpPr>
        <xdr:cNvPr id="499" name="直線コネクタ 498">
          <a:extLst>
            <a:ext uri="{FF2B5EF4-FFF2-40B4-BE49-F238E27FC236}">
              <a16:creationId xmlns:a16="http://schemas.microsoft.com/office/drawing/2014/main" id="{75D792BF-CDB8-4BB1-B4C6-1F94EF56F220}"/>
            </a:ext>
          </a:extLst>
        </xdr:cNvPr>
        <xdr:cNvCxnSpPr/>
      </xdr:nvCxnSpPr>
      <xdr:spPr>
        <a:xfrm>
          <a:off x="18656300" y="70713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132097</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DB3ABC84-FAAE-4104-9729-8E4DD76D555D}"/>
            </a:ext>
          </a:extLst>
        </xdr:cNvPr>
        <xdr:cNvSpPr txBox="1"/>
      </xdr:nvSpPr>
      <xdr:spPr>
        <a:xfrm>
          <a:off x="21075727" y="630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124477</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80C238C4-3109-48AE-857B-19D9DBC98BA4}"/>
            </a:ext>
          </a:extLst>
        </xdr:cNvPr>
        <xdr:cNvSpPr txBox="1"/>
      </xdr:nvSpPr>
      <xdr:spPr>
        <a:xfrm>
          <a:off x="20199427"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143527</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A3D3EA6-4187-41B3-ADA5-A85553DAD19C}"/>
            </a:ext>
          </a:extLst>
        </xdr:cNvPr>
        <xdr:cNvSpPr txBox="1"/>
      </xdr:nvSpPr>
      <xdr:spPr>
        <a:xfrm>
          <a:off x="19310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143527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1DCC9A22-C185-4A10-BDF1-0CD68D359BFB}"/>
            </a:ext>
          </a:extLst>
        </xdr:cNvPr>
        <xdr:cNvSpPr txBox="1"/>
      </xdr:nvSpPr>
      <xdr:spPr>
        <a:xfrm>
          <a:off x="18421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80027</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1C580F62-A981-469C-AB1F-42479F76821F}"/>
            </a:ext>
          </a:extLst>
        </xdr:cNvPr>
        <xdr:cNvSpPr txBox="1"/>
      </xdr:nvSpPr>
      <xdr:spPr>
        <a:xfrm>
          <a:off x="210757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83837</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FA7EF2F8-4F19-466F-9778-8E71A2EF8534}"/>
            </a:ext>
          </a:extLst>
        </xdr:cNvPr>
        <xdr:cNvSpPr txBox="1"/>
      </xdr:nvSpPr>
      <xdr:spPr>
        <a:xfrm>
          <a:off x="20199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83837</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88D9A741-DA2A-4567-A0C0-72E381B2EF03}"/>
            </a:ext>
          </a:extLst>
        </xdr:cNvPr>
        <xdr:cNvSpPr txBox="1"/>
      </xdr:nvSpPr>
      <xdr:spPr>
        <a:xfrm>
          <a:off x="19310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83837</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15BFB92E-8DB9-4431-A976-A62B3C0E0160}"/>
            </a:ext>
          </a:extLst>
        </xdr:cNvPr>
        <xdr:cNvSpPr txBox="1"/>
      </xdr:nvSpPr>
      <xdr:spPr>
        <a:xfrm>
          <a:off x="18421427" y="711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D15117FE-EC3D-4E33-ACF1-B76E8B9A64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34DC558-66B0-41FD-B099-17A03A93D0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1F70CE44-2813-4D2C-B4B4-6A731B671D24}"/>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F02170E4-93E7-4F52-A91D-AA684B5E53A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AD0A02F8-363E-4EE7-9371-44F3DA83F7CC}"/>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D35ECC39-FD75-4C02-85D0-F4E37D54175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B005DFF3-D289-4FFB-B5E1-28049A207D5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3D0F9EC3-0645-48FA-A1B1-E283BE70B24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E2F6F86C-12F9-470C-B886-1B93E0ABABA6}"/>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3E449071-7F80-47E7-994A-A7812E616C8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a:extLst>
            <a:ext uri="{FF2B5EF4-FFF2-40B4-BE49-F238E27FC236}">
              <a16:creationId xmlns:a16="http://schemas.microsoft.com/office/drawing/2014/main" id="{214D9848-7C84-4F04-B5A9-15931A433CCE}"/>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a:extLst>
            <a:ext uri="{FF2B5EF4-FFF2-40B4-BE49-F238E27FC236}">
              <a16:creationId xmlns:a16="http://schemas.microsoft.com/office/drawing/2014/main" id="{CCD77101-DAB8-4078-8A94-200265F444EA}"/>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a:extLst>
            <a:ext uri="{FF2B5EF4-FFF2-40B4-BE49-F238E27FC236}">
              <a16:creationId xmlns:a16="http://schemas.microsoft.com/office/drawing/2014/main" id="{22990BA3-1C65-48A0-8AE0-4E2B0E295545}"/>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a:extLst>
            <a:ext uri="{FF2B5EF4-FFF2-40B4-BE49-F238E27FC236}">
              <a16:creationId xmlns:a16="http://schemas.microsoft.com/office/drawing/2014/main" id="{AD814872-133E-4C29-99FE-E9B9A0D7739D}"/>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a:extLst>
            <a:ext uri="{FF2B5EF4-FFF2-40B4-BE49-F238E27FC236}">
              <a16:creationId xmlns:a16="http://schemas.microsoft.com/office/drawing/2014/main" id="{AC1F357F-3EB5-48E1-BD45-175E84504FA9}"/>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a:extLst>
            <a:ext uri="{FF2B5EF4-FFF2-40B4-BE49-F238E27FC236}">
              <a16:creationId xmlns:a16="http://schemas.microsoft.com/office/drawing/2014/main" id="{CF730985-9902-4758-A78D-E03B92D0656A}"/>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a:extLst>
            <a:ext uri="{FF2B5EF4-FFF2-40B4-BE49-F238E27FC236}">
              <a16:creationId xmlns:a16="http://schemas.microsoft.com/office/drawing/2014/main" id="{7768C54C-3025-4D4C-87D6-F9B48ED8BF5E}"/>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a:extLst>
            <a:ext uri="{FF2B5EF4-FFF2-40B4-BE49-F238E27FC236}">
              <a16:creationId xmlns:a16="http://schemas.microsoft.com/office/drawing/2014/main" id="{97562BDC-50C8-4C72-9DFB-FA6C9AEE6536}"/>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a:extLst>
            <a:ext uri="{FF2B5EF4-FFF2-40B4-BE49-F238E27FC236}">
              <a16:creationId xmlns:a16="http://schemas.microsoft.com/office/drawing/2014/main" id="{22038573-512D-4015-A13A-C35EB8C5B603}"/>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a:extLst>
            <a:ext uri="{FF2B5EF4-FFF2-40B4-BE49-F238E27FC236}">
              <a16:creationId xmlns:a16="http://schemas.microsoft.com/office/drawing/2014/main" id="{32D3746F-EF3F-448C-BBFB-9A3A7033B6C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a:extLst>
            <a:ext uri="{FF2B5EF4-FFF2-40B4-BE49-F238E27FC236}">
              <a16:creationId xmlns:a16="http://schemas.microsoft.com/office/drawing/2014/main" id="{67F3FF76-5475-4AC7-A6AA-7F6B7C04FE3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a:extLst>
            <a:ext uri="{FF2B5EF4-FFF2-40B4-BE49-F238E27FC236}">
              <a16:creationId xmlns:a16="http://schemas.microsoft.com/office/drawing/2014/main" id="{134A3ECA-7CDC-4440-AED4-0B864AB274C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a:extLst>
            <a:ext uri="{FF2B5EF4-FFF2-40B4-BE49-F238E27FC236}">
              <a16:creationId xmlns:a16="http://schemas.microsoft.com/office/drawing/2014/main" id="{09662182-CB0B-4627-A2A4-C7AAF5F5FD08}"/>
            </a:ext>
          </a:extLst>
        </xdr:cNvPr>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a:extLst>
            <a:ext uri="{FF2B5EF4-FFF2-40B4-BE49-F238E27FC236}">
              <a16:creationId xmlns:a16="http://schemas.microsoft.com/office/drawing/2014/main" id="{8B7DEA8E-E73F-44FA-9EB2-47CA90E740F2}"/>
            </a:ext>
          </a:extLst>
        </xdr:cNvPr>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a:extLst>
            <a:ext uri="{FF2B5EF4-FFF2-40B4-BE49-F238E27FC236}">
              <a16:creationId xmlns:a16="http://schemas.microsoft.com/office/drawing/2014/main" id="{40B3E860-A3DF-42ED-824A-6E3A1C8CA7C7}"/>
            </a:ext>
          </a:extLst>
        </xdr:cNvPr>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a:extLst>
            <a:ext uri="{FF2B5EF4-FFF2-40B4-BE49-F238E27FC236}">
              <a16:creationId xmlns:a16="http://schemas.microsoft.com/office/drawing/2014/main" id="{C23CFEF4-6605-42D5-8F01-EF8B402DD04A}"/>
            </a:ext>
          </a:extLst>
        </xdr:cNvPr>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a:extLst>
            <a:ext uri="{FF2B5EF4-FFF2-40B4-BE49-F238E27FC236}">
              <a16:creationId xmlns:a16="http://schemas.microsoft.com/office/drawing/2014/main" id="{2F9AA60A-10F2-4703-942A-E551E29FB3F7}"/>
            </a:ext>
          </a:extLst>
        </xdr:cNvPr>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a:extLst>
            <a:ext uri="{FF2B5EF4-FFF2-40B4-BE49-F238E27FC236}">
              <a16:creationId xmlns:a16="http://schemas.microsoft.com/office/drawing/2014/main" id="{EB596851-B4B3-486D-A79E-A97E5E833A1F}"/>
            </a:ext>
          </a:extLst>
        </xdr:cNvPr>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a:extLst>
            <a:ext uri="{FF2B5EF4-FFF2-40B4-BE49-F238E27FC236}">
              <a16:creationId xmlns:a16="http://schemas.microsoft.com/office/drawing/2014/main" id="{16069774-93C9-4379-963D-CA6D4458B1DA}"/>
            </a:ext>
          </a:extLst>
        </xdr:cNvPr>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97790</xdr:rowOff>
    </xdr:from>
    <xdr:to>
      <xdr:col>81</xdr:col>
      <xdr:colOff>101600</xdr:colOff>
      <xdr:row>60</xdr:row>
      <xdr:rowOff>27940</xdr:rowOff>
    </xdr:to>
    <xdr:sp macro="" textlink="">
      <xdr:nvSpPr>
        <xdr:cNvPr id="537" name="フローチャート: 判断 536">
          <a:extLst>
            <a:ext uri="{FF2B5EF4-FFF2-40B4-BE49-F238E27FC236}">
              <a16:creationId xmlns:a16="http://schemas.microsoft.com/office/drawing/2014/main" id="{CCF613E5-B33F-4C61-909A-26B624FD452B}"/>
            </a:ext>
          </a:extLst>
        </xdr:cNvPr>
        <xdr:cNvSpPr/>
      </xdr:nvSpPr>
      <xdr:spPr>
        <a:xfrm>
          <a:off x="15430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38" name="フローチャート: 判断 537">
          <a:extLst>
            <a:ext uri="{FF2B5EF4-FFF2-40B4-BE49-F238E27FC236}">
              <a16:creationId xmlns:a16="http://schemas.microsoft.com/office/drawing/2014/main" id="{088E3ADA-74B2-4F34-8F5E-93EF6F6FDED6}"/>
            </a:ext>
          </a:extLst>
        </xdr:cNvPr>
        <xdr:cNvSpPr/>
      </xdr:nvSpPr>
      <xdr:spPr>
        <a:xfrm>
          <a:off x="14541500" y="1012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168656</xdr:rowOff>
    </xdr:from>
    <xdr:to>
      <xdr:col>72</xdr:col>
      <xdr:colOff>38100</xdr:colOff>
      <xdr:row>59</xdr:row>
      <xdr:rowOff>98806</xdr:rowOff>
    </xdr:to>
    <xdr:sp macro="" textlink="">
      <xdr:nvSpPr>
        <xdr:cNvPr id="539" name="フローチャート: 判断 538">
          <a:extLst>
            <a:ext uri="{FF2B5EF4-FFF2-40B4-BE49-F238E27FC236}">
              <a16:creationId xmlns:a16="http://schemas.microsoft.com/office/drawing/2014/main" id="{D8846554-5CE7-40B3-9333-8442766F2EC2}"/>
            </a:ext>
          </a:extLst>
        </xdr:cNvPr>
        <xdr:cNvSpPr/>
      </xdr:nvSpPr>
      <xdr:spPr>
        <a:xfrm>
          <a:off x="13652500" y="101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77216</xdr:rowOff>
    </xdr:from>
    <xdr:to>
      <xdr:col>67</xdr:col>
      <xdr:colOff>101600</xdr:colOff>
      <xdr:row>59</xdr:row>
      <xdr:rowOff>7366</xdr:rowOff>
    </xdr:to>
    <xdr:sp macro="" textlink="">
      <xdr:nvSpPr>
        <xdr:cNvPr id="540" name="フローチャート: 判断 539">
          <a:extLst>
            <a:ext uri="{FF2B5EF4-FFF2-40B4-BE49-F238E27FC236}">
              <a16:creationId xmlns:a16="http://schemas.microsoft.com/office/drawing/2014/main" id="{00A52200-AA77-4E22-AFC9-7ACC408E7AE3}"/>
            </a:ext>
          </a:extLst>
        </xdr:cNvPr>
        <xdr:cNvSpPr/>
      </xdr:nvSpPr>
      <xdr:spPr>
        <a:xfrm>
          <a:off x="12763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CD5824F6-F68C-4987-82CE-086171456A5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B74F92DB-AD3A-4648-8D47-BD0443EFE431}"/>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B893AB06-24FF-4592-897F-808519D779A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4ED57677-136F-466F-840C-601ACF176D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64F76D43-5B39-48A2-ADAB-CFBC0270F9C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138938</xdr:rowOff>
    </xdr:from>
    <xdr:to>
      <xdr:col>85</xdr:col>
      <xdr:colOff>177800</xdr:colOff>
      <xdr:row>64</xdr:row>
      <xdr:rowOff>69088</xdr:rowOff>
    </xdr:to>
    <xdr:sp macro="" textlink="">
      <xdr:nvSpPr>
        <xdr:cNvPr id="546" name="楕円 545">
          <a:extLst>
            <a:ext uri="{FF2B5EF4-FFF2-40B4-BE49-F238E27FC236}">
              <a16:creationId xmlns:a16="http://schemas.microsoft.com/office/drawing/2014/main" id="{D7C85F41-DFC1-48C4-ACE0-8396EDF836B0}"/>
            </a:ext>
          </a:extLst>
        </xdr:cNvPr>
        <xdr:cNvSpPr/>
      </xdr:nvSpPr>
      <xdr:spPr>
        <a:xfrm>
          <a:off x="16268700" y="1094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53865</xdr:rowOff>
    </xdr:from>
    <xdr:ext cx="405111" cy="259045"/>
    <xdr:sp macro="" textlink="">
      <xdr:nvSpPr>
        <xdr:cNvPr id="547" name="【学校施設】&#10;有形固定資産減価償却率該当値テキスト">
          <a:extLst>
            <a:ext uri="{FF2B5EF4-FFF2-40B4-BE49-F238E27FC236}">
              <a16:creationId xmlns:a16="http://schemas.microsoft.com/office/drawing/2014/main" id="{4D6DAE90-3D14-4DBE-98C1-65699D26EB83}"/>
            </a:ext>
          </a:extLst>
        </xdr:cNvPr>
        <xdr:cNvSpPr txBox="1"/>
      </xdr:nvSpPr>
      <xdr:spPr>
        <a:xfrm>
          <a:off x="16357600" y="1085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84074</xdr:rowOff>
    </xdr:from>
    <xdr:to>
      <xdr:col>81</xdr:col>
      <xdr:colOff>101600</xdr:colOff>
      <xdr:row>64</xdr:row>
      <xdr:rowOff>14224</xdr:rowOff>
    </xdr:to>
    <xdr:sp macro="" textlink="">
      <xdr:nvSpPr>
        <xdr:cNvPr id="548" name="楕円 547">
          <a:extLst>
            <a:ext uri="{FF2B5EF4-FFF2-40B4-BE49-F238E27FC236}">
              <a16:creationId xmlns:a16="http://schemas.microsoft.com/office/drawing/2014/main" id="{EF0A9235-8FFE-4E52-8264-9F031F7D64C6}"/>
            </a:ext>
          </a:extLst>
        </xdr:cNvPr>
        <xdr:cNvSpPr/>
      </xdr:nvSpPr>
      <xdr:spPr>
        <a:xfrm>
          <a:off x="154305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134874</xdr:rowOff>
    </xdr:from>
    <xdr:to>
      <xdr:col>85</xdr:col>
      <xdr:colOff>127000</xdr:colOff>
      <xdr:row>64</xdr:row>
      <xdr:rowOff>18288</xdr:rowOff>
    </xdr:to>
    <xdr:cxnSp macro="">
      <xdr:nvCxnSpPr>
        <xdr:cNvPr id="549" name="直線コネクタ 548">
          <a:extLst>
            <a:ext uri="{FF2B5EF4-FFF2-40B4-BE49-F238E27FC236}">
              <a16:creationId xmlns:a16="http://schemas.microsoft.com/office/drawing/2014/main" id="{2A626764-1258-4AB1-B696-B8FBCC29C912}"/>
            </a:ext>
          </a:extLst>
        </xdr:cNvPr>
        <xdr:cNvCxnSpPr/>
      </xdr:nvCxnSpPr>
      <xdr:spPr>
        <a:xfrm>
          <a:off x="15481300" y="1093622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38354</xdr:rowOff>
    </xdr:from>
    <xdr:to>
      <xdr:col>76</xdr:col>
      <xdr:colOff>165100</xdr:colOff>
      <xdr:row>63</xdr:row>
      <xdr:rowOff>139954</xdr:rowOff>
    </xdr:to>
    <xdr:sp macro="" textlink="">
      <xdr:nvSpPr>
        <xdr:cNvPr id="550" name="楕円 549">
          <a:extLst>
            <a:ext uri="{FF2B5EF4-FFF2-40B4-BE49-F238E27FC236}">
              <a16:creationId xmlns:a16="http://schemas.microsoft.com/office/drawing/2014/main" id="{17ECBF68-9C68-4DBA-976A-27D47165997E}"/>
            </a:ext>
          </a:extLst>
        </xdr:cNvPr>
        <xdr:cNvSpPr/>
      </xdr:nvSpPr>
      <xdr:spPr>
        <a:xfrm>
          <a:off x="14541500" y="1083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89154</xdr:rowOff>
    </xdr:from>
    <xdr:to>
      <xdr:col>81</xdr:col>
      <xdr:colOff>50800</xdr:colOff>
      <xdr:row>63</xdr:row>
      <xdr:rowOff>134874</xdr:rowOff>
    </xdr:to>
    <xdr:cxnSp macro="">
      <xdr:nvCxnSpPr>
        <xdr:cNvPr id="551" name="直線コネクタ 550">
          <a:extLst>
            <a:ext uri="{FF2B5EF4-FFF2-40B4-BE49-F238E27FC236}">
              <a16:creationId xmlns:a16="http://schemas.microsoft.com/office/drawing/2014/main" id="{0D79CF77-4042-4D9E-A4A4-177135D1E5A7}"/>
            </a:ext>
          </a:extLst>
        </xdr:cNvPr>
        <xdr:cNvCxnSpPr/>
      </xdr:nvCxnSpPr>
      <xdr:spPr>
        <a:xfrm>
          <a:off x="14592300" y="108905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93218</xdr:rowOff>
    </xdr:from>
    <xdr:to>
      <xdr:col>72</xdr:col>
      <xdr:colOff>38100</xdr:colOff>
      <xdr:row>64</xdr:row>
      <xdr:rowOff>23368</xdr:rowOff>
    </xdr:to>
    <xdr:sp macro="" textlink="">
      <xdr:nvSpPr>
        <xdr:cNvPr id="552" name="楕円 551">
          <a:extLst>
            <a:ext uri="{FF2B5EF4-FFF2-40B4-BE49-F238E27FC236}">
              <a16:creationId xmlns:a16="http://schemas.microsoft.com/office/drawing/2014/main" id="{E9882028-C741-49CB-B244-B7061470A7DC}"/>
            </a:ext>
          </a:extLst>
        </xdr:cNvPr>
        <xdr:cNvSpPr/>
      </xdr:nvSpPr>
      <xdr:spPr>
        <a:xfrm>
          <a:off x="13652500" y="1089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89154</xdr:rowOff>
    </xdr:from>
    <xdr:to>
      <xdr:col>76</xdr:col>
      <xdr:colOff>114300</xdr:colOff>
      <xdr:row>63</xdr:row>
      <xdr:rowOff>144018</xdr:rowOff>
    </xdr:to>
    <xdr:cxnSp macro="">
      <xdr:nvCxnSpPr>
        <xdr:cNvPr id="553" name="直線コネクタ 552">
          <a:extLst>
            <a:ext uri="{FF2B5EF4-FFF2-40B4-BE49-F238E27FC236}">
              <a16:creationId xmlns:a16="http://schemas.microsoft.com/office/drawing/2014/main" id="{79130CD7-6386-480C-B350-68D6586A3853}"/>
            </a:ext>
          </a:extLst>
        </xdr:cNvPr>
        <xdr:cNvCxnSpPr/>
      </xdr:nvCxnSpPr>
      <xdr:spPr>
        <a:xfrm flipV="1">
          <a:off x="13703300" y="108905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6350</xdr:rowOff>
    </xdr:from>
    <xdr:to>
      <xdr:col>67</xdr:col>
      <xdr:colOff>101600</xdr:colOff>
      <xdr:row>63</xdr:row>
      <xdr:rowOff>107950</xdr:rowOff>
    </xdr:to>
    <xdr:sp macro="" textlink="">
      <xdr:nvSpPr>
        <xdr:cNvPr id="554" name="楕円 553">
          <a:extLst>
            <a:ext uri="{FF2B5EF4-FFF2-40B4-BE49-F238E27FC236}">
              <a16:creationId xmlns:a16="http://schemas.microsoft.com/office/drawing/2014/main" id="{4C919858-BBC2-463F-9646-36231F40FF02}"/>
            </a:ext>
          </a:extLst>
        </xdr:cNvPr>
        <xdr:cNvSpPr/>
      </xdr:nvSpPr>
      <xdr:spPr>
        <a:xfrm>
          <a:off x="12763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57150</xdr:rowOff>
    </xdr:from>
    <xdr:to>
      <xdr:col>71</xdr:col>
      <xdr:colOff>177800</xdr:colOff>
      <xdr:row>63</xdr:row>
      <xdr:rowOff>144018</xdr:rowOff>
    </xdr:to>
    <xdr:cxnSp macro="">
      <xdr:nvCxnSpPr>
        <xdr:cNvPr id="555" name="直線コネクタ 554">
          <a:extLst>
            <a:ext uri="{FF2B5EF4-FFF2-40B4-BE49-F238E27FC236}">
              <a16:creationId xmlns:a16="http://schemas.microsoft.com/office/drawing/2014/main" id="{FAEA83C0-F633-4D1C-9965-93B39B2B7677}"/>
            </a:ext>
          </a:extLst>
        </xdr:cNvPr>
        <xdr:cNvCxnSpPr/>
      </xdr:nvCxnSpPr>
      <xdr:spPr>
        <a:xfrm>
          <a:off x="12814300" y="1085850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44467</xdr:rowOff>
    </xdr:from>
    <xdr:ext cx="405111" cy="259045"/>
    <xdr:sp macro="" textlink="">
      <xdr:nvSpPr>
        <xdr:cNvPr id="556" name="n_1aveValue【学校施設】&#10;有形固定資産減価償却率">
          <a:extLst>
            <a:ext uri="{FF2B5EF4-FFF2-40B4-BE49-F238E27FC236}">
              <a16:creationId xmlns:a16="http://schemas.microsoft.com/office/drawing/2014/main" id="{9424CED3-C6D9-4F38-AF85-D44104840024}"/>
            </a:ext>
          </a:extLst>
        </xdr:cNvPr>
        <xdr:cNvSpPr txBox="1"/>
      </xdr:nvSpPr>
      <xdr:spPr>
        <a:xfrm>
          <a:off x="152660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129049</xdr:rowOff>
    </xdr:from>
    <xdr:ext cx="405111" cy="259045"/>
    <xdr:sp macro="" textlink="">
      <xdr:nvSpPr>
        <xdr:cNvPr id="557" name="n_2aveValue【学校施設】&#10;有形固定資産減価償却率">
          <a:extLst>
            <a:ext uri="{FF2B5EF4-FFF2-40B4-BE49-F238E27FC236}">
              <a16:creationId xmlns:a16="http://schemas.microsoft.com/office/drawing/2014/main" id="{7EB67FA5-D309-4DB8-9EBD-63EEFFDC429F}"/>
            </a:ext>
          </a:extLst>
        </xdr:cNvPr>
        <xdr:cNvSpPr txBox="1"/>
      </xdr:nvSpPr>
      <xdr:spPr>
        <a:xfrm>
          <a:off x="14389744" y="9901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115333</xdr:rowOff>
    </xdr:from>
    <xdr:ext cx="405111" cy="259045"/>
    <xdr:sp macro="" textlink="">
      <xdr:nvSpPr>
        <xdr:cNvPr id="558" name="n_3aveValue【学校施設】&#10;有形固定資産減価償却率">
          <a:extLst>
            <a:ext uri="{FF2B5EF4-FFF2-40B4-BE49-F238E27FC236}">
              <a16:creationId xmlns:a16="http://schemas.microsoft.com/office/drawing/2014/main" id="{318CC672-30EE-43ED-971F-213CC911ABE4}"/>
            </a:ext>
          </a:extLst>
        </xdr:cNvPr>
        <xdr:cNvSpPr txBox="1"/>
      </xdr:nvSpPr>
      <xdr:spPr>
        <a:xfrm>
          <a:off x="13500744" y="988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23893</xdr:rowOff>
    </xdr:from>
    <xdr:ext cx="405111" cy="259045"/>
    <xdr:sp macro="" textlink="">
      <xdr:nvSpPr>
        <xdr:cNvPr id="559" name="n_4aveValue【学校施設】&#10;有形固定資産減価償却率">
          <a:extLst>
            <a:ext uri="{FF2B5EF4-FFF2-40B4-BE49-F238E27FC236}">
              <a16:creationId xmlns:a16="http://schemas.microsoft.com/office/drawing/2014/main" id="{46AD43F7-026B-4B91-A443-B256B2F517C7}"/>
            </a:ext>
          </a:extLst>
        </xdr:cNvPr>
        <xdr:cNvSpPr txBox="1"/>
      </xdr:nvSpPr>
      <xdr:spPr>
        <a:xfrm>
          <a:off x="126117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5351</xdr:rowOff>
    </xdr:from>
    <xdr:ext cx="405111" cy="259045"/>
    <xdr:sp macro="" textlink="">
      <xdr:nvSpPr>
        <xdr:cNvPr id="560" name="n_1mainValue【学校施設】&#10;有形固定資産減価償却率">
          <a:extLst>
            <a:ext uri="{FF2B5EF4-FFF2-40B4-BE49-F238E27FC236}">
              <a16:creationId xmlns:a16="http://schemas.microsoft.com/office/drawing/2014/main" id="{35A73CBB-5CCC-486F-ACD3-F7976177B7C3}"/>
            </a:ext>
          </a:extLst>
        </xdr:cNvPr>
        <xdr:cNvSpPr txBox="1"/>
      </xdr:nvSpPr>
      <xdr:spPr>
        <a:xfrm>
          <a:off x="15266044" y="1097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131081</xdr:rowOff>
    </xdr:from>
    <xdr:ext cx="405111" cy="259045"/>
    <xdr:sp macro="" textlink="">
      <xdr:nvSpPr>
        <xdr:cNvPr id="561" name="n_2mainValue【学校施設】&#10;有形固定資産減価償却率">
          <a:extLst>
            <a:ext uri="{FF2B5EF4-FFF2-40B4-BE49-F238E27FC236}">
              <a16:creationId xmlns:a16="http://schemas.microsoft.com/office/drawing/2014/main" id="{5A9FF636-7830-4503-B331-BE5260E67C86}"/>
            </a:ext>
          </a:extLst>
        </xdr:cNvPr>
        <xdr:cNvSpPr txBox="1"/>
      </xdr:nvSpPr>
      <xdr:spPr>
        <a:xfrm>
          <a:off x="14389744" y="1093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14495</xdr:rowOff>
    </xdr:from>
    <xdr:ext cx="405111" cy="259045"/>
    <xdr:sp macro="" textlink="">
      <xdr:nvSpPr>
        <xdr:cNvPr id="562" name="n_3mainValue【学校施設】&#10;有形固定資産減価償却率">
          <a:extLst>
            <a:ext uri="{FF2B5EF4-FFF2-40B4-BE49-F238E27FC236}">
              <a16:creationId xmlns:a16="http://schemas.microsoft.com/office/drawing/2014/main" id="{27A72E6C-F7CE-4AD3-9846-641B2F8FC679}"/>
            </a:ext>
          </a:extLst>
        </xdr:cNvPr>
        <xdr:cNvSpPr txBox="1"/>
      </xdr:nvSpPr>
      <xdr:spPr>
        <a:xfrm>
          <a:off x="13500744" y="1098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99077</xdr:rowOff>
    </xdr:from>
    <xdr:ext cx="405111" cy="259045"/>
    <xdr:sp macro="" textlink="">
      <xdr:nvSpPr>
        <xdr:cNvPr id="563" name="n_4mainValue【学校施設】&#10;有形固定資産減価償却率">
          <a:extLst>
            <a:ext uri="{FF2B5EF4-FFF2-40B4-BE49-F238E27FC236}">
              <a16:creationId xmlns:a16="http://schemas.microsoft.com/office/drawing/2014/main" id="{48B8F6C5-0E9C-4C84-BB05-59D33C6F2B88}"/>
            </a:ext>
          </a:extLst>
        </xdr:cNvPr>
        <xdr:cNvSpPr txBox="1"/>
      </xdr:nvSpPr>
      <xdr:spPr>
        <a:xfrm>
          <a:off x="12611744"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a:extLst>
            <a:ext uri="{FF2B5EF4-FFF2-40B4-BE49-F238E27FC236}">
              <a16:creationId xmlns:a16="http://schemas.microsoft.com/office/drawing/2014/main" id="{152B5B32-50F9-4125-9081-8FCDD1F2DB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a:extLst>
            <a:ext uri="{FF2B5EF4-FFF2-40B4-BE49-F238E27FC236}">
              <a16:creationId xmlns:a16="http://schemas.microsoft.com/office/drawing/2014/main" id="{D70B614F-0B2A-488C-A458-40E0FB0787F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a:extLst>
            <a:ext uri="{FF2B5EF4-FFF2-40B4-BE49-F238E27FC236}">
              <a16:creationId xmlns:a16="http://schemas.microsoft.com/office/drawing/2014/main" id="{A30AA75B-A9E0-4E28-9604-4FBFFC8C51B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a:extLst>
            <a:ext uri="{FF2B5EF4-FFF2-40B4-BE49-F238E27FC236}">
              <a16:creationId xmlns:a16="http://schemas.microsoft.com/office/drawing/2014/main" id="{5DCDEB3B-1270-449F-BA7E-88C66A941391}"/>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a:extLst>
            <a:ext uri="{FF2B5EF4-FFF2-40B4-BE49-F238E27FC236}">
              <a16:creationId xmlns:a16="http://schemas.microsoft.com/office/drawing/2014/main" id="{5181AD6A-89A6-46DE-8AF5-6518A01A547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a:extLst>
            <a:ext uri="{FF2B5EF4-FFF2-40B4-BE49-F238E27FC236}">
              <a16:creationId xmlns:a16="http://schemas.microsoft.com/office/drawing/2014/main" id="{BF6B82C7-9FC6-48AC-B20C-8331CA36588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a:extLst>
            <a:ext uri="{FF2B5EF4-FFF2-40B4-BE49-F238E27FC236}">
              <a16:creationId xmlns:a16="http://schemas.microsoft.com/office/drawing/2014/main" id="{AFA8A599-0486-426A-916A-4184CC53874B}"/>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a:extLst>
            <a:ext uri="{FF2B5EF4-FFF2-40B4-BE49-F238E27FC236}">
              <a16:creationId xmlns:a16="http://schemas.microsoft.com/office/drawing/2014/main" id="{9154505F-4D87-4EF7-B809-CFB922D253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a:extLst>
            <a:ext uri="{FF2B5EF4-FFF2-40B4-BE49-F238E27FC236}">
              <a16:creationId xmlns:a16="http://schemas.microsoft.com/office/drawing/2014/main" id="{B226BB17-DBE2-482E-95F1-861E702FFFB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a:extLst>
            <a:ext uri="{FF2B5EF4-FFF2-40B4-BE49-F238E27FC236}">
              <a16:creationId xmlns:a16="http://schemas.microsoft.com/office/drawing/2014/main" id="{F78B2371-AC61-4E3C-924D-B88B446B4CBB}"/>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a:extLst>
            <a:ext uri="{FF2B5EF4-FFF2-40B4-BE49-F238E27FC236}">
              <a16:creationId xmlns:a16="http://schemas.microsoft.com/office/drawing/2014/main" id="{4AABD047-1E39-4A29-88E1-882B8D8E4AD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a:extLst>
            <a:ext uri="{FF2B5EF4-FFF2-40B4-BE49-F238E27FC236}">
              <a16:creationId xmlns:a16="http://schemas.microsoft.com/office/drawing/2014/main" id="{5918EB97-D910-401B-8BF0-43D961B9682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a:extLst>
            <a:ext uri="{FF2B5EF4-FFF2-40B4-BE49-F238E27FC236}">
              <a16:creationId xmlns:a16="http://schemas.microsoft.com/office/drawing/2014/main" id="{4FFD9703-09C8-422D-9D69-376DC088956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a:extLst>
            <a:ext uri="{FF2B5EF4-FFF2-40B4-BE49-F238E27FC236}">
              <a16:creationId xmlns:a16="http://schemas.microsoft.com/office/drawing/2014/main" id="{11FD7A38-CDE3-4F3A-BD80-DF5E5B4900FD}"/>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a:extLst>
            <a:ext uri="{FF2B5EF4-FFF2-40B4-BE49-F238E27FC236}">
              <a16:creationId xmlns:a16="http://schemas.microsoft.com/office/drawing/2014/main" id="{724902F0-AFD6-43AD-B10B-30B70A66D3D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a:extLst>
            <a:ext uri="{FF2B5EF4-FFF2-40B4-BE49-F238E27FC236}">
              <a16:creationId xmlns:a16="http://schemas.microsoft.com/office/drawing/2014/main" id="{A70A145A-96C3-4F23-BA85-7FD2F82612BF}"/>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a:extLst>
            <a:ext uri="{FF2B5EF4-FFF2-40B4-BE49-F238E27FC236}">
              <a16:creationId xmlns:a16="http://schemas.microsoft.com/office/drawing/2014/main" id="{909A42A6-F48C-44E2-802D-A248A10DD0A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a:extLst>
            <a:ext uri="{FF2B5EF4-FFF2-40B4-BE49-F238E27FC236}">
              <a16:creationId xmlns:a16="http://schemas.microsoft.com/office/drawing/2014/main" id="{4C1FCE13-EA00-4B40-869B-08AED8EEB7C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a:extLst>
            <a:ext uri="{FF2B5EF4-FFF2-40B4-BE49-F238E27FC236}">
              <a16:creationId xmlns:a16="http://schemas.microsoft.com/office/drawing/2014/main" id="{17D4DA7B-F153-484A-A56C-445EC0EF492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a:extLst>
            <a:ext uri="{FF2B5EF4-FFF2-40B4-BE49-F238E27FC236}">
              <a16:creationId xmlns:a16="http://schemas.microsoft.com/office/drawing/2014/main" id="{1EFCE489-2B0D-409F-8799-0973FA2E6748}"/>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a:extLst>
            <a:ext uri="{FF2B5EF4-FFF2-40B4-BE49-F238E27FC236}">
              <a16:creationId xmlns:a16="http://schemas.microsoft.com/office/drawing/2014/main" id="{8DD3D7AE-95A0-47C3-8ECD-77AA592913B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E9C416D3-758D-4DDC-971A-8A46EC6B199E}"/>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D709A84E-C2F9-490E-B184-E9E1C317234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F21D2C45-3C95-488B-99BB-4D158B600E0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a:extLst>
            <a:ext uri="{FF2B5EF4-FFF2-40B4-BE49-F238E27FC236}">
              <a16:creationId xmlns:a16="http://schemas.microsoft.com/office/drawing/2014/main" id="{BA95641F-39A4-4770-BDE6-C9A71F9C6AB9}"/>
            </a:ext>
          </a:extLst>
        </xdr:cNvPr>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a:extLst>
            <a:ext uri="{FF2B5EF4-FFF2-40B4-BE49-F238E27FC236}">
              <a16:creationId xmlns:a16="http://schemas.microsoft.com/office/drawing/2014/main" id="{2358178C-3154-4FB9-BF10-20CBA34720DD}"/>
            </a:ext>
          </a:extLst>
        </xdr:cNvPr>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a:extLst>
            <a:ext uri="{FF2B5EF4-FFF2-40B4-BE49-F238E27FC236}">
              <a16:creationId xmlns:a16="http://schemas.microsoft.com/office/drawing/2014/main" id="{15C9AB82-B06F-4D2E-9572-42109F63AC10}"/>
            </a:ext>
          </a:extLst>
        </xdr:cNvPr>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a:extLst>
            <a:ext uri="{FF2B5EF4-FFF2-40B4-BE49-F238E27FC236}">
              <a16:creationId xmlns:a16="http://schemas.microsoft.com/office/drawing/2014/main" id="{A3B3F9D0-1091-420F-980E-56A2062D6A95}"/>
            </a:ext>
          </a:extLst>
        </xdr:cNvPr>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a:extLst>
            <a:ext uri="{FF2B5EF4-FFF2-40B4-BE49-F238E27FC236}">
              <a16:creationId xmlns:a16="http://schemas.microsoft.com/office/drawing/2014/main" id="{FFE828E8-032E-4BA4-96E5-DE511D00B812}"/>
            </a:ext>
          </a:extLst>
        </xdr:cNvPr>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28465</xdr:rowOff>
    </xdr:from>
    <xdr:ext cx="469744" cy="259045"/>
    <xdr:sp macro="" textlink="">
      <xdr:nvSpPr>
        <xdr:cNvPr id="593" name="【学校施設】&#10;一人当たり面積平均値テキスト">
          <a:extLst>
            <a:ext uri="{FF2B5EF4-FFF2-40B4-BE49-F238E27FC236}">
              <a16:creationId xmlns:a16="http://schemas.microsoft.com/office/drawing/2014/main" id="{E96D7428-3C90-4E7B-880D-B75224DB5B24}"/>
            </a:ext>
          </a:extLst>
        </xdr:cNvPr>
        <xdr:cNvSpPr txBox="1"/>
      </xdr:nvSpPr>
      <xdr:spPr>
        <a:xfrm>
          <a:off x="22199600" y="10315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a:extLst>
            <a:ext uri="{FF2B5EF4-FFF2-40B4-BE49-F238E27FC236}">
              <a16:creationId xmlns:a16="http://schemas.microsoft.com/office/drawing/2014/main" id="{61D0BF6B-34FF-44F3-898A-3CD796EEEEFE}"/>
            </a:ext>
          </a:extLst>
        </xdr:cNvPr>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9398</xdr:rowOff>
    </xdr:from>
    <xdr:to>
      <xdr:col>112</xdr:col>
      <xdr:colOff>38100</xdr:colOff>
      <xdr:row>60</xdr:row>
      <xdr:rowOff>110998</xdr:rowOff>
    </xdr:to>
    <xdr:sp macro="" textlink="">
      <xdr:nvSpPr>
        <xdr:cNvPr id="595" name="フローチャート: 判断 594">
          <a:extLst>
            <a:ext uri="{FF2B5EF4-FFF2-40B4-BE49-F238E27FC236}">
              <a16:creationId xmlns:a16="http://schemas.microsoft.com/office/drawing/2014/main" id="{6F9CA1C5-3827-47A5-B606-4D66E8D9ED7C}"/>
            </a:ext>
          </a:extLst>
        </xdr:cNvPr>
        <xdr:cNvSpPr/>
      </xdr:nvSpPr>
      <xdr:spPr>
        <a:xfrm>
          <a:off x="21272500" y="1029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33782</xdr:rowOff>
    </xdr:from>
    <xdr:to>
      <xdr:col>107</xdr:col>
      <xdr:colOff>101600</xdr:colOff>
      <xdr:row>60</xdr:row>
      <xdr:rowOff>135382</xdr:rowOff>
    </xdr:to>
    <xdr:sp macro="" textlink="">
      <xdr:nvSpPr>
        <xdr:cNvPr id="596" name="フローチャート: 判断 595">
          <a:extLst>
            <a:ext uri="{FF2B5EF4-FFF2-40B4-BE49-F238E27FC236}">
              <a16:creationId xmlns:a16="http://schemas.microsoft.com/office/drawing/2014/main" id="{72C58CA1-37A9-495E-B64E-E9DE1B95AB6E}"/>
            </a:ext>
          </a:extLst>
        </xdr:cNvPr>
        <xdr:cNvSpPr/>
      </xdr:nvSpPr>
      <xdr:spPr>
        <a:xfrm>
          <a:off x="20383500" y="1032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53594</xdr:rowOff>
    </xdr:from>
    <xdr:to>
      <xdr:col>102</xdr:col>
      <xdr:colOff>165100</xdr:colOff>
      <xdr:row>60</xdr:row>
      <xdr:rowOff>155194</xdr:rowOff>
    </xdr:to>
    <xdr:sp macro="" textlink="">
      <xdr:nvSpPr>
        <xdr:cNvPr id="597" name="フローチャート: 判断 596">
          <a:extLst>
            <a:ext uri="{FF2B5EF4-FFF2-40B4-BE49-F238E27FC236}">
              <a16:creationId xmlns:a16="http://schemas.microsoft.com/office/drawing/2014/main" id="{AF5245B1-8F24-451D-A16A-E6CE1B1EA1D6}"/>
            </a:ext>
          </a:extLst>
        </xdr:cNvPr>
        <xdr:cNvSpPr/>
      </xdr:nvSpPr>
      <xdr:spPr>
        <a:xfrm>
          <a:off x="19494500" y="1034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40640</xdr:rowOff>
    </xdr:from>
    <xdr:to>
      <xdr:col>98</xdr:col>
      <xdr:colOff>38100</xdr:colOff>
      <xdr:row>60</xdr:row>
      <xdr:rowOff>142240</xdr:rowOff>
    </xdr:to>
    <xdr:sp macro="" textlink="">
      <xdr:nvSpPr>
        <xdr:cNvPr id="598" name="フローチャート: 判断 597">
          <a:extLst>
            <a:ext uri="{FF2B5EF4-FFF2-40B4-BE49-F238E27FC236}">
              <a16:creationId xmlns:a16="http://schemas.microsoft.com/office/drawing/2014/main" id="{FF38B201-07EF-4849-AB0C-2CD9C2C7167B}"/>
            </a:ext>
          </a:extLst>
        </xdr:cNvPr>
        <xdr:cNvSpPr/>
      </xdr:nvSpPr>
      <xdr:spPr>
        <a:xfrm>
          <a:off x="18605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508E371F-441F-4B81-B6CC-B14B7A33917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E36D6B24-98A5-4763-8FA2-B4FB84C7A01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A44866A0-4792-4EC8-862B-A119428A08D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EFFAC869-68BA-4B08-A9B9-4D5CED61C50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84C3ED7-04A0-4086-9F3E-784C877B5B6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65024</xdr:rowOff>
    </xdr:from>
    <xdr:to>
      <xdr:col>116</xdr:col>
      <xdr:colOff>114300</xdr:colOff>
      <xdr:row>61</xdr:row>
      <xdr:rowOff>166624</xdr:rowOff>
    </xdr:to>
    <xdr:sp macro="" textlink="">
      <xdr:nvSpPr>
        <xdr:cNvPr id="604" name="楕円 603">
          <a:extLst>
            <a:ext uri="{FF2B5EF4-FFF2-40B4-BE49-F238E27FC236}">
              <a16:creationId xmlns:a16="http://schemas.microsoft.com/office/drawing/2014/main" id="{082F6016-0DBB-4DE8-A3A6-139FB7952DBB}"/>
            </a:ext>
          </a:extLst>
        </xdr:cNvPr>
        <xdr:cNvSpPr/>
      </xdr:nvSpPr>
      <xdr:spPr>
        <a:xfrm>
          <a:off x="22110700" y="1052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43451</xdr:rowOff>
    </xdr:from>
    <xdr:ext cx="469744" cy="259045"/>
    <xdr:sp macro="" textlink="">
      <xdr:nvSpPr>
        <xdr:cNvPr id="605" name="【学校施設】&#10;一人当たり面積該当値テキスト">
          <a:extLst>
            <a:ext uri="{FF2B5EF4-FFF2-40B4-BE49-F238E27FC236}">
              <a16:creationId xmlns:a16="http://schemas.microsoft.com/office/drawing/2014/main" id="{CB14775C-5DD2-4574-A098-4ED305BC26C9}"/>
            </a:ext>
          </a:extLst>
        </xdr:cNvPr>
        <xdr:cNvSpPr txBox="1"/>
      </xdr:nvSpPr>
      <xdr:spPr>
        <a:xfrm>
          <a:off x="22199600" y="10501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83312</xdr:rowOff>
    </xdr:from>
    <xdr:to>
      <xdr:col>112</xdr:col>
      <xdr:colOff>38100</xdr:colOff>
      <xdr:row>62</xdr:row>
      <xdr:rowOff>13462</xdr:rowOff>
    </xdr:to>
    <xdr:sp macro="" textlink="">
      <xdr:nvSpPr>
        <xdr:cNvPr id="606" name="楕円 605">
          <a:extLst>
            <a:ext uri="{FF2B5EF4-FFF2-40B4-BE49-F238E27FC236}">
              <a16:creationId xmlns:a16="http://schemas.microsoft.com/office/drawing/2014/main" id="{5CD098AD-F81A-407D-9827-234CE9101A56}"/>
            </a:ext>
          </a:extLst>
        </xdr:cNvPr>
        <xdr:cNvSpPr/>
      </xdr:nvSpPr>
      <xdr:spPr>
        <a:xfrm>
          <a:off x="21272500" y="105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115824</xdr:rowOff>
    </xdr:from>
    <xdr:to>
      <xdr:col>116</xdr:col>
      <xdr:colOff>63500</xdr:colOff>
      <xdr:row>61</xdr:row>
      <xdr:rowOff>134112</xdr:rowOff>
    </xdr:to>
    <xdr:cxnSp macro="">
      <xdr:nvCxnSpPr>
        <xdr:cNvPr id="607" name="直線コネクタ 606">
          <a:extLst>
            <a:ext uri="{FF2B5EF4-FFF2-40B4-BE49-F238E27FC236}">
              <a16:creationId xmlns:a16="http://schemas.microsoft.com/office/drawing/2014/main" id="{A1CB5172-0F64-422D-A7B1-F8A6B340EE5F}"/>
            </a:ext>
          </a:extLst>
        </xdr:cNvPr>
        <xdr:cNvCxnSpPr/>
      </xdr:nvCxnSpPr>
      <xdr:spPr>
        <a:xfrm flipV="1">
          <a:off x="21323300" y="1057427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95504</xdr:rowOff>
    </xdr:from>
    <xdr:to>
      <xdr:col>107</xdr:col>
      <xdr:colOff>101600</xdr:colOff>
      <xdr:row>62</xdr:row>
      <xdr:rowOff>25654</xdr:rowOff>
    </xdr:to>
    <xdr:sp macro="" textlink="">
      <xdr:nvSpPr>
        <xdr:cNvPr id="608" name="楕円 607">
          <a:extLst>
            <a:ext uri="{FF2B5EF4-FFF2-40B4-BE49-F238E27FC236}">
              <a16:creationId xmlns:a16="http://schemas.microsoft.com/office/drawing/2014/main" id="{C61B81B8-5DE0-4036-BC3D-94B6186DF50C}"/>
            </a:ext>
          </a:extLst>
        </xdr:cNvPr>
        <xdr:cNvSpPr/>
      </xdr:nvSpPr>
      <xdr:spPr>
        <a:xfrm>
          <a:off x="20383500" y="1055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134112</xdr:rowOff>
    </xdr:from>
    <xdr:to>
      <xdr:col>111</xdr:col>
      <xdr:colOff>177800</xdr:colOff>
      <xdr:row>61</xdr:row>
      <xdr:rowOff>146304</xdr:rowOff>
    </xdr:to>
    <xdr:cxnSp macro="">
      <xdr:nvCxnSpPr>
        <xdr:cNvPr id="609" name="直線コネクタ 608">
          <a:extLst>
            <a:ext uri="{FF2B5EF4-FFF2-40B4-BE49-F238E27FC236}">
              <a16:creationId xmlns:a16="http://schemas.microsoft.com/office/drawing/2014/main" id="{E0E5D7BA-800F-4000-80A1-5AA4ADAFFDD5}"/>
            </a:ext>
          </a:extLst>
        </xdr:cNvPr>
        <xdr:cNvCxnSpPr/>
      </xdr:nvCxnSpPr>
      <xdr:spPr>
        <a:xfrm flipV="1">
          <a:off x="20434300" y="10592562"/>
          <a:ext cx="8890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102362</xdr:rowOff>
    </xdr:from>
    <xdr:to>
      <xdr:col>102</xdr:col>
      <xdr:colOff>165100</xdr:colOff>
      <xdr:row>62</xdr:row>
      <xdr:rowOff>32512</xdr:rowOff>
    </xdr:to>
    <xdr:sp macro="" textlink="">
      <xdr:nvSpPr>
        <xdr:cNvPr id="610" name="楕円 609">
          <a:extLst>
            <a:ext uri="{FF2B5EF4-FFF2-40B4-BE49-F238E27FC236}">
              <a16:creationId xmlns:a16="http://schemas.microsoft.com/office/drawing/2014/main" id="{934BF9A4-3AB8-409A-AE28-133D255F02C1}"/>
            </a:ext>
          </a:extLst>
        </xdr:cNvPr>
        <xdr:cNvSpPr/>
      </xdr:nvSpPr>
      <xdr:spPr>
        <a:xfrm>
          <a:off x="194945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146304</xdr:rowOff>
    </xdr:from>
    <xdr:to>
      <xdr:col>107</xdr:col>
      <xdr:colOff>50800</xdr:colOff>
      <xdr:row>61</xdr:row>
      <xdr:rowOff>153162</xdr:rowOff>
    </xdr:to>
    <xdr:cxnSp macro="">
      <xdr:nvCxnSpPr>
        <xdr:cNvPr id="611" name="直線コネクタ 610">
          <a:extLst>
            <a:ext uri="{FF2B5EF4-FFF2-40B4-BE49-F238E27FC236}">
              <a16:creationId xmlns:a16="http://schemas.microsoft.com/office/drawing/2014/main" id="{6E6DBA16-001D-4A1C-B354-AE6E771605C3}"/>
            </a:ext>
          </a:extLst>
        </xdr:cNvPr>
        <xdr:cNvCxnSpPr/>
      </xdr:nvCxnSpPr>
      <xdr:spPr>
        <a:xfrm flipV="1">
          <a:off x="19545300" y="1060475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612" name="楕円 611">
          <a:extLst>
            <a:ext uri="{FF2B5EF4-FFF2-40B4-BE49-F238E27FC236}">
              <a16:creationId xmlns:a16="http://schemas.microsoft.com/office/drawing/2014/main" id="{A03DE0F1-0F81-478F-9C9D-FEBB3F25617F}"/>
            </a:ext>
          </a:extLst>
        </xdr:cNvPr>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153162</xdr:rowOff>
    </xdr:from>
    <xdr:to>
      <xdr:col>102</xdr:col>
      <xdr:colOff>114300</xdr:colOff>
      <xdr:row>61</xdr:row>
      <xdr:rowOff>163830</xdr:rowOff>
    </xdr:to>
    <xdr:cxnSp macro="">
      <xdr:nvCxnSpPr>
        <xdr:cNvPr id="613" name="直線コネクタ 612">
          <a:extLst>
            <a:ext uri="{FF2B5EF4-FFF2-40B4-BE49-F238E27FC236}">
              <a16:creationId xmlns:a16="http://schemas.microsoft.com/office/drawing/2014/main" id="{9D5AE265-ABAD-4D9B-972C-21BFB2C8B2F6}"/>
            </a:ext>
          </a:extLst>
        </xdr:cNvPr>
        <xdr:cNvCxnSpPr/>
      </xdr:nvCxnSpPr>
      <xdr:spPr>
        <a:xfrm flipV="1">
          <a:off x="18656300" y="10611612"/>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127525</xdr:rowOff>
    </xdr:from>
    <xdr:ext cx="469744" cy="259045"/>
    <xdr:sp macro="" textlink="">
      <xdr:nvSpPr>
        <xdr:cNvPr id="614" name="n_1aveValue【学校施設】&#10;一人当たり面積">
          <a:extLst>
            <a:ext uri="{FF2B5EF4-FFF2-40B4-BE49-F238E27FC236}">
              <a16:creationId xmlns:a16="http://schemas.microsoft.com/office/drawing/2014/main" id="{649768DB-A08A-4D2B-9357-D635E016E7A4}"/>
            </a:ext>
          </a:extLst>
        </xdr:cNvPr>
        <xdr:cNvSpPr txBox="1"/>
      </xdr:nvSpPr>
      <xdr:spPr>
        <a:xfrm>
          <a:off x="21075727" y="1007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151909</xdr:rowOff>
    </xdr:from>
    <xdr:ext cx="469744" cy="259045"/>
    <xdr:sp macro="" textlink="">
      <xdr:nvSpPr>
        <xdr:cNvPr id="615" name="n_2aveValue【学校施設】&#10;一人当たり面積">
          <a:extLst>
            <a:ext uri="{FF2B5EF4-FFF2-40B4-BE49-F238E27FC236}">
              <a16:creationId xmlns:a16="http://schemas.microsoft.com/office/drawing/2014/main" id="{02EA2796-2BD6-4727-A9EC-6376C149CE3B}"/>
            </a:ext>
          </a:extLst>
        </xdr:cNvPr>
        <xdr:cNvSpPr txBox="1"/>
      </xdr:nvSpPr>
      <xdr:spPr>
        <a:xfrm>
          <a:off x="20199427"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271</xdr:rowOff>
    </xdr:from>
    <xdr:ext cx="469744" cy="259045"/>
    <xdr:sp macro="" textlink="">
      <xdr:nvSpPr>
        <xdr:cNvPr id="616" name="n_3aveValue【学校施設】&#10;一人当たり面積">
          <a:extLst>
            <a:ext uri="{FF2B5EF4-FFF2-40B4-BE49-F238E27FC236}">
              <a16:creationId xmlns:a16="http://schemas.microsoft.com/office/drawing/2014/main" id="{D60476D4-B781-48DD-B8CE-458F74D286A9}"/>
            </a:ext>
          </a:extLst>
        </xdr:cNvPr>
        <xdr:cNvSpPr txBox="1"/>
      </xdr:nvSpPr>
      <xdr:spPr>
        <a:xfrm>
          <a:off x="19310427" y="1011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158767</xdr:rowOff>
    </xdr:from>
    <xdr:ext cx="469744" cy="259045"/>
    <xdr:sp macro="" textlink="">
      <xdr:nvSpPr>
        <xdr:cNvPr id="617" name="n_4aveValue【学校施設】&#10;一人当たり面積">
          <a:extLst>
            <a:ext uri="{FF2B5EF4-FFF2-40B4-BE49-F238E27FC236}">
              <a16:creationId xmlns:a16="http://schemas.microsoft.com/office/drawing/2014/main" id="{8BB0AB64-F3C1-4B85-884B-A4F5B807D27C}"/>
            </a:ext>
          </a:extLst>
        </xdr:cNvPr>
        <xdr:cNvSpPr txBox="1"/>
      </xdr:nvSpPr>
      <xdr:spPr>
        <a:xfrm>
          <a:off x="184214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4589</xdr:rowOff>
    </xdr:from>
    <xdr:ext cx="469744" cy="259045"/>
    <xdr:sp macro="" textlink="">
      <xdr:nvSpPr>
        <xdr:cNvPr id="618" name="n_1mainValue【学校施設】&#10;一人当たり面積">
          <a:extLst>
            <a:ext uri="{FF2B5EF4-FFF2-40B4-BE49-F238E27FC236}">
              <a16:creationId xmlns:a16="http://schemas.microsoft.com/office/drawing/2014/main" id="{0C530DE6-958F-4D6B-B579-F537DFB407A7}"/>
            </a:ext>
          </a:extLst>
        </xdr:cNvPr>
        <xdr:cNvSpPr txBox="1"/>
      </xdr:nvSpPr>
      <xdr:spPr>
        <a:xfrm>
          <a:off x="21075727" y="10634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16781</xdr:rowOff>
    </xdr:from>
    <xdr:ext cx="469744" cy="259045"/>
    <xdr:sp macro="" textlink="">
      <xdr:nvSpPr>
        <xdr:cNvPr id="619" name="n_2mainValue【学校施設】&#10;一人当たり面積">
          <a:extLst>
            <a:ext uri="{FF2B5EF4-FFF2-40B4-BE49-F238E27FC236}">
              <a16:creationId xmlns:a16="http://schemas.microsoft.com/office/drawing/2014/main" id="{BA357B30-778E-4B82-8F33-8CBCF25C9D15}"/>
            </a:ext>
          </a:extLst>
        </xdr:cNvPr>
        <xdr:cNvSpPr txBox="1"/>
      </xdr:nvSpPr>
      <xdr:spPr>
        <a:xfrm>
          <a:off x="20199427" y="10646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23639</xdr:rowOff>
    </xdr:from>
    <xdr:ext cx="469744" cy="259045"/>
    <xdr:sp macro="" textlink="">
      <xdr:nvSpPr>
        <xdr:cNvPr id="620" name="n_3mainValue【学校施設】&#10;一人当たり面積">
          <a:extLst>
            <a:ext uri="{FF2B5EF4-FFF2-40B4-BE49-F238E27FC236}">
              <a16:creationId xmlns:a16="http://schemas.microsoft.com/office/drawing/2014/main" id="{82A4EA84-36B0-43D3-B03C-B1170AD56520}"/>
            </a:ext>
          </a:extLst>
        </xdr:cNvPr>
        <xdr:cNvSpPr txBox="1"/>
      </xdr:nvSpPr>
      <xdr:spPr>
        <a:xfrm>
          <a:off x="19310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34307</xdr:rowOff>
    </xdr:from>
    <xdr:ext cx="469744" cy="259045"/>
    <xdr:sp macro="" textlink="">
      <xdr:nvSpPr>
        <xdr:cNvPr id="621" name="n_4mainValue【学校施設】&#10;一人当たり面積">
          <a:extLst>
            <a:ext uri="{FF2B5EF4-FFF2-40B4-BE49-F238E27FC236}">
              <a16:creationId xmlns:a16="http://schemas.microsoft.com/office/drawing/2014/main" id="{B8F0D122-D47D-4383-981C-BBEC9C79D1A1}"/>
            </a:ext>
          </a:extLst>
        </xdr:cNvPr>
        <xdr:cNvSpPr txBox="1"/>
      </xdr:nvSpPr>
      <xdr:spPr>
        <a:xfrm>
          <a:off x="1842142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EEC5902-6F5C-48E6-8D3C-C0B70960733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66965FA5-A430-4E62-A48A-ADD31E27B87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187F2766-623E-4F43-9EF4-C14B69017F47}"/>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5CFC9246-FC4E-4D98-BA82-1D477986696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B6F985E7-F01B-43B3-ABF9-52A84E93B95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FDAB3790-59D1-4CC1-B400-7FD62BC52432}"/>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35F7EF71-185E-49BA-9204-3EBDC1E28C3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76262DD2-92EA-457F-81E1-8138F3DEEE5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0" name="正方形/長方形 629">
          <a:extLst>
            <a:ext uri="{FF2B5EF4-FFF2-40B4-BE49-F238E27FC236}">
              <a16:creationId xmlns:a16="http://schemas.microsoft.com/office/drawing/2014/main" id="{EBD10722-690E-4E79-AD73-F3EFB750FA1B}"/>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1" name="正方形/長方形 630">
          <a:extLst>
            <a:ext uri="{FF2B5EF4-FFF2-40B4-BE49-F238E27FC236}">
              <a16:creationId xmlns:a16="http://schemas.microsoft.com/office/drawing/2014/main" id="{521326AD-AB39-4FCF-872A-7C421D5DD63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2" name="正方形/長方形 631">
          <a:extLst>
            <a:ext uri="{FF2B5EF4-FFF2-40B4-BE49-F238E27FC236}">
              <a16:creationId xmlns:a16="http://schemas.microsoft.com/office/drawing/2014/main" id="{F701DB97-3F10-4455-ADB7-BC31A660DB6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3" name="正方形/長方形 632">
          <a:extLst>
            <a:ext uri="{FF2B5EF4-FFF2-40B4-BE49-F238E27FC236}">
              <a16:creationId xmlns:a16="http://schemas.microsoft.com/office/drawing/2014/main" id="{0084A565-1B49-4413-AEF0-BD186D110EC5}"/>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4" name="正方形/長方形 633">
          <a:extLst>
            <a:ext uri="{FF2B5EF4-FFF2-40B4-BE49-F238E27FC236}">
              <a16:creationId xmlns:a16="http://schemas.microsoft.com/office/drawing/2014/main" id="{2A01C1BB-173E-457F-AA7F-A163D26957D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5" name="正方形/長方形 634">
          <a:extLst>
            <a:ext uri="{FF2B5EF4-FFF2-40B4-BE49-F238E27FC236}">
              <a16:creationId xmlns:a16="http://schemas.microsoft.com/office/drawing/2014/main" id="{ACFC979F-56CD-4630-8E97-74FCD372F8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6" name="正方形/長方形 635">
          <a:extLst>
            <a:ext uri="{FF2B5EF4-FFF2-40B4-BE49-F238E27FC236}">
              <a16:creationId xmlns:a16="http://schemas.microsoft.com/office/drawing/2014/main" id="{32BD251F-ACA9-4018-9C51-1154284CE96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7" name="正方形/長方形 636">
          <a:extLst>
            <a:ext uri="{FF2B5EF4-FFF2-40B4-BE49-F238E27FC236}">
              <a16:creationId xmlns:a16="http://schemas.microsoft.com/office/drawing/2014/main" id="{20937DC1-5429-4932-9180-94826DB29E2C}"/>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a:extLst>
            <a:ext uri="{FF2B5EF4-FFF2-40B4-BE49-F238E27FC236}">
              <a16:creationId xmlns:a16="http://schemas.microsoft.com/office/drawing/2014/main" id="{05898399-A002-462A-84FA-ECB8D85FE369}"/>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a:extLst>
            <a:ext uri="{FF2B5EF4-FFF2-40B4-BE49-F238E27FC236}">
              <a16:creationId xmlns:a16="http://schemas.microsoft.com/office/drawing/2014/main" id="{3E70B965-80F5-41BE-A204-C5FD92CA82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a:extLst>
            <a:ext uri="{FF2B5EF4-FFF2-40B4-BE49-F238E27FC236}">
              <a16:creationId xmlns:a16="http://schemas.microsoft.com/office/drawing/2014/main" id="{F6811481-A958-4F57-A84D-51CDAE49B00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a:extLst>
            <a:ext uri="{FF2B5EF4-FFF2-40B4-BE49-F238E27FC236}">
              <a16:creationId xmlns:a16="http://schemas.microsoft.com/office/drawing/2014/main" id="{9851A24D-2B76-4363-89D7-1A5326BE96D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a:extLst>
            <a:ext uri="{FF2B5EF4-FFF2-40B4-BE49-F238E27FC236}">
              <a16:creationId xmlns:a16="http://schemas.microsoft.com/office/drawing/2014/main" id="{D9619D70-9C6F-42A3-9DFC-270A0D3C9E52}"/>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a:extLst>
            <a:ext uri="{FF2B5EF4-FFF2-40B4-BE49-F238E27FC236}">
              <a16:creationId xmlns:a16="http://schemas.microsoft.com/office/drawing/2014/main" id="{FAF75581-B51F-4CEA-8F7C-4D9E68698C1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a:extLst>
            <a:ext uri="{FF2B5EF4-FFF2-40B4-BE49-F238E27FC236}">
              <a16:creationId xmlns:a16="http://schemas.microsoft.com/office/drawing/2014/main" id="{D8D23BEC-7417-4FC8-BC28-6B9C31852BD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a:extLst>
            <a:ext uri="{FF2B5EF4-FFF2-40B4-BE49-F238E27FC236}">
              <a16:creationId xmlns:a16="http://schemas.microsoft.com/office/drawing/2014/main" id="{A020AEF6-FD12-4101-82AF-E390CDC426B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a:extLst>
            <a:ext uri="{FF2B5EF4-FFF2-40B4-BE49-F238E27FC236}">
              <a16:creationId xmlns:a16="http://schemas.microsoft.com/office/drawing/2014/main" id="{D2667096-F34E-431B-A063-E26E7DD17B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a:extLst>
            <a:ext uri="{FF2B5EF4-FFF2-40B4-BE49-F238E27FC236}">
              <a16:creationId xmlns:a16="http://schemas.microsoft.com/office/drawing/2014/main" id="{0983A28F-2CED-46D8-BBDC-F0CDDB0ED6A3}"/>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a:extLst>
            <a:ext uri="{FF2B5EF4-FFF2-40B4-BE49-F238E27FC236}">
              <a16:creationId xmlns:a16="http://schemas.microsoft.com/office/drawing/2014/main" id="{A8CADAD2-8B1A-466E-9B51-5C2EC6C238F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a:extLst>
            <a:ext uri="{FF2B5EF4-FFF2-40B4-BE49-F238E27FC236}">
              <a16:creationId xmlns:a16="http://schemas.microsoft.com/office/drawing/2014/main" id="{8A92B77A-8172-4493-B4D3-BE5D25B0AA6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a:extLst>
            <a:ext uri="{FF2B5EF4-FFF2-40B4-BE49-F238E27FC236}">
              <a16:creationId xmlns:a16="http://schemas.microsoft.com/office/drawing/2014/main" id="{5E42564F-E2C3-489C-B46A-0F88ED83C74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a:extLst>
            <a:ext uri="{FF2B5EF4-FFF2-40B4-BE49-F238E27FC236}">
              <a16:creationId xmlns:a16="http://schemas.microsoft.com/office/drawing/2014/main" id="{2F09E7E9-2EDF-4076-AD2D-CADB1A4B42F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a:extLst>
            <a:ext uri="{FF2B5EF4-FFF2-40B4-BE49-F238E27FC236}">
              <a16:creationId xmlns:a16="http://schemas.microsoft.com/office/drawing/2014/main" id="{057E8F50-06AF-45AA-8DD0-B6F0388E04C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a:extLst>
            <a:ext uri="{FF2B5EF4-FFF2-40B4-BE49-F238E27FC236}">
              <a16:creationId xmlns:a16="http://schemas.microsoft.com/office/drawing/2014/main" id="{1B49A40F-23FF-479D-B58E-7B05B4662F3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a:extLst>
            <a:ext uri="{FF2B5EF4-FFF2-40B4-BE49-F238E27FC236}">
              <a16:creationId xmlns:a16="http://schemas.microsoft.com/office/drawing/2014/main" id="{664B7208-3E77-424C-886A-660C8E90C90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a:extLst>
            <a:ext uri="{FF2B5EF4-FFF2-40B4-BE49-F238E27FC236}">
              <a16:creationId xmlns:a16="http://schemas.microsoft.com/office/drawing/2014/main" id="{BD84964C-1B7E-4F62-8AFD-452C34F9782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a:extLst>
            <a:ext uri="{FF2B5EF4-FFF2-40B4-BE49-F238E27FC236}">
              <a16:creationId xmlns:a16="http://schemas.microsoft.com/office/drawing/2014/main" id="{333A8DEB-FC69-4DC5-BF72-B370456163D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a:extLst>
            <a:ext uri="{FF2B5EF4-FFF2-40B4-BE49-F238E27FC236}">
              <a16:creationId xmlns:a16="http://schemas.microsoft.com/office/drawing/2014/main" id="{7AD26AE1-79CA-4D6E-9376-0B7D2031F91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a:extLst>
            <a:ext uri="{FF2B5EF4-FFF2-40B4-BE49-F238E27FC236}">
              <a16:creationId xmlns:a16="http://schemas.microsoft.com/office/drawing/2014/main" id="{25DBF9FF-452E-4213-AC6A-354C2CB8106E}"/>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a:extLst>
            <a:ext uri="{FF2B5EF4-FFF2-40B4-BE49-F238E27FC236}">
              <a16:creationId xmlns:a16="http://schemas.microsoft.com/office/drawing/2014/main" id="{462F85D1-2C11-4B04-BE84-06F69EE72019}"/>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a:extLst>
            <a:ext uri="{FF2B5EF4-FFF2-40B4-BE49-F238E27FC236}">
              <a16:creationId xmlns:a16="http://schemas.microsoft.com/office/drawing/2014/main" id="{BC2DB33D-4A2A-42CF-AF9F-0E46289EE43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a:extLst>
            <a:ext uri="{FF2B5EF4-FFF2-40B4-BE49-F238E27FC236}">
              <a16:creationId xmlns:a16="http://schemas.microsoft.com/office/drawing/2014/main" id="{38FD3B18-8CCC-4E2A-89AD-32EC0A4D6B2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88A9EBA-4AF3-4220-A1F2-AB55D2A97FD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663" name="直線コネクタ 662">
          <a:extLst>
            <a:ext uri="{FF2B5EF4-FFF2-40B4-BE49-F238E27FC236}">
              <a16:creationId xmlns:a16="http://schemas.microsoft.com/office/drawing/2014/main" id="{DFD8BD08-2912-41B6-857C-D5238138DDC5}"/>
            </a:ext>
          </a:extLst>
        </xdr:cNvPr>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664" name="【公民館】&#10;有形固定資産減価償却率最小値テキスト">
          <a:extLst>
            <a:ext uri="{FF2B5EF4-FFF2-40B4-BE49-F238E27FC236}">
              <a16:creationId xmlns:a16="http://schemas.microsoft.com/office/drawing/2014/main" id="{4E67BA03-E9A3-4801-A6C8-5D5D93DF3F97}"/>
            </a:ext>
          </a:extLst>
        </xdr:cNvPr>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665" name="直線コネクタ 664">
          <a:extLst>
            <a:ext uri="{FF2B5EF4-FFF2-40B4-BE49-F238E27FC236}">
              <a16:creationId xmlns:a16="http://schemas.microsoft.com/office/drawing/2014/main" id="{B231C24E-12FD-4A8E-A367-471616CD8511}"/>
            </a:ext>
          </a:extLst>
        </xdr:cNvPr>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a:extLst>
            <a:ext uri="{FF2B5EF4-FFF2-40B4-BE49-F238E27FC236}">
              <a16:creationId xmlns:a16="http://schemas.microsoft.com/office/drawing/2014/main" id="{C7E90689-BCFF-4D9A-BAF5-DC0E68A22D7F}"/>
            </a:ext>
          </a:extLst>
        </xdr:cNvPr>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a:extLst>
            <a:ext uri="{FF2B5EF4-FFF2-40B4-BE49-F238E27FC236}">
              <a16:creationId xmlns:a16="http://schemas.microsoft.com/office/drawing/2014/main" id="{885FBFCE-8442-470D-8C3D-EEFF1A9AF93D}"/>
            </a:ext>
          </a:extLst>
        </xdr:cNvPr>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7093</xdr:rowOff>
    </xdr:from>
    <xdr:ext cx="405111" cy="259045"/>
    <xdr:sp macro="" textlink="">
      <xdr:nvSpPr>
        <xdr:cNvPr id="668" name="【公民館】&#10;有形固定資産減価償却率平均値テキスト">
          <a:extLst>
            <a:ext uri="{FF2B5EF4-FFF2-40B4-BE49-F238E27FC236}">
              <a16:creationId xmlns:a16="http://schemas.microsoft.com/office/drawing/2014/main" id="{237C522E-6857-430A-98E6-8D41F5B278D1}"/>
            </a:ext>
          </a:extLst>
        </xdr:cNvPr>
        <xdr:cNvSpPr txBox="1"/>
      </xdr:nvSpPr>
      <xdr:spPr>
        <a:xfrm>
          <a:off x="16357600" y="1800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669" name="フローチャート: 判断 668">
          <a:extLst>
            <a:ext uri="{FF2B5EF4-FFF2-40B4-BE49-F238E27FC236}">
              <a16:creationId xmlns:a16="http://schemas.microsoft.com/office/drawing/2014/main" id="{D824342B-F106-4205-AA2E-9F5E8BF89A2D}"/>
            </a:ext>
          </a:extLst>
        </xdr:cNvPr>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670" name="フローチャート: 判断 669">
          <a:extLst>
            <a:ext uri="{FF2B5EF4-FFF2-40B4-BE49-F238E27FC236}">
              <a16:creationId xmlns:a16="http://schemas.microsoft.com/office/drawing/2014/main" id="{07763CE5-A81A-4BD9-AA3F-FFF185EB6DD5}"/>
            </a:ext>
          </a:extLst>
        </xdr:cNvPr>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671" name="フローチャート: 判断 670">
          <a:extLst>
            <a:ext uri="{FF2B5EF4-FFF2-40B4-BE49-F238E27FC236}">
              <a16:creationId xmlns:a16="http://schemas.microsoft.com/office/drawing/2014/main" id="{56332945-6A07-4BE1-BB9E-DF687F916BB1}"/>
            </a:ext>
          </a:extLst>
        </xdr:cNvPr>
        <xdr:cNvSpPr/>
      </xdr:nvSpPr>
      <xdr:spPr>
        <a:xfrm>
          <a:off x="14541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30299</xdr:rowOff>
    </xdr:from>
    <xdr:to>
      <xdr:col>72</xdr:col>
      <xdr:colOff>38100</xdr:colOff>
      <xdr:row>105</xdr:row>
      <xdr:rowOff>131899</xdr:rowOff>
    </xdr:to>
    <xdr:sp macro="" textlink="">
      <xdr:nvSpPr>
        <xdr:cNvPr id="672" name="フローチャート: 判断 671">
          <a:extLst>
            <a:ext uri="{FF2B5EF4-FFF2-40B4-BE49-F238E27FC236}">
              <a16:creationId xmlns:a16="http://schemas.microsoft.com/office/drawing/2014/main" id="{A12A24BE-7A5A-4011-9C71-2390BEC60BC1}"/>
            </a:ext>
          </a:extLst>
        </xdr:cNvPr>
        <xdr:cNvSpPr/>
      </xdr:nvSpPr>
      <xdr:spPr>
        <a:xfrm>
          <a:off x="13652500" y="1803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167458</xdr:rowOff>
    </xdr:from>
    <xdr:to>
      <xdr:col>67</xdr:col>
      <xdr:colOff>101600</xdr:colOff>
      <xdr:row>105</xdr:row>
      <xdr:rowOff>97608</xdr:rowOff>
    </xdr:to>
    <xdr:sp macro="" textlink="">
      <xdr:nvSpPr>
        <xdr:cNvPr id="673" name="フローチャート: 判断 672">
          <a:extLst>
            <a:ext uri="{FF2B5EF4-FFF2-40B4-BE49-F238E27FC236}">
              <a16:creationId xmlns:a16="http://schemas.microsoft.com/office/drawing/2014/main" id="{DE5668C9-6591-44F0-BD25-9DA41514184B}"/>
            </a:ext>
          </a:extLst>
        </xdr:cNvPr>
        <xdr:cNvSpPr/>
      </xdr:nvSpPr>
      <xdr:spPr>
        <a:xfrm>
          <a:off x="12763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A9AD0210-FBFE-4D6B-8BD7-6969EFCF9E7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B73EB274-4BAE-46C6-BD31-CE3F5BF6027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B1CBF0C5-9CA8-42BD-9396-CC9797CD8C79}"/>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1AB000D6-FDEE-497E-8830-D44DD7ADC8D4}"/>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DC212A5-6C42-4BAA-AD37-61ACA796BE6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82550</xdr:rowOff>
    </xdr:from>
    <xdr:to>
      <xdr:col>85</xdr:col>
      <xdr:colOff>177800</xdr:colOff>
      <xdr:row>101</xdr:row>
      <xdr:rowOff>12700</xdr:rowOff>
    </xdr:to>
    <xdr:sp macro="" textlink="">
      <xdr:nvSpPr>
        <xdr:cNvPr id="679" name="楕円 678">
          <a:extLst>
            <a:ext uri="{FF2B5EF4-FFF2-40B4-BE49-F238E27FC236}">
              <a16:creationId xmlns:a16="http://schemas.microsoft.com/office/drawing/2014/main" id="{96011AB7-8A84-46D7-830B-DF8CF1A991A7}"/>
            </a:ext>
          </a:extLst>
        </xdr:cNvPr>
        <xdr:cNvSpPr/>
      </xdr:nvSpPr>
      <xdr:spPr>
        <a:xfrm>
          <a:off x="16268700" y="1722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35577</xdr:rowOff>
    </xdr:from>
    <xdr:ext cx="405111" cy="259045"/>
    <xdr:sp macro="" textlink="">
      <xdr:nvSpPr>
        <xdr:cNvPr id="680" name="【公民館】&#10;有形固定資産減価償却率該当値テキスト">
          <a:extLst>
            <a:ext uri="{FF2B5EF4-FFF2-40B4-BE49-F238E27FC236}">
              <a16:creationId xmlns:a16="http://schemas.microsoft.com/office/drawing/2014/main" id="{9F4C2DE1-7B33-4814-B4B1-4ED05C75FF8F}"/>
            </a:ext>
          </a:extLst>
        </xdr:cNvPr>
        <xdr:cNvSpPr txBox="1"/>
      </xdr:nvSpPr>
      <xdr:spPr>
        <a:xfrm>
          <a:off x="16357600" y="17180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40095</xdr:rowOff>
    </xdr:from>
    <xdr:to>
      <xdr:col>81</xdr:col>
      <xdr:colOff>101600</xdr:colOff>
      <xdr:row>100</xdr:row>
      <xdr:rowOff>141695</xdr:rowOff>
    </xdr:to>
    <xdr:sp macro="" textlink="">
      <xdr:nvSpPr>
        <xdr:cNvPr id="681" name="楕円 680">
          <a:extLst>
            <a:ext uri="{FF2B5EF4-FFF2-40B4-BE49-F238E27FC236}">
              <a16:creationId xmlns:a16="http://schemas.microsoft.com/office/drawing/2014/main" id="{76F2375B-8E08-4A89-A350-C2DBFA199447}"/>
            </a:ext>
          </a:extLst>
        </xdr:cNvPr>
        <xdr:cNvSpPr/>
      </xdr:nvSpPr>
      <xdr:spPr>
        <a:xfrm>
          <a:off x="15430500" y="1718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90895</xdr:rowOff>
    </xdr:from>
    <xdr:to>
      <xdr:col>85</xdr:col>
      <xdr:colOff>127000</xdr:colOff>
      <xdr:row>100</xdr:row>
      <xdr:rowOff>133350</xdr:rowOff>
    </xdr:to>
    <xdr:cxnSp macro="">
      <xdr:nvCxnSpPr>
        <xdr:cNvPr id="682" name="直線コネクタ 681">
          <a:extLst>
            <a:ext uri="{FF2B5EF4-FFF2-40B4-BE49-F238E27FC236}">
              <a16:creationId xmlns:a16="http://schemas.microsoft.com/office/drawing/2014/main" id="{39978963-8329-4BBB-AA41-B1CB0B317510}"/>
            </a:ext>
          </a:extLst>
        </xdr:cNvPr>
        <xdr:cNvCxnSpPr/>
      </xdr:nvCxnSpPr>
      <xdr:spPr>
        <a:xfrm>
          <a:off x="15481300" y="17235895"/>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4173</xdr:rowOff>
    </xdr:from>
    <xdr:to>
      <xdr:col>76</xdr:col>
      <xdr:colOff>165100</xdr:colOff>
      <xdr:row>103</xdr:row>
      <xdr:rowOff>105773</xdr:rowOff>
    </xdr:to>
    <xdr:sp macro="" textlink="">
      <xdr:nvSpPr>
        <xdr:cNvPr id="683" name="楕円 682">
          <a:extLst>
            <a:ext uri="{FF2B5EF4-FFF2-40B4-BE49-F238E27FC236}">
              <a16:creationId xmlns:a16="http://schemas.microsoft.com/office/drawing/2014/main" id="{DA3B7CE0-BE46-427F-A193-5E3B0E9D4EF3}"/>
            </a:ext>
          </a:extLst>
        </xdr:cNvPr>
        <xdr:cNvSpPr/>
      </xdr:nvSpPr>
      <xdr:spPr>
        <a:xfrm>
          <a:off x="14541500" y="17663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90895</xdr:rowOff>
    </xdr:from>
    <xdr:to>
      <xdr:col>81</xdr:col>
      <xdr:colOff>50800</xdr:colOff>
      <xdr:row>103</xdr:row>
      <xdr:rowOff>54973</xdr:rowOff>
    </xdr:to>
    <xdr:cxnSp macro="">
      <xdr:nvCxnSpPr>
        <xdr:cNvPr id="684" name="直線コネクタ 683">
          <a:extLst>
            <a:ext uri="{FF2B5EF4-FFF2-40B4-BE49-F238E27FC236}">
              <a16:creationId xmlns:a16="http://schemas.microsoft.com/office/drawing/2014/main" id="{414A123B-5DE9-461F-A34F-A20F9FF5848B}"/>
            </a:ext>
          </a:extLst>
        </xdr:cNvPr>
        <xdr:cNvCxnSpPr/>
      </xdr:nvCxnSpPr>
      <xdr:spPr>
        <a:xfrm flipV="1">
          <a:off x="14592300" y="17235895"/>
          <a:ext cx="889000" cy="478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136434</xdr:rowOff>
    </xdr:from>
    <xdr:to>
      <xdr:col>72</xdr:col>
      <xdr:colOff>38100</xdr:colOff>
      <xdr:row>103</xdr:row>
      <xdr:rowOff>66584</xdr:rowOff>
    </xdr:to>
    <xdr:sp macro="" textlink="">
      <xdr:nvSpPr>
        <xdr:cNvPr id="685" name="楕円 684">
          <a:extLst>
            <a:ext uri="{FF2B5EF4-FFF2-40B4-BE49-F238E27FC236}">
              <a16:creationId xmlns:a16="http://schemas.microsoft.com/office/drawing/2014/main" id="{D1FAAF71-BB76-4374-939B-F21FE3D17CB5}"/>
            </a:ext>
          </a:extLst>
        </xdr:cNvPr>
        <xdr:cNvSpPr/>
      </xdr:nvSpPr>
      <xdr:spPr>
        <a:xfrm>
          <a:off x="13652500" y="1762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15784</xdr:rowOff>
    </xdr:from>
    <xdr:to>
      <xdr:col>76</xdr:col>
      <xdr:colOff>114300</xdr:colOff>
      <xdr:row>103</xdr:row>
      <xdr:rowOff>54973</xdr:rowOff>
    </xdr:to>
    <xdr:cxnSp macro="">
      <xdr:nvCxnSpPr>
        <xdr:cNvPr id="686" name="直線コネクタ 685">
          <a:extLst>
            <a:ext uri="{FF2B5EF4-FFF2-40B4-BE49-F238E27FC236}">
              <a16:creationId xmlns:a16="http://schemas.microsoft.com/office/drawing/2014/main" id="{7825D5E2-7395-43DC-8BFF-33BF83611A37}"/>
            </a:ext>
          </a:extLst>
        </xdr:cNvPr>
        <xdr:cNvCxnSpPr/>
      </xdr:nvCxnSpPr>
      <xdr:spPr>
        <a:xfrm>
          <a:off x="13703300" y="1767513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97245</xdr:rowOff>
    </xdr:from>
    <xdr:to>
      <xdr:col>67</xdr:col>
      <xdr:colOff>101600</xdr:colOff>
      <xdr:row>103</xdr:row>
      <xdr:rowOff>27395</xdr:rowOff>
    </xdr:to>
    <xdr:sp macro="" textlink="">
      <xdr:nvSpPr>
        <xdr:cNvPr id="687" name="楕円 686">
          <a:extLst>
            <a:ext uri="{FF2B5EF4-FFF2-40B4-BE49-F238E27FC236}">
              <a16:creationId xmlns:a16="http://schemas.microsoft.com/office/drawing/2014/main" id="{228874E8-87E3-4432-86AC-A54A32FC1DAB}"/>
            </a:ext>
          </a:extLst>
        </xdr:cNvPr>
        <xdr:cNvSpPr/>
      </xdr:nvSpPr>
      <xdr:spPr>
        <a:xfrm>
          <a:off x="12763500" y="1758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148045</xdr:rowOff>
    </xdr:from>
    <xdr:to>
      <xdr:col>71</xdr:col>
      <xdr:colOff>177800</xdr:colOff>
      <xdr:row>103</xdr:row>
      <xdr:rowOff>15784</xdr:rowOff>
    </xdr:to>
    <xdr:cxnSp macro="">
      <xdr:nvCxnSpPr>
        <xdr:cNvPr id="688" name="直線コネクタ 687">
          <a:extLst>
            <a:ext uri="{FF2B5EF4-FFF2-40B4-BE49-F238E27FC236}">
              <a16:creationId xmlns:a16="http://schemas.microsoft.com/office/drawing/2014/main" id="{67FEB103-BB0F-4103-9735-1F8465DFBF1B}"/>
            </a:ext>
          </a:extLst>
        </xdr:cNvPr>
        <xdr:cNvCxnSpPr/>
      </xdr:nvCxnSpPr>
      <xdr:spPr>
        <a:xfrm>
          <a:off x="12814300" y="17635945"/>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142620</xdr:rowOff>
    </xdr:from>
    <xdr:ext cx="405111" cy="259045"/>
    <xdr:sp macro="" textlink="">
      <xdr:nvSpPr>
        <xdr:cNvPr id="689" name="n_1aveValue【公民館】&#10;有形固定資産減価償却率">
          <a:extLst>
            <a:ext uri="{FF2B5EF4-FFF2-40B4-BE49-F238E27FC236}">
              <a16:creationId xmlns:a16="http://schemas.microsoft.com/office/drawing/2014/main" id="{D38010C5-9B84-4711-B58E-FC7BC3C60065}"/>
            </a:ext>
          </a:extLst>
        </xdr:cNvPr>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124658</xdr:rowOff>
    </xdr:from>
    <xdr:ext cx="405111" cy="259045"/>
    <xdr:sp macro="" textlink="">
      <xdr:nvSpPr>
        <xdr:cNvPr id="690" name="n_2aveValue【公民館】&#10;有形固定資産減価償却率">
          <a:extLst>
            <a:ext uri="{FF2B5EF4-FFF2-40B4-BE49-F238E27FC236}">
              <a16:creationId xmlns:a16="http://schemas.microsoft.com/office/drawing/2014/main" id="{83A0E277-AFE8-4F2F-83C8-502ABBA1462F}"/>
            </a:ext>
          </a:extLst>
        </xdr:cNvPr>
        <xdr:cNvSpPr txBox="1"/>
      </xdr:nvSpPr>
      <xdr:spPr>
        <a:xfrm>
          <a:off x="14389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123026</xdr:rowOff>
    </xdr:from>
    <xdr:ext cx="405111" cy="259045"/>
    <xdr:sp macro="" textlink="">
      <xdr:nvSpPr>
        <xdr:cNvPr id="691" name="n_3aveValue【公民館】&#10;有形固定資産減価償却率">
          <a:extLst>
            <a:ext uri="{FF2B5EF4-FFF2-40B4-BE49-F238E27FC236}">
              <a16:creationId xmlns:a16="http://schemas.microsoft.com/office/drawing/2014/main" id="{5889E98B-CDD8-4272-9721-26654E123866}"/>
            </a:ext>
          </a:extLst>
        </xdr:cNvPr>
        <xdr:cNvSpPr txBox="1"/>
      </xdr:nvSpPr>
      <xdr:spPr>
        <a:xfrm>
          <a:off x="13500744" y="1812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88735</xdr:rowOff>
    </xdr:from>
    <xdr:ext cx="405111" cy="259045"/>
    <xdr:sp macro="" textlink="">
      <xdr:nvSpPr>
        <xdr:cNvPr id="692" name="n_4aveValue【公民館】&#10;有形固定資産減価償却率">
          <a:extLst>
            <a:ext uri="{FF2B5EF4-FFF2-40B4-BE49-F238E27FC236}">
              <a16:creationId xmlns:a16="http://schemas.microsoft.com/office/drawing/2014/main" id="{98AC5007-14FB-43ED-984B-3184CEF4E097}"/>
            </a:ext>
          </a:extLst>
        </xdr:cNvPr>
        <xdr:cNvSpPr txBox="1"/>
      </xdr:nvSpPr>
      <xdr:spPr>
        <a:xfrm>
          <a:off x="12611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158222</xdr:rowOff>
    </xdr:from>
    <xdr:ext cx="340478" cy="259045"/>
    <xdr:sp macro="" textlink="">
      <xdr:nvSpPr>
        <xdr:cNvPr id="693" name="n_1mainValue【公民館】&#10;有形固定資産減価償却率">
          <a:extLst>
            <a:ext uri="{FF2B5EF4-FFF2-40B4-BE49-F238E27FC236}">
              <a16:creationId xmlns:a16="http://schemas.microsoft.com/office/drawing/2014/main" id="{435072F6-C872-4F8C-867D-106EEBE6F627}"/>
            </a:ext>
          </a:extLst>
        </xdr:cNvPr>
        <xdr:cNvSpPr txBox="1"/>
      </xdr:nvSpPr>
      <xdr:spPr>
        <a:xfrm>
          <a:off x="15298361" y="169603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122300</xdr:rowOff>
    </xdr:from>
    <xdr:ext cx="405111" cy="259045"/>
    <xdr:sp macro="" textlink="">
      <xdr:nvSpPr>
        <xdr:cNvPr id="694" name="n_2mainValue【公民館】&#10;有形固定資産減価償却率">
          <a:extLst>
            <a:ext uri="{FF2B5EF4-FFF2-40B4-BE49-F238E27FC236}">
              <a16:creationId xmlns:a16="http://schemas.microsoft.com/office/drawing/2014/main" id="{FD7F12E1-1EA6-4AE9-920B-E169732B3991}"/>
            </a:ext>
          </a:extLst>
        </xdr:cNvPr>
        <xdr:cNvSpPr txBox="1"/>
      </xdr:nvSpPr>
      <xdr:spPr>
        <a:xfrm>
          <a:off x="14389744" y="1743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83111</xdr:rowOff>
    </xdr:from>
    <xdr:ext cx="405111" cy="259045"/>
    <xdr:sp macro="" textlink="">
      <xdr:nvSpPr>
        <xdr:cNvPr id="695" name="n_3mainValue【公民館】&#10;有形固定資産減価償却率">
          <a:extLst>
            <a:ext uri="{FF2B5EF4-FFF2-40B4-BE49-F238E27FC236}">
              <a16:creationId xmlns:a16="http://schemas.microsoft.com/office/drawing/2014/main" id="{9A69C258-7D4C-4087-88D4-B6F329827BB0}"/>
            </a:ext>
          </a:extLst>
        </xdr:cNvPr>
        <xdr:cNvSpPr txBox="1"/>
      </xdr:nvSpPr>
      <xdr:spPr>
        <a:xfrm>
          <a:off x="13500744" y="1739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43922</xdr:rowOff>
    </xdr:from>
    <xdr:ext cx="405111" cy="259045"/>
    <xdr:sp macro="" textlink="">
      <xdr:nvSpPr>
        <xdr:cNvPr id="696" name="n_4mainValue【公民館】&#10;有形固定資産減価償却率">
          <a:extLst>
            <a:ext uri="{FF2B5EF4-FFF2-40B4-BE49-F238E27FC236}">
              <a16:creationId xmlns:a16="http://schemas.microsoft.com/office/drawing/2014/main" id="{84A1D9B3-BA85-45BB-BC86-8750E6959BD3}"/>
            </a:ext>
          </a:extLst>
        </xdr:cNvPr>
        <xdr:cNvSpPr txBox="1"/>
      </xdr:nvSpPr>
      <xdr:spPr>
        <a:xfrm>
          <a:off x="12611744" y="173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A6E3488B-3391-44E3-AECD-72FA81728B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6484229B-CC67-49C5-9F34-98B82E154DB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906365EF-80BA-4534-B22A-C9979EC84F3B}"/>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307829AD-C399-412A-95DF-A5F9911631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1BF44D3B-0846-42DF-B2C9-2EB6CD32D9E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8D275DD0-8AB8-4533-9EC2-D01D9EC9FDB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73EDE1EB-2E47-406D-81BC-9A6783E3C50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C77088F4-89CD-4486-BE52-CC1BC470466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6C86BA-383F-4A0B-8EFA-2F707624913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D3DC0817-8907-420C-9CD7-0518178C20A5}"/>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FF7BD8C2-23B3-4E30-8BA2-2C5A1B864FB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827B9C84-2AC4-4419-B108-150F1768BC83}"/>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1F7472E8-5A02-4378-A3C1-CFE356697929}"/>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30CCA9EB-6628-43B5-81B5-2CE196012E1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334055CE-390A-4604-AE90-38B27F50658E}"/>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DA685F29-2F4A-4454-8BC0-43E94F9564B8}"/>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4C801215-B20C-457B-A43A-67C2033ABD58}"/>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FA45B3AA-89AC-4F03-B297-96313A971DB7}"/>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7C22604F-E72D-4275-9C4F-9C232F027AD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5B415906-DB00-43D3-A1DF-7E7BED16E22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E4A37CCB-2AEC-446A-9953-0A74ED869359}"/>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718" name="直線コネクタ 717">
          <a:extLst>
            <a:ext uri="{FF2B5EF4-FFF2-40B4-BE49-F238E27FC236}">
              <a16:creationId xmlns:a16="http://schemas.microsoft.com/office/drawing/2014/main" id="{06C86849-42DE-40FC-9684-8900655D5397}"/>
            </a:ext>
          </a:extLst>
        </xdr:cNvPr>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719" name="【公民館】&#10;一人当たり面積最小値テキスト">
          <a:extLst>
            <a:ext uri="{FF2B5EF4-FFF2-40B4-BE49-F238E27FC236}">
              <a16:creationId xmlns:a16="http://schemas.microsoft.com/office/drawing/2014/main" id="{1083436B-5EB8-4A3A-A2EB-299ED41DD127}"/>
            </a:ext>
          </a:extLst>
        </xdr:cNvPr>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720" name="直線コネクタ 719">
          <a:extLst>
            <a:ext uri="{FF2B5EF4-FFF2-40B4-BE49-F238E27FC236}">
              <a16:creationId xmlns:a16="http://schemas.microsoft.com/office/drawing/2014/main" id="{DCA0271F-160A-4119-9FB0-704910F5D6D4}"/>
            </a:ext>
          </a:extLst>
        </xdr:cNvPr>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21" name="【公民館】&#10;一人当たり面積最大値テキスト">
          <a:extLst>
            <a:ext uri="{FF2B5EF4-FFF2-40B4-BE49-F238E27FC236}">
              <a16:creationId xmlns:a16="http://schemas.microsoft.com/office/drawing/2014/main" id="{3F4FA5A5-97A1-47F2-A26E-75A00ED06133}"/>
            </a:ext>
          </a:extLst>
        </xdr:cNvPr>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22" name="直線コネクタ 721">
          <a:extLst>
            <a:ext uri="{FF2B5EF4-FFF2-40B4-BE49-F238E27FC236}">
              <a16:creationId xmlns:a16="http://schemas.microsoft.com/office/drawing/2014/main" id="{27EFB58E-0162-4C7D-9DEE-DCCDF38EA9E0}"/>
            </a:ext>
          </a:extLst>
        </xdr:cNvPr>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36847</xdr:rowOff>
    </xdr:from>
    <xdr:ext cx="469744" cy="259045"/>
    <xdr:sp macro="" textlink="">
      <xdr:nvSpPr>
        <xdr:cNvPr id="723" name="【公民館】&#10;一人当たり面積平均値テキスト">
          <a:extLst>
            <a:ext uri="{FF2B5EF4-FFF2-40B4-BE49-F238E27FC236}">
              <a16:creationId xmlns:a16="http://schemas.microsoft.com/office/drawing/2014/main" id="{DAF80FE9-5127-467C-8AFA-EC9FD0C42EF9}"/>
            </a:ext>
          </a:extLst>
        </xdr:cNvPr>
        <xdr:cNvSpPr txBox="1"/>
      </xdr:nvSpPr>
      <xdr:spPr>
        <a:xfrm>
          <a:off x="22199600" y="18039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724" name="フローチャート: 判断 723">
          <a:extLst>
            <a:ext uri="{FF2B5EF4-FFF2-40B4-BE49-F238E27FC236}">
              <a16:creationId xmlns:a16="http://schemas.microsoft.com/office/drawing/2014/main" id="{D2D97B6F-F272-4A4B-9776-8FD0E1F7E3D1}"/>
            </a:ext>
          </a:extLst>
        </xdr:cNvPr>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xdr:rowOff>
    </xdr:from>
    <xdr:to>
      <xdr:col>112</xdr:col>
      <xdr:colOff>38100</xdr:colOff>
      <xdr:row>106</xdr:row>
      <xdr:rowOff>106426</xdr:rowOff>
    </xdr:to>
    <xdr:sp macro="" textlink="">
      <xdr:nvSpPr>
        <xdr:cNvPr id="725" name="フローチャート: 判断 724">
          <a:extLst>
            <a:ext uri="{FF2B5EF4-FFF2-40B4-BE49-F238E27FC236}">
              <a16:creationId xmlns:a16="http://schemas.microsoft.com/office/drawing/2014/main" id="{01BE03D6-4C71-44F1-BBE0-33B93D5DB2EC}"/>
            </a:ext>
          </a:extLst>
        </xdr:cNvPr>
        <xdr:cNvSpPr/>
      </xdr:nvSpPr>
      <xdr:spPr>
        <a:xfrm>
          <a:off x="212725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726" name="フローチャート: 判断 725">
          <a:extLst>
            <a:ext uri="{FF2B5EF4-FFF2-40B4-BE49-F238E27FC236}">
              <a16:creationId xmlns:a16="http://schemas.microsoft.com/office/drawing/2014/main" id="{8CFAB5E5-CDAF-40AE-8ADF-5292D2D71110}"/>
            </a:ext>
          </a:extLst>
        </xdr:cNvPr>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7113</xdr:rowOff>
    </xdr:from>
    <xdr:to>
      <xdr:col>102</xdr:col>
      <xdr:colOff>165100</xdr:colOff>
      <xdr:row>106</xdr:row>
      <xdr:rowOff>108713</xdr:rowOff>
    </xdr:to>
    <xdr:sp macro="" textlink="">
      <xdr:nvSpPr>
        <xdr:cNvPr id="727" name="フローチャート: 判断 726">
          <a:extLst>
            <a:ext uri="{FF2B5EF4-FFF2-40B4-BE49-F238E27FC236}">
              <a16:creationId xmlns:a16="http://schemas.microsoft.com/office/drawing/2014/main" id="{3BBA457C-AC33-4626-8561-DE4B4C3CA9DA}"/>
            </a:ext>
          </a:extLst>
        </xdr:cNvPr>
        <xdr:cNvSpPr/>
      </xdr:nvSpPr>
      <xdr:spPr>
        <a:xfrm>
          <a:off x="19494500" y="181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13970</xdr:rowOff>
    </xdr:from>
    <xdr:to>
      <xdr:col>98</xdr:col>
      <xdr:colOff>38100</xdr:colOff>
      <xdr:row>106</xdr:row>
      <xdr:rowOff>115570</xdr:rowOff>
    </xdr:to>
    <xdr:sp macro="" textlink="">
      <xdr:nvSpPr>
        <xdr:cNvPr id="728" name="フローチャート: 判断 727">
          <a:extLst>
            <a:ext uri="{FF2B5EF4-FFF2-40B4-BE49-F238E27FC236}">
              <a16:creationId xmlns:a16="http://schemas.microsoft.com/office/drawing/2014/main" id="{01D42111-455C-40A2-AC9B-5430A323A349}"/>
            </a:ext>
          </a:extLst>
        </xdr:cNvPr>
        <xdr:cNvSpPr/>
      </xdr:nvSpPr>
      <xdr:spPr>
        <a:xfrm>
          <a:off x="186055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1182339C-29D2-4902-A6CF-88F908318F74}"/>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B918E6C3-8B3A-4ED7-BC0D-E32CB0BE1C9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5B565249-405D-46B2-8E30-DF1F767B97C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BC57764-BEE9-4621-A04E-CD4E9CD686D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71B93490-82C4-4D43-B10A-5559AC9A08AC}"/>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151130</xdr:rowOff>
    </xdr:from>
    <xdr:to>
      <xdr:col>116</xdr:col>
      <xdr:colOff>114300</xdr:colOff>
      <xdr:row>108</xdr:row>
      <xdr:rowOff>81280</xdr:rowOff>
    </xdr:to>
    <xdr:sp macro="" textlink="">
      <xdr:nvSpPr>
        <xdr:cNvPr id="734" name="楕円 733">
          <a:extLst>
            <a:ext uri="{FF2B5EF4-FFF2-40B4-BE49-F238E27FC236}">
              <a16:creationId xmlns:a16="http://schemas.microsoft.com/office/drawing/2014/main" id="{E91FE4A8-7D8C-497B-943D-6BE8DE02684C}"/>
            </a:ext>
          </a:extLst>
        </xdr:cNvPr>
        <xdr:cNvSpPr/>
      </xdr:nvSpPr>
      <xdr:spPr>
        <a:xfrm>
          <a:off x="22110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66057</xdr:rowOff>
    </xdr:from>
    <xdr:ext cx="469744" cy="259045"/>
    <xdr:sp macro="" textlink="">
      <xdr:nvSpPr>
        <xdr:cNvPr id="735" name="【公民館】&#10;一人当たり面積該当値テキスト">
          <a:extLst>
            <a:ext uri="{FF2B5EF4-FFF2-40B4-BE49-F238E27FC236}">
              <a16:creationId xmlns:a16="http://schemas.microsoft.com/office/drawing/2014/main" id="{F385BD1D-8A32-44A3-B443-B23EAA6CCF36}"/>
            </a:ext>
          </a:extLst>
        </xdr:cNvPr>
        <xdr:cNvSpPr txBox="1"/>
      </xdr:nvSpPr>
      <xdr:spPr>
        <a:xfrm>
          <a:off x="22199600" y="184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151130</xdr:rowOff>
    </xdr:from>
    <xdr:to>
      <xdr:col>112</xdr:col>
      <xdr:colOff>38100</xdr:colOff>
      <xdr:row>108</xdr:row>
      <xdr:rowOff>81280</xdr:rowOff>
    </xdr:to>
    <xdr:sp macro="" textlink="">
      <xdr:nvSpPr>
        <xdr:cNvPr id="736" name="楕円 735">
          <a:extLst>
            <a:ext uri="{FF2B5EF4-FFF2-40B4-BE49-F238E27FC236}">
              <a16:creationId xmlns:a16="http://schemas.microsoft.com/office/drawing/2014/main" id="{2DE801DE-ACC4-41BA-8008-1ECA9FC4A951}"/>
            </a:ext>
          </a:extLst>
        </xdr:cNvPr>
        <xdr:cNvSpPr/>
      </xdr:nvSpPr>
      <xdr:spPr>
        <a:xfrm>
          <a:off x="21272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30480</xdr:rowOff>
    </xdr:from>
    <xdr:to>
      <xdr:col>116</xdr:col>
      <xdr:colOff>63500</xdr:colOff>
      <xdr:row>108</xdr:row>
      <xdr:rowOff>30480</xdr:rowOff>
    </xdr:to>
    <xdr:cxnSp macro="">
      <xdr:nvCxnSpPr>
        <xdr:cNvPr id="737" name="直線コネクタ 736">
          <a:extLst>
            <a:ext uri="{FF2B5EF4-FFF2-40B4-BE49-F238E27FC236}">
              <a16:creationId xmlns:a16="http://schemas.microsoft.com/office/drawing/2014/main" id="{6DE2957D-9CC4-4C4B-A21E-3CAA92CB47CF}"/>
            </a:ext>
          </a:extLst>
        </xdr:cNvPr>
        <xdr:cNvCxnSpPr/>
      </xdr:nvCxnSpPr>
      <xdr:spPr>
        <a:xfrm>
          <a:off x="21323300" y="18547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50546</xdr:rowOff>
    </xdr:from>
    <xdr:to>
      <xdr:col>107</xdr:col>
      <xdr:colOff>101600</xdr:colOff>
      <xdr:row>107</xdr:row>
      <xdr:rowOff>152146</xdr:rowOff>
    </xdr:to>
    <xdr:sp macro="" textlink="">
      <xdr:nvSpPr>
        <xdr:cNvPr id="738" name="楕円 737">
          <a:extLst>
            <a:ext uri="{FF2B5EF4-FFF2-40B4-BE49-F238E27FC236}">
              <a16:creationId xmlns:a16="http://schemas.microsoft.com/office/drawing/2014/main" id="{83A0A0B0-2050-435E-B81A-886E9C46C03B}"/>
            </a:ext>
          </a:extLst>
        </xdr:cNvPr>
        <xdr:cNvSpPr/>
      </xdr:nvSpPr>
      <xdr:spPr>
        <a:xfrm>
          <a:off x="20383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101346</xdr:rowOff>
    </xdr:from>
    <xdr:to>
      <xdr:col>111</xdr:col>
      <xdr:colOff>177800</xdr:colOff>
      <xdr:row>108</xdr:row>
      <xdr:rowOff>30480</xdr:rowOff>
    </xdr:to>
    <xdr:cxnSp macro="">
      <xdr:nvCxnSpPr>
        <xdr:cNvPr id="739" name="直線コネクタ 738">
          <a:extLst>
            <a:ext uri="{FF2B5EF4-FFF2-40B4-BE49-F238E27FC236}">
              <a16:creationId xmlns:a16="http://schemas.microsoft.com/office/drawing/2014/main" id="{5FDD4928-1FDB-4932-85A6-51C6DDBB467B}"/>
            </a:ext>
          </a:extLst>
        </xdr:cNvPr>
        <xdr:cNvCxnSpPr/>
      </xdr:nvCxnSpPr>
      <xdr:spPr>
        <a:xfrm>
          <a:off x="20434300" y="1844649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52832</xdr:rowOff>
    </xdr:from>
    <xdr:to>
      <xdr:col>102</xdr:col>
      <xdr:colOff>165100</xdr:colOff>
      <xdr:row>107</xdr:row>
      <xdr:rowOff>154432</xdr:rowOff>
    </xdr:to>
    <xdr:sp macro="" textlink="">
      <xdr:nvSpPr>
        <xdr:cNvPr id="740" name="楕円 739">
          <a:extLst>
            <a:ext uri="{FF2B5EF4-FFF2-40B4-BE49-F238E27FC236}">
              <a16:creationId xmlns:a16="http://schemas.microsoft.com/office/drawing/2014/main" id="{419DAC14-4C6B-4508-A3F6-A1343927DFF0}"/>
            </a:ext>
          </a:extLst>
        </xdr:cNvPr>
        <xdr:cNvSpPr/>
      </xdr:nvSpPr>
      <xdr:spPr>
        <a:xfrm>
          <a:off x="19494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103632</xdr:rowOff>
    </xdr:to>
    <xdr:cxnSp macro="">
      <xdr:nvCxnSpPr>
        <xdr:cNvPr id="741" name="直線コネクタ 740">
          <a:extLst>
            <a:ext uri="{FF2B5EF4-FFF2-40B4-BE49-F238E27FC236}">
              <a16:creationId xmlns:a16="http://schemas.microsoft.com/office/drawing/2014/main" id="{6BF7798C-DC20-4AC9-AACF-CBAD9F834F74}"/>
            </a:ext>
          </a:extLst>
        </xdr:cNvPr>
        <xdr:cNvCxnSpPr/>
      </xdr:nvCxnSpPr>
      <xdr:spPr>
        <a:xfrm flipV="1">
          <a:off x="19545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52832</xdr:rowOff>
    </xdr:from>
    <xdr:to>
      <xdr:col>98</xdr:col>
      <xdr:colOff>38100</xdr:colOff>
      <xdr:row>107</xdr:row>
      <xdr:rowOff>154432</xdr:rowOff>
    </xdr:to>
    <xdr:sp macro="" textlink="">
      <xdr:nvSpPr>
        <xdr:cNvPr id="742" name="楕円 741">
          <a:extLst>
            <a:ext uri="{FF2B5EF4-FFF2-40B4-BE49-F238E27FC236}">
              <a16:creationId xmlns:a16="http://schemas.microsoft.com/office/drawing/2014/main" id="{A116B5E0-27F1-4082-BE35-05D142A10082}"/>
            </a:ext>
          </a:extLst>
        </xdr:cNvPr>
        <xdr:cNvSpPr/>
      </xdr:nvSpPr>
      <xdr:spPr>
        <a:xfrm>
          <a:off x="18605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103632</xdr:rowOff>
    </xdr:from>
    <xdr:to>
      <xdr:col>102</xdr:col>
      <xdr:colOff>114300</xdr:colOff>
      <xdr:row>107</xdr:row>
      <xdr:rowOff>103632</xdr:rowOff>
    </xdr:to>
    <xdr:cxnSp macro="">
      <xdr:nvCxnSpPr>
        <xdr:cNvPr id="743" name="直線コネクタ 742">
          <a:extLst>
            <a:ext uri="{FF2B5EF4-FFF2-40B4-BE49-F238E27FC236}">
              <a16:creationId xmlns:a16="http://schemas.microsoft.com/office/drawing/2014/main" id="{D56D0F82-3038-4912-80A4-16D6CBBF3CCF}"/>
            </a:ext>
          </a:extLst>
        </xdr:cNvPr>
        <xdr:cNvCxnSpPr/>
      </xdr:nvCxnSpPr>
      <xdr:spPr>
        <a:xfrm>
          <a:off x="18656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122953</xdr:rowOff>
    </xdr:from>
    <xdr:ext cx="469744" cy="259045"/>
    <xdr:sp macro="" textlink="">
      <xdr:nvSpPr>
        <xdr:cNvPr id="744" name="n_1aveValue【公民館】&#10;一人当たり面積">
          <a:extLst>
            <a:ext uri="{FF2B5EF4-FFF2-40B4-BE49-F238E27FC236}">
              <a16:creationId xmlns:a16="http://schemas.microsoft.com/office/drawing/2014/main" id="{69890225-C9FD-4085-8B49-CD3B6946679C}"/>
            </a:ext>
          </a:extLst>
        </xdr:cNvPr>
        <xdr:cNvSpPr txBox="1"/>
      </xdr:nvSpPr>
      <xdr:spPr>
        <a:xfrm>
          <a:off x="21075727" y="1795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120666</xdr:rowOff>
    </xdr:from>
    <xdr:ext cx="469744" cy="259045"/>
    <xdr:sp macro="" textlink="">
      <xdr:nvSpPr>
        <xdr:cNvPr id="745" name="n_2aveValue【公民館】&#10;一人当たり面積">
          <a:extLst>
            <a:ext uri="{FF2B5EF4-FFF2-40B4-BE49-F238E27FC236}">
              <a16:creationId xmlns:a16="http://schemas.microsoft.com/office/drawing/2014/main" id="{5DA9011B-156E-40C2-AA5F-2FE6DEFD19A0}"/>
            </a:ext>
          </a:extLst>
        </xdr:cNvPr>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125240</xdr:rowOff>
    </xdr:from>
    <xdr:ext cx="469744" cy="259045"/>
    <xdr:sp macro="" textlink="">
      <xdr:nvSpPr>
        <xdr:cNvPr id="746" name="n_3aveValue【公民館】&#10;一人当たり面積">
          <a:extLst>
            <a:ext uri="{FF2B5EF4-FFF2-40B4-BE49-F238E27FC236}">
              <a16:creationId xmlns:a16="http://schemas.microsoft.com/office/drawing/2014/main" id="{7BB836CB-F83F-4B90-A4A9-B74AF5DD4DB1}"/>
            </a:ext>
          </a:extLst>
        </xdr:cNvPr>
        <xdr:cNvSpPr txBox="1"/>
      </xdr:nvSpPr>
      <xdr:spPr>
        <a:xfrm>
          <a:off x="19310427" y="1795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132097</xdr:rowOff>
    </xdr:from>
    <xdr:ext cx="469744" cy="259045"/>
    <xdr:sp macro="" textlink="">
      <xdr:nvSpPr>
        <xdr:cNvPr id="747" name="n_4aveValue【公民館】&#10;一人当たり面積">
          <a:extLst>
            <a:ext uri="{FF2B5EF4-FFF2-40B4-BE49-F238E27FC236}">
              <a16:creationId xmlns:a16="http://schemas.microsoft.com/office/drawing/2014/main" id="{6A1B6824-D2D0-492F-BC49-D34D30854649}"/>
            </a:ext>
          </a:extLst>
        </xdr:cNvPr>
        <xdr:cNvSpPr txBox="1"/>
      </xdr:nvSpPr>
      <xdr:spPr>
        <a:xfrm>
          <a:off x="18421427" y="179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72407</xdr:rowOff>
    </xdr:from>
    <xdr:ext cx="469744" cy="259045"/>
    <xdr:sp macro="" textlink="">
      <xdr:nvSpPr>
        <xdr:cNvPr id="748" name="n_1mainValue【公民館】&#10;一人当たり面積">
          <a:extLst>
            <a:ext uri="{FF2B5EF4-FFF2-40B4-BE49-F238E27FC236}">
              <a16:creationId xmlns:a16="http://schemas.microsoft.com/office/drawing/2014/main" id="{27FE29FC-F98B-47C8-88D7-23E2EC39D56E}"/>
            </a:ext>
          </a:extLst>
        </xdr:cNvPr>
        <xdr:cNvSpPr txBox="1"/>
      </xdr:nvSpPr>
      <xdr:spPr>
        <a:xfrm>
          <a:off x="210757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143273</xdr:rowOff>
    </xdr:from>
    <xdr:ext cx="469744" cy="259045"/>
    <xdr:sp macro="" textlink="">
      <xdr:nvSpPr>
        <xdr:cNvPr id="749" name="n_2mainValue【公民館】&#10;一人当たり面積">
          <a:extLst>
            <a:ext uri="{FF2B5EF4-FFF2-40B4-BE49-F238E27FC236}">
              <a16:creationId xmlns:a16="http://schemas.microsoft.com/office/drawing/2014/main" id="{557C2E76-F0E3-444D-BC49-950383FA91AB}"/>
            </a:ext>
          </a:extLst>
        </xdr:cNvPr>
        <xdr:cNvSpPr txBox="1"/>
      </xdr:nvSpPr>
      <xdr:spPr>
        <a:xfrm>
          <a:off x="20199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145559</xdr:rowOff>
    </xdr:from>
    <xdr:ext cx="469744" cy="259045"/>
    <xdr:sp macro="" textlink="">
      <xdr:nvSpPr>
        <xdr:cNvPr id="750" name="n_3mainValue【公民館】&#10;一人当たり面積">
          <a:extLst>
            <a:ext uri="{FF2B5EF4-FFF2-40B4-BE49-F238E27FC236}">
              <a16:creationId xmlns:a16="http://schemas.microsoft.com/office/drawing/2014/main" id="{9349305C-9E12-47A9-8F0E-02138E73FBF4}"/>
            </a:ext>
          </a:extLst>
        </xdr:cNvPr>
        <xdr:cNvSpPr txBox="1"/>
      </xdr:nvSpPr>
      <xdr:spPr>
        <a:xfrm>
          <a:off x="19310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145559</xdr:rowOff>
    </xdr:from>
    <xdr:ext cx="469744" cy="259045"/>
    <xdr:sp macro="" textlink="">
      <xdr:nvSpPr>
        <xdr:cNvPr id="751" name="n_4mainValue【公民館】&#10;一人当たり面積">
          <a:extLst>
            <a:ext uri="{FF2B5EF4-FFF2-40B4-BE49-F238E27FC236}">
              <a16:creationId xmlns:a16="http://schemas.microsoft.com/office/drawing/2014/main" id="{AAB6A3DD-49B4-42A3-BA45-303CFF993A98}"/>
            </a:ext>
          </a:extLst>
        </xdr:cNvPr>
        <xdr:cNvSpPr txBox="1"/>
      </xdr:nvSpPr>
      <xdr:spPr>
        <a:xfrm>
          <a:off x="18421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535DAD1C-DD31-4379-9AD6-17ADB7C37C8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E4BF49B8-8FCA-43F0-A235-AACF73CBC49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EAC21880-5AFE-4062-96C6-B4002CA3CD0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年度において、類似団体平均と比較して特に有形固定資産減価償却率が高くなっている主な施設は、学校施設及び認定こども園・幼稚園・保育所である。学校施設では</a:t>
          </a:r>
          <a:r>
            <a:rPr kumimoji="1" lang="en-US" altLang="ja-JP" sz="1300">
              <a:latin typeface="ＭＳ Ｐゴシック" panose="020B0600070205080204" pitchFamily="50" charset="-128"/>
              <a:ea typeface="ＭＳ Ｐゴシック" panose="020B0600070205080204" pitchFamily="50" charset="-128"/>
            </a:rPr>
            <a:t>15.3</a:t>
          </a:r>
          <a:r>
            <a:rPr kumimoji="1" lang="ja-JP" altLang="en-US" sz="1300">
              <a:latin typeface="ＭＳ Ｐゴシック" panose="020B0600070205080204" pitchFamily="50" charset="-128"/>
              <a:ea typeface="ＭＳ Ｐゴシック" panose="020B0600070205080204" pitchFamily="50" charset="-128"/>
            </a:rPr>
            <a:t>ポイント、認定こども園・幼稚園・保育所では</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ポイント類似団体平均を上回っている。学校施設については、建築から</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年以上経過している施設もあり老朽化が進んでいることから、個別施設計画等に基づき施設の長寿命化及び適正配置の検討に取り組んでいく。認定こども園・幼稚園・保育所については、昭和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年代に建造された保育所の老朽化が進行しており、個別施設計画に基づき施設の長寿命化及び適正配置の検討に取り組んでいく。</a:t>
          </a: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年代に建築された結城市立公民館が建物・設備ともに老朽化し、また耐震性も不足していたことから平成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年度に使用停止とした上で、平成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年度に新公民館を建設したことにより、類似団体平均を</a:t>
          </a:r>
          <a:r>
            <a:rPr kumimoji="1" lang="en-US" altLang="ja-JP" sz="1300">
              <a:latin typeface="ＭＳ Ｐゴシック" panose="020B0600070205080204" pitchFamily="50" charset="-128"/>
              <a:ea typeface="ＭＳ Ｐゴシック" panose="020B0600070205080204" pitchFamily="50" charset="-128"/>
            </a:rPr>
            <a:t>49.2</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115B1A6-36B2-428C-B119-1DD99CA0B0B1}"/>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4A46AE-80FD-4CD7-8E02-7B0319008D1B}"/>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D414D59-5D59-4D58-ACB8-E25C14CC0CB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FAF4782-2EB3-43C2-9EFA-80BC29C9135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DD80E48-A670-4BBA-A752-F90F37E94F1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D9543A5-A842-409A-8C80-B3F51D4C011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EA090F7-13BC-457D-B5FA-A21ED065B4B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53ED1D5-18B2-43CB-B837-0386E083876D}"/>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7ADEF3D-3110-4C81-A7D8-46A818B69FEC}"/>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91B320F-68F9-4B70-AC74-62F258D3F42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011EE95-8A70-4A39-8C2D-5401695B4DF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A9A6506-080C-4A24-9CD2-29E803302DB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A970448-7A1D-468F-99CF-5DB94168506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A2AE86D-A00D-4FD5-9FEF-D93BAFB677F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E5A0F7BF-298E-4A0E-922F-3C460ABDD56A}"/>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71539B57-424E-45CB-9A07-50365E3E3027}"/>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318ED025-85C9-434B-8D0A-3F70DF31906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D8B9DC2-A055-402C-A897-3819B2B5771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E00CD8D-660F-42B4-B5C3-0F5622FAD77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D46B476-1E79-43D0-AFE3-B59636A42899}"/>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F0D484F-3E64-4B3C-9CC2-4D0DC1718D8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16F715A-0B9A-448D-8386-4CA6AF42068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ED214D5-8AAE-4633-9F43-EA0347B7BEE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3074E962-27FD-4A7D-93E8-064755DF639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57AAA9-0BD2-4831-8063-C4A80959DFC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5D9371-038F-43B5-B281-661F3CE87B2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DD0CAC9-9EC8-4ABF-B03C-B26AD4AD4B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1CB5B10-4228-409A-A0ED-9B86DC377B33}"/>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4EE407A6-AE31-4B3C-81B5-4AA2A0EE5E4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E83CAA2-33A6-4543-AC0F-CD7D02F03E0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3A7731B1-65D9-44C1-A4D9-7EB25E6333A6}"/>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976AFF70-19EF-4E4B-9251-C8D0A4287DF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6BE9F9FD-4D8C-4E0E-BDE9-815B85B3926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0892C39-B509-4652-90E7-298B8D1914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3F61066-25E9-4980-B92F-2F214C46631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AC360B0B-A3CE-469D-B522-6D9C0D7D142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2863952-9EDF-4337-9FED-375A9C7B83A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045CDF7-2D7E-4698-9241-4DB6FF10767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AA00FC5F-E8AD-4EC5-A06B-125B7007ACE2}"/>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92E23B28-5865-4A9D-9075-A1BFE834E197}"/>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A985F6CD-6B4D-4F1D-AA30-F1F30669B296}"/>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3A8AF768-C5F3-4198-9AEA-C7927A7E448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CE07C1BB-9E50-4619-8467-A72C858D8419}"/>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B9EAFA42-CFB2-402C-88D2-74B8FAB681DF}"/>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95610C40-C18D-4533-9AA8-D6FA6AC4317E}"/>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2121C79C-3664-420E-B9F9-17A4619A6F12}"/>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AADE2EB-A012-498F-A69E-B7E75B4A2C2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41A851A1-17B8-4598-8C0B-80B1FA8A088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B192BEAE-224B-46ED-808A-BF3D142FE26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6610158F-9BF8-469D-9420-FFBC8C2E89CC}"/>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C24D261E-EADE-4EF8-A494-524315DCCC3F}"/>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5C9AF054-D994-4614-8541-003C25D176DB}"/>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4CD287E2-A104-4276-907C-BDB8C68EAC76}"/>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63323D13-62C5-4162-BCCC-98EFFE2D744A}"/>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5296C4F3-AAC6-4DC3-90C4-4C05723C8109}"/>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41A0A16B-0E60-4D87-B38D-D2AF6CF781F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EA0CE56C-BB96-48D7-91EF-8E89B73AE81B}"/>
            </a:ext>
          </a:extLst>
        </xdr:cNvPr>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AEBD51FE-68DA-44FC-AFB5-A71B2295298D}"/>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4081AA1-63E9-4AB0-83DF-89870A0DFF46}"/>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a:extLst>
            <a:ext uri="{FF2B5EF4-FFF2-40B4-BE49-F238E27FC236}">
              <a16:creationId xmlns:a16="http://schemas.microsoft.com/office/drawing/2014/main" id="{F56719E3-D158-4D6B-A78B-44EA41ADE9C6}"/>
            </a:ext>
          </a:extLst>
        </xdr:cNvPr>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a:extLst>
            <a:ext uri="{FF2B5EF4-FFF2-40B4-BE49-F238E27FC236}">
              <a16:creationId xmlns:a16="http://schemas.microsoft.com/office/drawing/2014/main" id="{6C68E8F4-BD84-40EC-AA85-224B0FF1061B}"/>
            </a:ext>
          </a:extLst>
        </xdr:cNvPr>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a:extLst>
            <a:ext uri="{FF2B5EF4-FFF2-40B4-BE49-F238E27FC236}">
              <a16:creationId xmlns:a16="http://schemas.microsoft.com/office/drawing/2014/main" id="{403D8E0E-4F9B-4DD7-854D-FE93D9EF8A88}"/>
            </a:ext>
          </a:extLst>
        </xdr:cNvPr>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a:extLst>
            <a:ext uri="{FF2B5EF4-FFF2-40B4-BE49-F238E27FC236}">
              <a16:creationId xmlns:a16="http://schemas.microsoft.com/office/drawing/2014/main" id="{E3CF54DC-F107-4104-9C4C-25200D5E5421}"/>
            </a:ext>
          </a:extLst>
        </xdr:cNvPr>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77651</xdr:rowOff>
    </xdr:from>
    <xdr:to>
      <xdr:col>20</xdr:col>
      <xdr:colOff>38100</xdr:colOff>
      <xdr:row>38</xdr:row>
      <xdr:rowOff>7801</xdr:rowOff>
    </xdr:to>
    <xdr:sp macro="" textlink="">
      <xdr:nvSpPr>
        <xdr:cNvPr id="65" name="フローチャート: 判断 64">
          <a:extLst>
            <a:ext uri="{FF2B5EF4-FFF2-40B4-BE49-F238E27FC236}">
              <a16:creationId xmlns:a16="http://schemas.microsoft.com/office/drawing/2014/main" id="{5ABC751C-E246-4556-987D-81A6227D287F}"/>
            </a:ext>
          </a:extLst>
        </xdr:cNvPr>
        <xdr:cNvSpPr/>
      </xdr:nvSpPr>
      <xdr:spPr>
        <a:xfrm>
          <a:off x="3746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49893</xdr:rowOff>
    </xdr:from>
    <xdr:to>
      <xdr:col>15</xdr:col>
      <xdr:colOff>101600</xdr:colOff>
      <xdr:row>37</xdr:row>
      <xdr:rowOff>151493</xdr:rowOff>
    </xdr:to>
    <xdr:sp macro="" textlink="">
      <xdr:nvSpPr>
        <xdr:cNvPr id="66" name="フローチャート: 判断 65">
          <a:extLst>
            <a:ext uri="{FF2B5EF4-FFF2-40B4-BE49-F238E27FC236}">
              <a16:creationId xmlns:a16="http://schemas.microsoft.com/office/drawing/2014/main" id="{E83AEF3F-39B0-41D0-AF98-53D38B72632C}"/>
            </a:ext>
          </a:extLst>
        </xdr:cNvPr>
        <xdr:cNvSpPr/>
      </xdr:nvSpPr>
      <xdr:spPr>
        <a:xfrm>
          <a:off x="2857500" y="639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18869</xdr:rowOff>
    </xdr:from>
    <xdr:to>
      <xdr:col>10</xdr:col>
      <xdr:colOff>165100</xdr:colOff>
      <xdr:row>37</xdr:row>
      <xdr:rowOff>120469</xdr:rowOff>
    </xdr:to>
    <xdr:sp macro="" textlink="">
      <xdr:nvSpPr>
        <xdr:cNvPr id="67" name="フローチャート: 判断 66">
          <a:extLst>
            <a:ext uri="{FF2B5EF4-FFF2-40B4-BE49-F238E27FC236}">
              <a16:creationId xmlns:a16="http://schemas.microsoft.com/office/drawing/2014/main" id="{12D6E9A5-B093-40C6-8B9F-E572F6D10A3B}"/>
            </a:ext>
          </a:extLst>
        </xdr:cNvPr>
        <xdr:cNvSpPr/>
      </xdr:nvSpPr>
      <xdr:spPr>
        <a:xfrm>
          <a:off x="1968500" y="636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9072</xdr:rowOff>
    </xdr:from>
    <xdr:to>
      <xdr:col>6</xdr:col>
      <xdr:colOff>38100</xdr:colOff>
      <xdr:row>37</xdr:row>
      <xdr:rowOff>110672</xdr:rowOff>
    </xdr:to>
    <xdr:sp macro="" textlink="">
      <xdr:nvSpPr>
        <xdr:cNvPr id="68" name="フローチャート: 判断 67">
          <a:extLst>
            <a:ext uri="{FF2B5EF4-FFF2-40B4-BE49-F238E27FC236}">
              <a16:creationId xmlns:a16="http://schemas.microsoft.com/office/drawing/2014/main" id="{FA89F375-F4AF-466E-8852-90E2088F8E6A}"/>
            </a:ext>
          </a:extLst>
        </xdr:cNvPr>
        <xdr:cNvSpPr/>
      </xdr:nvSpPr>
      <xdr:spPr>
        <a:xfrm>
          <a:off x="10795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DD714EE-B3C5-4DD0-8D3C-AA36D76DAD3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B88D874-D8B4-4AE4-A03D-1199AB4A71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E29A4DA-8AC4-4841-B528-A8028C6F69A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76A2DC07-18DC-4502-B11A-BEBE01E0D8E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C91ED411-FF7C-4ABA-8090-58E22F54A1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a:extLst>
            <a:ext uri="{FF2B5EF4-FFF2-40B4-BE49-F238E27FC236}">
              <a16:creationId xmlns:a16="http://schemas.microsoft.com/office/drawing/2014/main" id="{7A9ACB00-BABC-43B2-8021-13EA39056A3E}"/>
            </a:ext>
          </a:extLst>
        </xdr:cNvPr>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82204</xdr:rowOff>
    </xdr:from>
    <xdr:ext cx="405111" cy="259045"/>
    <xdr:sp macro="" textlink="">
      <xdr:nvSpPr>
        <xdr:cNvPr id="75" name="【図書館】&#10;有形固定資産減価償却率該当値テキスト">
          <a:extLst>
            <a:ext uri="{FF2B5EF4-FFF2-40B4-BE49-F238E27FC236}">
              <a16:creationId xmlns:a16="http://schemas.microsoft.com/office/drawing/2014/main" id="{8A4C2C1F-C329-49B8-8230-58CB90410775}"/>
            </a:ext>
          </a:extLst>
        </xdr:cNvPr>
        <xdr:cNvSpPr txBox="1"/>
      </xdr:nvSpPr>
      <xdr:spPr>
        <a:xfrm>
          <a:off x="4673600"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59690</xdr:rowOff>
    </xdr:from>
    <xdr:to>
      <xdr:col>20</xdr:col>
      <xdr:colOff>38100</xdr:colOff>
      <xdr:row>37</xdr:row>
      <xdr:rowOff>161290</xdr:rowOff>
    </xdr:to>
    <xdr:sp macro="" textlink="">
      <xdr:nvSpPr>
        <xdr:cNvPr id="76" name="楕円 75">
          <a:extLst>
            <a:ext uri="{FF2B5EF4-FFF2-40B4-BE49-F238E27FC236}">
              <a16:creationId xmlns:a16="http://schemas.microsoft.com/office/drawing/2014/main" id="{49E97CA7-B29A-4A68-BC30-9453A3889DED}"/>
            </a:ext>
          </a:extLst>
        </xdr:cNvPr>
        <xdr:cNvSpPr/>
      </xdr:nvSpPr>
      <xdr:spPr>
        <a:xfrm>
          <a:off x="37465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154577</xdr:rowOff>
    </xdr:to>
    <xdr:cxnSp macro="">
      <xdr:nvCxnSpPr>
        <xdr:cNvPr id="77" name="直線コネクタ 76">
          <a:extLst>
            <a:ext uri="{FF2B5EF4-FFF2-40B4-BE49-F238E27FC236}">
              <a16:creationId xmlns:a16="http://schemas.microsoft.com/office/drawing/2014/main" id="{1D2C3289-2364-45CA-A47C-0A7697687AF0}"/>
            </a:ext>
          </a:extLst>
        </xdr:cNvPr>
        <xdr:cNvCxnSpPr/>
      </xdr:nvCxnSpPr>
      <xdr:spPr>
        <a:xfrm>
          <a:off x="3797300" y="645414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8" name="楕円 77">
          <a:extLst>
            <a:ext uri="{FF2B5EF4-FFF2-40B4-BE49-F238E27FC236}">
              <a16:creationId xmlns:a16="http://schemas.microsoft.com/office/drawing/2014/main" id="{2378ED26-1B83-480E-9049-950473F57956}"/>
            </a:ext>
          </a:extLst>
        </xdr:cNvPr>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66403</xdr:rowOff>
    </xdr:from>
    <xdr:to>
      <xdr:col>19</xdr:col>
      <xdr:colOff>177800</xdr:colOff>
      <xdr:row>37</xdr:row>
      <xdr:rowOff>110490</xdr:rowOff>
    </xdr:to>
    <xdr:cxnSp macro="">
      <xdr:nvCxnSpPr>
        <xdr:cNvPr id="79" name="直線コネクタ 78">
          <a:extLst>
            <a:ext uri="{FF2B5EF4-FFF2-40B4-BE49-F238E27FC236}">
              <a16:creationId xmlns:a16="http://schemas.microsoft.com/office/drawing/2014/main" id="{A0F96B06-15C5-47DA-B4A8-5AAA852BE1CE}"/>
            </a:ext>
          </a:extLst>
        </xdr:cNvPr>
        <xdr:cNvCxnSpPr/>
      </xdr:nvCxnSpPr>
      <xdr:spPr>
        <a:xfrm>
          <a:off x="2908300" y="641005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142966</xdr:rowOff>
    </xdr:from>
    <xdr:to>
      <xdr:col>10</xdr:col>
      <xdr:colOff>165100</xdr:colOff>
      <xdr:row>37</xdr:row>
      <xdr:rowOff>73116</xdr:rowOff>
    </xdr:to>
    <xdr:sp macro="" textlink="">
      <xdr:nvSpPr>
        <xdr:cNvPr id="80" name="楕円 79">
          <a:extLst>
            <a:ext uri="{FF2B5EF4-FFF2-40B4-BE49-F238E27FC236}">
              <a16:creationId xmlns:a16="http://schemas.microsoft.com/office/drawing/2014/main" id="{D691F52B-C50D-46A5-9454-D2E2C7AE5652}"/>
            </a:ext>
          </a:extLst>
        </xdr:cNvPr>
        <xdr:cNvSpPr/>
      </xdr:nvSpPr>
      <xdr:spPr>
        <a:xfrm>
          <a:off x="1968500" y="631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22316</xdr:rowOff>
    </xdr:from>
    <xdr:to>
      <xdr:col>15</xdr:col>
      <xdr:colOff>50800</xdr:colOff>
      <xdr:row>37</xdr:row>
      <xdr:rowOff>66403</xdr:rowOff>
    </xdr:to>
    <xdr:cxnSp macro="">
      <xdr:nvCxnSpPr>
        <xdr:cNvPr id="81" name="直線コネクタ 80">
          <a:extLst>
            <a:ext uri="{FF2B5EF4-FFF2-40B4-BE49-F238E27FC236}">
              <a16:creationId xmlns:a16="http://schemas.microsoft.com/office/drawing/2014/main" id="{E5FE6687-CE42-4F52-AB4A-A1D20EEC024F}"/>
            </a:ext>
          </a:extLst>
        </xdr:cNvPr>
        <xdr:cNvCxnSpPr/>
      </xdr:nvCxnSpPr>
      <xdr:spPr>
        <a:xfrm>
          <a:off x="2019300" y="6365966"/>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98878</xdr:rowOff>
    </xdr:from>
    <xdr:to>
      <xdr:col>6</xdr:col>
      <xdr:colOff>38100</xdr:colOff>
      <xdr:row>37</xdr:row>
      <xdr:rowOff>29028</xdr:rowOff>
    </xdr:to>
    <xdr:sp macro="" textlink="">
      <xdr:nvSpPr>
        <xdr:cNvPr id="82" name="楕円 81">
          <a:extLst>
            <a:ext uri="{FF2B5EF4-FFF2-40B4-BE49-F238E27FC236}">
              <a16:creationId xmlns:a16="http://schemas.microsoft.com/office/drawing/2014/main" id="{514A49C0-805E-44FC-8C83-B344B98DE8BC}"/>
            </a:ext>
          </a:extLst>
        </xdr:cNvPr>
        <xdr:cNvSpPr/>
      </xdr:nvSpPr>
      <xdr:spPr>
        <a:xfrm>
          <a:off x="1079500" y="627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149678</xdr:rowOff>
    </xdr:from>
    <xdr:to>
      <xdr:col>10</xdr:col>
      <xdr:colOff>114300</xdr:colOff>
      <xdr:row>37</xdr:row>
      <xdr:rowOff>22316</xdr:rowOff>
    </xdr:to>
    <xdr:cxnSp macro="">
      <xdr:nvCxnSpPr>
        <xdr:cNvPr id="83" name="直線コネクタ 82">
          <a:extLst>
            <a:ext uri="{FF2B5EF4-FFF2-40B4-BE49-F238E27FC236}">
              <a16:creationId xmlns:a16="http://schemas.microsoft.com/office/drawing/2014/main" id="{02A04BF8-4D05-4AD6-9CB2-AC89CFF6E7AA}"/>
            </a:ext>
          </a:extLst>
        </xdr:cNvPr>
        <xdr:cNvCxnSpPr/>
      </xdr:nvCxnSpPr>
      <xdr:spPr>
        <a:xfrm>
          <a:off x="1130300" y="632187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170378</xdr:rowOff>
    </xdr:from>
    <xdr:ext cx="405111" cy="259045"/>
    <xdr:sp macro="" textlink="">
      <xdr:nvSpPr>
        <xdr:cNvPr id="84" name="n_1aveValue【図書館】&#10;有形固定資産減価償却率">
          <a:extLst>
            <a:ext uri="{FF2B5EF4-FFF2-40B4-BE49-F238E27FC236}">
              <a16:creationId xmlns:a16="http://schemas.microsoft.com/office/drawing/2014/main" id="{E5EFEEA3-2E99-4754-9187-3ED7269B8B60}"/>
            </a:ext>
          </a:extLst>
        </xdr:cNvPr>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142620</xdr:rowOff>
    </xdr:from>
    <xdr:ext cx="405111" cy="259045"/>
    <xdr:sp macro="" textlink="">
      <xdr:nvSpPr>
        <xdr:cNvPr id="85" name="n_2aveValue【図書館】&#10;有形固定資産減価償却率">
          <a:extLst>
            <a:ext uri="{FF2B5EF4-FFF2-40B4-BE49-F238E27FC236}">
              <a16:creationId xmlns:a16="http://schemas.microsoft.com/office/drawing/2014/main" id="{5BC91DAC-2CE3-4494-9A0C-D4E3F90364AF}"/>
            </a:ext>
          </a:extLst>
        </xdr:cNvPr>
        <xdr:cNvSpPr txBox="1"/>
      </xdr:nvSpPr>
      <xdr:spPr>
        <a:xfrm>
          <a:off x="2705744" y="648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111596</xdr:rowOff>
    </xdr:from>
    <xdr:ext cx="405111" cy="259045"/>
    <xdr:sp macro="" textlink="">
      <xdr:nvSpPr>
        <xdr:cNvPr id="86" name="n_3aveValue【図書館】&#10;有形固定資産減価償却率">
          <a:extLst>
            <a:ext uri="{FF2B5EF4-FFF2-40B4-BE49-F238E27FC236}">
              <a16:creationId xmlns:a16="http://schemas.microsoft.com/office/drawing/2014/main" id="{96C9B010-19E8-47B9-BF2F-B3CCEE5A9002}"/>
            </a:ext>
          </a:extLst>
        </xdr:cNvPr>
        <xdr:cNvSpPr txBox="1"/>
      </xdr:nvSpPr>
      <xdr:spPr>
        <a:xfrm>
          <a:off x="1816744" y="645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101799</xdr:rowOff>
    </xdr:from>
    <xdr:ext cx="405111" cy="259045"/>
    <xdr:sp macro="" textlink="">
      <xdr:nvSpPr>
        <xdr:cNvPr id="87" name="n_4aveValue【図書館】&#10;有形固定資産減価償却率">
          <a:extLst>
            <a:ext uri="{FF2B5EF4-FFF2-40B4-BE49-F238E27FC236}">
              <a16:creationId xmlns:a16="http://schemas.microsoft.com/office/drawing/2014/main" id="{8E797AD3-07EC-4528-893B-2FE21D8B35A6}"/>
            </a:ext>
          </a:extLst>
        </xdr:cNvPr>
        <xdr:cNvSpPr txBox="1"/>
      </xdr:nvSpPr>
      <xdr:spPr>
        <a:xfrm>
          <a:off x="927744" y="6445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6367</xdr:rowOff>
    </xdr:from>
    <xdr:ext cx="405111" cy="259045"/>
    <xdr:sp macro="" textlink="">
      <xdr:nvSpPr>
        <xdr:cNvPr id="88" name="n_1mainValue【図書館】&#10;有形固定資産減価償却率">
          <a:extLst>
            <a:ext uri="{FF2B5EF4-FFF2-40B4-BE49-F238E27FC236}">
              <a16:creationId xmlns:a16="http://schemas.microsoft.com/office/drawing/2014/main" id="{455B5A64-75F8-49BE-ADEB-31E98A3C2557}"/>
            </a:ext>
          </a:extLst>
        </xdr:cNvPr>
        <xdr:cNvSpPr txBox="1"/>
      </xdr:nvSpPr>
      <xdr:spPr>
        <a:xfrm>
          <a:off x="358204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9" name="n_2mainValue【図書館】&#10;有形固定資産減価償却率">
          <a:extLst>
            <a:ext uri="{FF2B5EF4-FFF2-40B4-BE49-F238E27FC236}">
              <a16:creationId xmlns:a16="http://schemas.microsoft.com/office/drawing/2014/main" id="{F5849B30-B1D5-4A3B-8647-8A857D5FF418}"/>
            </a:ext>
          </a:extLst>
        </xdr:cNvPr>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89643</xdr:rowOff>
    </xdr:from>
    <xdr:ext cx="405111" cy="259045"/>
    <xdr:sp macro="" textlink="">
      <xdr:nvSpPr>
        <xdr:cNvPr id="90" name="n_3mainValue【図書館】&#10;有形固定資産減価償却率">
          <a:extLst>
            <a:ext uri="{FF2B5EF4-FFF2-40B4-BE49-F238E27FC236}">
              <a16:creationId xmlns:a16="http://schemas.microsoft.com/office/drawing/2014/main" id="{2684DD6A-28B7-4B1B-B4A8-706F5D5CB08B}"/>
            </a:ext>
          </a:extLst>
        </xdr:cNvPr>
        <xdr:cNvSpPr txBox="1"/>
      </xdr:nvSpPr>
      <xdr:spPr>
        <a:xfrm>
          <a:off x="1816744" y="609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45555</xdr:rowOff>
    </xdr:from>
    <xdr:ext cx="405111" cy="259045"/>
    <xdr:sp macro="" textlink="">
      <xdr:nvSpPr>
        <xdr:cNvPr id="91" name="n_4mainValue【図書館】&#10;有形固定資産減価償却率">
          <a:extLst>
            <a:ext uri="{FF2B5EF4-FFF2-40B4-BE49-F238E27FC236}">
              <a16:creationId xmlns:a16="http://schemas.microsoft.com/office/drawing/2014/main" id="{81DEA275-C513-45CB-9151-12C5DB162625}"/>
            </a:ext>
          </a:extLst>
        </xdr:cNvPr>
        <xdr:cNvSpPr txBox="1"/>
      </xdr:nvSpPr>
      <xdr:spPr>
        <a:xfrm>
          <a:off x="927744" y="6046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38EEEA50-0797-4307-8B7A-0EFD3B9D163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FB98EAB7-F808-4139-ADC9-A189D27A075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4BCDC9F3-26DF-4C3E-9F14-DEA0772A71F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D3AEFC37-61EC-47B9-9295-98A2341BE03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BE41E56E-E86A-4249-8C65-C0B6A991FC2C}"/>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FFAE032-43F5-4F16-B1B3-FB3BC5E88EFD}"/>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1C48FA7D-E724-426E-B11B-A55374367154}"/>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E60600C1-C2EC-4F1C-B09E-4C026537931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85AE3073-F282-44DC-9A23-759574087FD5}"/>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D2103676-C341-4BCB-A39A-4171FDF1E38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6F715417-398A-481D-A60C-73BBD6D9C0A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87D24D69-C805-487E-9AE7-3AFD16EC435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6F9640C6-356A-4C14-87B2-A01B708A24D3}"/>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E3E7B50D-168E-4F38-9C10-970AD8AA8C6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A6425A4E-BB38-44DB-BDC5-E2053221D4B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31E4394D-F525-4D61-8F88-0F07B2C4CB06}"/>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FCBD5622-F276-45CD-A6FC-AEED9EE25B0C}"/>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7D5681BB-7A03-4ACD-941A-19CC45E5CA8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C1DB035C-D562-4848-A05D-BA5A5410B90B}"/>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5DEBFCC-4EB4-4373-9A4B-B8C507951E0D}"/>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E1053DC4-E31E-44F9-84B0-284D04674E8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8DD51031-C15D-4A01-9E44-316C0C23EDBD}"/>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C90275F4-0A06-4DC0-922E-F9BB5F0FDD8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a:extLst>
            <a:ext uri="{FF2B5EF4-FFF2-40B4-BE49-F238E27FC236}">
              <a16:creationId xmlns:a16="http://schemas.microsoft.com/office/drawing/2014/main" id="{47DAE056-37B9-46B0-8700-B1B69B2D9B80}"/>
            </a:ext>
          </a:extLst>
        </xdr:cNvPr>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a:extLst>
            <a:ext uri="{FF2B5EF4-FFF2-40B4-BE49-F238E27FC236}">
              <a16:creationId xmlns:a16="http://schemas.microsoft.com/office/drawing/2014/main" id="{13E923D8-85BC-477A-8D1B-C26BABE371C7}"/>
            </a:ext>
          </a:extLst>
        </xdr:cNvPr>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a:extLst>
            <a:ext uri="{FF2B5EF4-FFF2-40B4-BE49-F238E27FC236}">
              <a16:creationId xmlns:a16="http://schemas.microsoft.com/office/drawing/2014/main" id="{5CD8704C-8C97-43FD-8131-A94D98A554D3}"/>
            </a:ext>
          </a:extLst>
        </xdr:cNvPr>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a:extLst>
            <a:ext uri="{FF2B5EF4-FFF2-40B4-BE49-F238E27FC236}">
              <a16:creationId xmlns:a16="http://schemas.microsoft.com/office/drawing/2014/main" id="{2286EF03-70EE-4269-82F1-FBE766093933}"/>
            </a:ext>
          </a:extLst>
        </xdr:cNvPr>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a:extLst>
            <a:ext uri="{FF2B5EF4-FFF2-40B4-BE49-F238E27FC236}">
              <a16:creationId xmlns:a16="http://schemas.microsoft.com/office/drawing/2014/main" id="{8C90DCAE-EB92-4852-B69A-2406A6D72FA5}"/>
            </a:ext>
          </a:extLst>
        </xdr:cNvPr>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54627</xdr:rowOff>
    </xdr:from>
    <xdr:ext cx="469744" cy="259045"/>
    <xdr:sp macro="" textlink="">
      <xdr:nvSpPr>
        <xdr:cNvPr id="120" name="【図書館】&#10;一人当たり面積平均値テキスト">
          <a:extLst>
            <a:ext uri="{FF2B5EF4-FFF2-40B4-BE49-F238E27FC236}">
              <a16:creationId xmlns:a16="http://schemas.microsoft.com/office/drawing/2014/main" id="{BB03FF03-5579-4BDA-8306-DA012CDD1CED}"/>
            </a:ext>
          </a:extLst>
        </xdr:cNvPr>
        <xdr:cNvSpPr txBox="1"/>
      </xdr:nvSpPr>
      <xdr:spPr>
        <a:xfrm>
          <a:off x="105156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a:extLst>
            <a:ext uri="{FF2B5EF4-FFF2-40B4-BE49-F238E27FC236}">
              <a16:creationId xmlns:a16="http://schemas.microsoft.com/office/drawing/2014/main" id="{FE645588-8ED4-46AE-898B-CC419B7E7072}"/>
            </a:ext>
          </a:extLst>
        </xdr:cNvPr>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38100</xdr:rowOff>
    </xdr:from>
    <xdr:to>
      <xdr:col>50</xdr:col>
      <xdr:colOff>165100</xdr:colOff>
      <xdr:row>38</xdr:row>
      <xdr:rowOff>139700</xdr:rowOff>
    </xdr:to>
    <xdr:sp macro="" textlink="">
      <xdr:nvSpPr>
        <xdr:cNvPr id="122" name="フローチャート: 判断 121">
          <a:extLst>
            <a:ext uri="{FF2B5EF4-FFF2-40B4-BE49-F238E27FC236}">
              <a16:creationId xmlns:a16="http://schemas.microsoft.com/office/drawing/2014/main" id="{72AC2048-FD7B-4270-8F11-FE23C513503C}"/>
            </a:ext>
          </a:extLst>
        </xdr:cNvPr>
        <xdr:cNvSpPr/>
      </xdr:nvSpPr>
      <xdr:spPr>
        <a:xfrm>
          <a:off x="9588500" y="65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50800</xdr:rowOff>
    </xdr:from>
    <xdr:to>
      <xdr:col>46</xdr:col>
      <xdr:colOff>38100</xdr:colOff>
      <xdr:row>38</xdr:row>
      <xdr:rowOff>152400</xdr:rowOff>
    </xdr:to>
    <xdr:sp macro="" textlink="">
      <xdr:nvSpPr>
        <xdr:cNvPr id="123" name="フローチャート: 判断 122">
          <a:extLst>
            <a:ext uri="{FF2B5EF4-FFF2-40B4-BE49-F238E27FC236}">
              <a16:creationId xmlns:a16="http://schemas.microsoft.com/office/drawing/2014/main" id="{900E0314-49CE-4105-AC1C-1A2A1A5D8CF0}"/>
            </a:ext>
          </a:extLst>
        </xdr:cNvPr>
        <xdr:cNvSpPr/>
      </xdr:nvSpPr>
      <xdr:spPr>
        <a:xfrm>
          <a:off x="8699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a:extLst>
            <a:ext uri="{FF2B5EF4-FFF2-40B4-BE49-F238E27FC236}">
              <a16:creationId xmlns:a16="http://schemas.microsoft.com/office/drawing/2014/main" id="{B43DEB67-BE3F-430E-954F-7E2248B34FBE}"/>
            </a:ext>
          </a:extLst>
        </xdr:cNvPr>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25400</xdr:rowOff>
    </xdr:from>
    <xdr:to>
      <xdr:col>36</xdr:col>
      <xdr:colOff>165100</xdr:colOff>
      <xdr:row>38</xdr:row>
      <xdr:rowOff>127000</xdr:rowOff>
    </xdr:to>
    <xdr:sp macro="" textlink="">
      <xdr:nvSpPr>
        <xdr:cNvPr id="125" name="フローチャート: 判断 124">
          <a:extLst>
            <a:ext uri="{FF2B5EF4-FFF2-40B4-BE49-F238E27FC236}">
              <a16:creationId xmlns:a16="http://schemas.microsoft.com/office/drawing/2014/main" id="{AB9C8A74-E74F-4D18-9B0A-555F9C777672}"/>
            </a:ext>
          </a:extLst>
        </xdr:cNvPr>
        <xdr:cNvSpPr/>
      </xdr:nvSpPr>
      <xdr:spPr>
        <a:xfrm>
          <a:off x="6921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2E67D977-92D9-4625-BFC0-5FAED690F1E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BD2CFA3E-4884-4877-A151-2DB9CF19CF5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9BFFB4EF-CBA0-44C2-85A9-746B1CE18114}"/>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859472A5-1C3D-4559-B73B-2765FD613EB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A99FD091-F6B7-4D1F-B895-E5A5041BD12C}"/>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146050</xdr:rowOff>
    </xdr:from>
    <xdr:to>
      <xdr:col>55</xdr:col>
      <xdr:colOff>50800</xdr:colOff>
      <xdr:row>36</xdr:row>
      <xdr:rowOff>76200</xdr:rowOff>
    </xdr:to>
    <xdr:sp macro="" textlink="">
      <xdr:nvSpPr>
        <xdr:cNvPr id="131" name="楕円 130">
          <a:extLst>
            <a:ext uri="{FF2B5EF4-FFF2-40B4-BE49-F238E27FC236}">
              <a16:creationId xmlns:a16="http://schemas.microsoft.com/office/drawing/2014/main" id="{FDCA0220-FFF0-4C3F-B8B5-AC8E63553172}"/>
            </a:ext>
          </a:extLst>
        </xdr:cNvPr>
        <xdr:cNvSpPr/>
      </xdr:nvSpPr>
      <xdr:spPr>
        <a:xfrm>
          <a:off x="104267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168927</xdr:rowOff>
    </xdr:from>
    <xdr:ext cx="469744" cy="259045"/>
    <xdr:sp macro="" textlink="">
      <xdr:nvSpPr>
        <xdr:cNvPr id="132" name="【図書館】&#10;一人当たり面積該当値テキスト">
          <a:extLst>
            <a:ext uri="{FF2B5EF4-FFF2-40B4-BE49-F238E27FC236}">
              <a16:creationId xmlns:a16="http://schemas.microsoft.com/office/drawing/2014/main" id="{2ECA681D-B5DF-4AE8-B2F7-5C8A09250196}"/>
            </a:ext>
          </a:extLst>
        </xdr:cNvPr>
        <xdr:cNvSpPr txBox="1"/>
      </xdr:nvSpPr>
      <xdr:spPr>
        <a:xfrm>
          <a:off x="10515600" y="599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158750</xdr:rowOff>
    </xdr:from>
    <xdr:to>
      <xdr:col>50</xdr:col>
      <xdr:colOff>165100</xdr:colOff>
      <xdr:row>36</xdr:row>
      <xdr:rowOff>88900</xdr:rowOff>
    </xdr:to>
    <xdr:sp macro="" textlink="">
      <xdr:nvSpPr>
        <xdr:cNvPr id="133" name="楕円 132">
          <a:extLst>
            <a:ext uri="{FF2B5EF4-FFF2-40B4-BE49-F238E27FC236}">
              <a16:creationId xmlns:a16="http://schemas.microsoft.com/office/drawing/2014/main" id="{A69DDE1E-095E-4F3A-AED9-3C84AB5F5FAA}"/>
            </a:ext>
          </a:extLst>
        </xdr:cNvPr>
        <xdr:cNvSpPr/>
      </xdr:nvSpPr>
      <xdr:spPr>
        <a:xfrm>
          <a:off x="9588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25400</xdr:rowOff>
    </xdr:from>
    <xdr:to>
      <xdr:col>55</xdr:col>
      <xdr:colOff>0</xdr:colOff>
      <xdr:row>36</xdr:row>
      <xdr:rowOff>38100</xdr:rowOff>
    </xdr:to>
    <xdr:cxnSp macro="">
      <xdr:nvCxnSpPr>
        <xdr:cNvPr id="134" name="直線コネクタ 133">
          <a:extLst>
            <a:ext uri="{FF2B5EF4-FFF2-40B4-BE49-F238E27FC236}">
              <a16:creationId xmlns:a16="http://schemas.microsoft.com/office/drawing/2014/main" id="{ED22B59F-DEFE-45DB-BBCB-95D78C3FFD4D}"/>
            </a:ext>
          </a:extLst>
        </xdr:cNvPr>
        <xdr:cNvCxnSpPr/>
      </xdr:nvCxnSpPr>
      <xdr:spPr>
        <a:xfrm flipV="1">
          <a:off x="9639300" y="61976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0</xdr:rowOff>
    </xdr:from>
    <xdr:to>
      <xdr:col>46</xdr:col>
      <xdr:colOff>38100</xdr:colOff>
      <xdr:row>36</xdr:row>
      <xdr:rowOff>101600</xdr:rowOff>
    </xdr:to>
    <xdr:sp macro="" textlink="">
      <xdr:nvSpPr>
        <xdr:cNvPr id="135" name="楕円 134">
          <a:extLst>
            <a:ext uri="{FF2B5EF4-FFF2-40B4-BE49-F238E27FC236}">
              <a16:creationId xmlns:a16="http://schemas.microsoft.com/office/drawing/2014/main" id="{D2185C57-1558-4021-ADE0-D4432B951A01}"/>
            </a:ext>
          </a:extLst>
        </xdr:cNvPr>
        <xdr:cNvSpPr/>
      </xdr:nvSpPr>
      <xdr:spPr>
        <a:xfrm>
          <a:off x="86995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38100</xdr:rowOff>
    </xdr:from>
    <xdr:to>
      <xdr:col>50</xdr:col>
      <xdr:colOff>114300</xdr:colOff>
      <xdr:row>36</xdr:row>
      <xdr:rowOff>50800</xdr:rowOff>
    </xdr:to>
    <xdr:cxnSp macro="">
      <xdr:nvCxnSpPr>
        <xdr:cNvPr id="136" name="直線コネクタ 135">
          <a:extLst>
            <a:ext uri="{FF2B5EF4-FFF2-40B4-BE49-F238E27FC236}">
              <a16:creationId xmlns:a16="http://schemas.microsoft.com/office/drawing/2014/main" id="{990D3E96-0992-4F19-8450-88A661994E40}"/>
            </a:ext>
          </a:extLst>
        </xdr:cNvPr>
        <xdr:cNvCxnSpPr/>
      </xdr:nvCxnSpPr>
      <xdr:spPr>
        <a:xfrm flipV="1">
          <a:off x="8750300" y="6210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12700</xdr:rowOff>
    </xdr:from>
    <xdr:to>
      <xdr:col>41</xdr:col>
      <xdr:colOff>101600</xdr:colOff>
      <xdr:row>36</xdr:row>
      <xdr:rowOff>114300</xdr:rowOff>
    </xdr:to>
    <xdr:sp macro="" textlink="">
      <xdr:nvSpPr>
        <xdr:cNvPr id="137" name="楕円 136">
          <a:extLst>
            <a:ext uri="{FF2B5EF4-FFF2-40B4-BE49-F238E27FC236}">
              <a16:creationId xmlns:a16="http://schemas.microsoft.com/office/drawing/2014/main" id="{EE8F821F-42F8-4143-BADD-71B071D32240}"/>
            </a:ext>
          </a:extLst>
        </xdr:cNvPr>
        <xdr:cNvSpPr/>
      </xdr:nvSpPr>
      <xdr:spPr>
        <a:xfrm>
          <a:off x="7810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50800</xdr:rowOff>
    </xdr:from>
    <xdr:to>
      <xdr:col>45</xdr:col>
      <xdr:colOff>177800</xdr:colOff>
      <xdr:row>36</xdr:row>
      <xdr:rowOff>63500</xdr:rowOff>
    </xdr:to>
    <xdr:cxnSp macro="">
      <xdr:nvCxnSpPr>
        <xdr:cNvPr id="138" name="直線コネクタ 137">
          <a:extLst>
            <a:ext uri="{FF2B5EF4-FFF2-40B4-BE49-F238E27FC236}">
              <a16:creationId xmlns:a16="http://schemas.microsoft.com/office/drawing/2014/main" id="{92CF38FB-A982-485E-8BC1-258B8C3F30D6}"/>
            </a:ext>
          </a:extLst>
        </xdr:cNvPr>
        <xdr:cNvCxnSpPr/>
      </xdr:nvCxnSpPr>
      <xdr:spPr>
        <a:xfrm flipV="1">
          <a:off x="7861300" y="6223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12700</xdr:rowOff>
    </xdr:from>
    <xdr:to>
      <xdr:col>36</xdr:col>
      <xdr:colOff>165100</xdr:colOff>
      <xdr:row>36</xdr:row>
      <xdr:rowOff>114300</xdr:rowOff>
    </xdr:to>
    <xdr:sp macro="" textlink="">
      <xdr:nvSpPr>
        <xdr:cNvPr id="139" name="楕円 138">
          <a:extLst>
            <a:ext uri="{FF2B5EF4-FFF2-40B4-BE49-F238E27FC236}">
              <a16:creationId xmlns:a16="http://schemas.microsoft.com/office/drawing/2014/main" id="{DF096914-BD54-48E3-9F02-928C3AEB09E8}"/>
            </a:ext>
          </a:extLst>
        </xdr:cNvPr>
        <xdr:cNvSpPr/>
      </xdr:nvSpPr>
      <xdr:spPr>
        <a:xfrm>
          <a:off x="69215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63500</xdr:rowOff>
    </xdr:from>
    <xdr:to>
      <xdr:col>41</xdr:col>
      <xdr:colOff>50800</xdr:colOff>
      <xdr:row>36</xdr:row>
      <xdr:rowOff>63500</xdr:rowOff>
    </xdr:to>
    <xdr:cxnSp macro="">
      <xdr:nvCxnSpPr>
        <xdr:cNvPr id="140" name="直線コネクタ 139">
          <a:extLst>
            <a:ext uri="{FF2B5EF4-FFF2-40B4-BE49-F238E27FC236}">
              <a16:creationId xmlns:a16="http://schemas.microsoft.com/office/drawing/2014/main" id="{F6F1DF0E-0353-4A72-8C19-A787516C3BAF}"/>
            </a:ext>
          </a:extLst>
        </xdr:cNvPr>
        <xdr:cNvCxnSpPr/>
      </xdr:nvCxnSpPr>
      <xdr:spPr>
        <a:xfrm>
          <a:off x="6972300" y="6235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130827</xdr:rowOff>
    </xdr:from>
    <xdr:ext cx="469744" cy="259045"/>
    <xdr:sp macro="" textlink="">
      <xdr:nvSpPr>
        <xdr:cNvPr id="141" name="n_1aveValue【図書館】&#10;一人当たり面積">
          <a:extLst>
            <a:ext uri="{FF2B5EF4-FFF2-40B4-BE49-F238E27FC236}">
              <a16:creationId xmlns:a16="http://schemas.microsoft.com/office/drawing/2014/main" id="{927F64D6-0342-4E70-B0D1-0F15789743AA}"/>
            </a:ext>
          </a:extLst>
        </xdr:cNvPr>
        <xdr:cNvSpPr txBox="1"/>
      </xdr:nvSpPr>
      <xdr:spPr>
        <a:xfrm>
          <a:off x="93917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42" name="n_2aveValue【図書館】&#10;一人当たり面積">
          <a:extLst>
            <a:ext uri="{FF2B5EF4-FFF2-40B4-BE49-F238E27FC236}">
              <a16:creationId xmlns:a16="http://schemas.microsoft.com/office/drawing/2014/main" id="{A51B1A94-7C29-4DC5-833B-928FA19FE40E}"/>
            </a:ext>
          </a:extLst>
        </xdr:cNvPr>
        <xdr:cNvSpPr txBox="1"/>
      </xdr:nvSpPr>
      <xdr:spPr>
        <a:xfrm>
          <a:off x="8515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143527</xdr:rowOff>
    </xdr:from>
    <xdr:ext cx="469744" cy="259045"/>
    <xdr:sp macro="" textlink="">
      <xdr:nvSpPr>
        <xdr:cNvPr id="143" name="n_3aveValue【図書館】&#10;一人当たり面積">
          <a:extLst>
            <a:ext uri="{FF2B5EF4-FFF2-40B4-BE49-F238E27FC236}">
              <a16:creationId xmlns:a16="http://schemas.microsoft.com/office/drawing/2014/main" id="{C1C13024-4CD3-4359-9C4E-60CE7AC91453}"/>
            </a:ext>
          </a:extLst>
        </xdr:cNvPr>
        <xdr:cNvSpPr txBox="1"/>
      </xdr:nvSpPr>
      <xdr:spPr>
        <a:xfrm>
          <a:off x="76264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118127</xdr:rowOff>
    </xdr:from>
    <xdr:ext cx="469744" cy="259045"/>
    <xdr:sp macro="" textlink="">
      <xdr:nvSpPr>
        <xdr:cNvPr id="144" name="n_4aveValue【図書館】&#10;一人当たり面積">
          <a:extLst>
            <a:ext uri="{FF2B5EF4-FFF2-40B4-BE49-F238E27FC236}">
              <a16:creationId xmlns:a16="http://schemas.microsoft.com/office/drawing/2014/main" id="{7DF9F03B-CFC0-48B7-AF84-6E4378AE14C5}"/>
            </a:ext>
          </a:extLst>
        </xdr:cNvPr>
        <xdr:cNvSpPr txBox="1"/>
      </xdr:nvSpPr>
      <xdr:spPr>
        <a:xfrm>
          <a:off x="6737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105427</xdr:rowOff>
    </xdr:from>
    <xdr:ext cx="469744" cy="259045"/>
    <xdr:sp macro="" textlink="">
      <xdr:nvSpPr>
        <xdr:cNvPr id="145" name="n_1mainValue【図書館】&#10;一人当たり面積">
          <a:extLst>
            <a:ext uri="{FF2B5EF4-FFF2-40B4-BE49-F238E27FC236}">
              <a16:creationId xmlns:a16="http://schemas.microsoft.com/office/drawing/2014/main" id="{25AFBA02-EEF0-4182-AF81-7690281A2CB8}"/>
            </a:ext>
          </a:extLst>
        </xdr:cNvPr>
        <xdr:cNvSpPr txBox="1"/>
      </xdr:nvSpPr>
      <xdr:spPr>
        <a:xfrm>
          <a:off x="9391727" y="59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118127</xdr:rowOff>
    </xdr:from>
    <xdr:ext cx="469744" cy="259045"/>
    <xdr:sp macro="" textlink="">
      <xdr:nvSpPr>
        <xdr:cNvPr id="146" name="n_2mainValue【図書館】&#10;一人当たり面積">
          <a:extLst>
            <a:ext uri="{FF2B5EF4-FFF2-40B4-BE49-F238E27FC236}">
              <a16:creationId xmlns:a16="http://schemas.microsoft.com/office/drawing/2014/main" id="{38EF5328-0EF3-4E02-849E-647DFC0B501A}"/>
            </a:ext>
          </a:extLst>
        </xdr:cNvPr>
        <xdr:cNvSpPr txBox="1"/>
      </xdr:nvSpPr>
      <xdr:spPr>
        <a:xfrm>
          <a:off x="8515427" y="594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130827</xdr:rowOff>
    </xdr:from>
    <xdr:ext cx="469744" cy="259045"/>
    <xdr:sp macro="" textlink="">
      <xdr:nvSpPr>
        <xdr:cNvPr id="147" name="n_3mainValue【図書館】&#10;一人当たり面積">
          <a:extLst>
            <a:ext uri="{FF2B5EF4-FFF2-40B4-BE49-F238E27FC236}">
              <a16:creationId xmlns:a16="http://schemas.microsoft.com/office/drawing/2014/main" id="{561CF1DB-9F14-4F35-BA18-7FEA67AA95DB}"/>
            </a:ext>
          </a:extLst>
        </xdr:cNvPr>
        <xdr:cNvSpPr txBox="1"/>
      </xdr:nvSpPr>
      <xdr:spPr>
        <a:xfrm>
          <a:off x="7626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130827</xdr:rowOff>
    </xdr:from>
    <xdr:ext cx="469744" cy="259045"/>
    <xdr:sp macro="" textlink="">
      <xdr:nvSpPr>
        <xdr:cNvPr id="148" name="n_4mainValue【図書館】&#10;一人当たり面積">
          <a:extLst>
            <a:ext uri="{FF2B5EF4-FFF2-40B4-BE49-F238E27FC236}">
              <a16:creationId xmlns:a16="http://schemas.microsoft.com/office/drawing/2014/main" id="{873A8D90-C11E-4841-A9FE-65626BAA5A9C}"/>
            </a:ext>
          </a:extLst>
        </xdr:cNvPr>
        <xdr:cNvSpPr txBox="1"/>
      </xdr:nvSpPr>
      <xdr:spPr>
        <a:xfrm>
          <a:off x="6737427" y="596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434B67E1-82B4-4087-A4EC-19D77E4BA91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E57BFC0C-1E0F-4D46-B1D2-9FF49D98C8C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1698C280-6094-44C4-BB2A-7F7405AF043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F7B60639-BD53-420C-AE85-513300225CE8}"/>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DDFE14EA-717A-4BCD-860E-175C3E0CEB74}"/>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BCC622E7-F7F4-45C3-A51E-352CEB1AF19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CBA7DAFA-8681-45A0-B36A-354010641E16}"/>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7C2ACE84-F91E-4BE9-AF8A-0E4B79BBC173}"/>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F99AE13A-30CA-44E8-8E76-3697C45B9C4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19C4EC95-E549-4CC1-8F3B-D618488EC8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2E7A77CF-C652-4B56-B12D-3A0CF36E743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3726D82D-EC1E-486E-9E7B-5702F8F3E64D}"/>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AD280951-5A16-4C4B-8C40-A7FA0674CEA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2B3C4495-B87B-43A9-B0D7-07B5E2D9D745}"/>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25E32BA9-D0EB-4E5D-B005-C5FC4135B02C}"/>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9153807C-9ABC-4129-9EC0-DE5A1D858894}"/>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8E6D8FB5-7A05-41C7-979B-C4BDE133DE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3E8F12-4906-4E0F-AC11-FD20A300E00A}"/>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D91706CB-B998-40EA-A30D-A95A1FF69EC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BAD1121B-85BC-49C5-9D5A-B0A5B462E75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6192F9E2-D75F-4017-A359-760A3F8D56C6}"/>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521F2F71-1397-4A15-8893-B9067ABFE494}"/>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FC8EADE6-9FBC-4CE3-B26F-EDB2E5B151D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E9D62833-BF27-4B14-A6C9-36AAB3AAD0A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a:extLst>
            <a:ext uri="{FF2B5EF4-FFF2-40B4-BE49-F238E27FC236}">
              <a16:creationId xmlns:a16="http://schemas.microsoft.com/office/drawing/2014/main" id="{7FE47A8B-898A-4A5F-A3AA-CB652424E35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a:extLst>
            <a:ext uri="{FF2B5EF4-FFF2-40B4-BE49-F238E27FC236}">
              <a16:creationId xmlns:a16="http://schemas.microsoft.com/office/drawing/2014/main" id="{FF74C354-06C6-40A6-83AA-882103A92F51}"/>
            </a:ext>
          </a:extLst>
        </xdr:cNvPr>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a:extLst>
            <a:ext uri="{FF2B5EF4-FFF2-40B4-BE49-F238E27FC236}">
              <a16:creationId xmlns:a16="http://schemas.microsoft.com/office/drawing/2014/main" id="{EE20EEA9-F1A5-44B9-AB71-FADE0886ABEF}"/>
            </a:ext>
          </a:extLst>
        </xdr:cNvPr>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a:extLst>
            <a:ext uri="{FF2B5EF4-FFF2-40B4-BE49-F238E27FC236}">
              <a16:creationId xmlns:a16="http://schemas.microsoft.com/office/drawing/2014/main" id="{CAC8C400-6E1F-4532-AF73-F6F00F28905B}"/>
            </a:ext>
          </a:extLst>
        </xdr:cNvPr>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a:extLst>
            <a:ext uri="{FF2B5EF4-FFF2-40B4-BE49-F238E27FC236}">
              <a16:creationId xmlns:a16="http://schemas.microsoft.com/office/drawing/2014/main" id="{9B62E714-BC7F-421C-B2B3-6302E9FAFA47}"/>
            </a:ext>
          </a:extLst>
        </xdr:cNvPr>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a:extLst>
            <a:ext uri="{FF2B5EF4-FFF2-40B4-BE49-F238E27FC236}">
              <a16:creationId xmlns:a16="http://schemas.microsoft.com/office/drawing/2014/main" id="{223B5EC2-535B-4025-82FC-CC5A7E346980}"/>
            </a:ext>
          </a:extLst>
        </xdr:cNvPr>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144797</xdr:rowOff>
    </xdr:from>
    <xdr:ext cx="405111" cy="259045"/>
    <xdr:sp macro="" textlink="">
      <xdr:nvSpPr>
        <xdr:cNvPr id="179" name="【体育館・プール】&#10;有形固定資産減価償却率平均値テキスト">
          <a:extLst>
            <a:ext uri="{FF2B5EF4-FFF2-40B4-BE49-F238E27FC236}">
              <a16:creationId xmlns:a16="http://schemas.microsoft.com/office/drawing/2014/main" id="{567ACBFB-FE64-442E-A568-28DCCEA04DE4}"/>
            </a:ext>
          </a:extLst>
        </xdr:cNvPr>
        <xdr:cNvSpPr txBox="1"/>
      </xdr:nvSpPr>
      <xdr:spPr>
        <a:xfrm>
          <a:off x="4673600" y="1043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a:extLst>
            <a:ext uri="{FF2B5EF4-FFF2-40B4-BE49-F238E27FC236}">
              <a16:creationId xmlns:a16="http://schemas.microsoft.com/office/drawing/2014/main" id="{84511556-5DFB-4578-B950-15BF332FB467}"/>
            </a:ext>
          </a:extLst>
        </xdr:cNvPr>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115751</xdr:rowOff>
    </xdr:from>
    <xdr:to>
      <xdr:col>20</xdr:col>
      <xdr:colOff>38100</xdr:colOff>
      <xdr:row>61</xdr:row>
      <xdr:rowOff>45901</xdr:rowOff>
    </xdr:to>
    <xdr:sp macro="" textlink="">
      <xdr:nvSpPr>
        <xdr:cNvPr id="181" name="フローチャート: 判断 180">
          <a:extLst>
            <a:ext uri="{FF2B5EF4-FFF2-40B4-BE49-F238E27FC236}">
              <a16:creationId xmlns:a16="http://schemas.microsoft.com/office/drawing/2014/main" id="{8BB7828E-1390-4DFC-9078-4BD8CC32F538}"/>
            </a:ext>
          </a:extLst>
        </xdr:cNvPr>
        <xdr:cNvSpPr/>
      </xdr:nvSpPr>
      <xdr:spPr>
        <a:xfrm>
          <a:off x="3746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91259</xdr:rowOff>
    </xdr:from>
    <xdr:to>
      <xdr:col>15</xdr:col>
      <xdr:colOff>101600</xdr:colOff>
      <xdr:row>61</xdr:row>
      <xdr:rowOff>21409</xdr:rowOff>
    </xdr:to>
    <xdr:sp macro="" textlink="">
      <xdr:nvSpPr>
        <xdr:cNvPr id="182" name="フローチャート: 判断 181">
          <a:extLst>
            <a:ext uri="{FF2B5EF4-FFF2-40B4-BE49-F238E27FC236}">
              <a16:creationId xmlns:a16="http://schemas.microsoft.com/office/drawing/2014/main" id="{0818D8B0-4D44-47F3-8BF3-6411268B4D8C}"/>
            </a:ext>
          </a:extLst>
        </xdr:cNvPr>
        <xdr:cNvSpPr/>
      </xdr:nvSpPr>
      <xdr:spPr>
        <a:xfrm>
          <a:off x="28575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66766</xdr:rowOff>
    </xdr:from>
    <xdr:to>
      <xdr:col>10</xdr:col>
      <xdr:colOff>165100</xdr:colOff>
      <xdr:row>60</xdr:row>
      <xdr:rowOff>168366</xdr:rowOff>
    </xdr:to>
    <xdr:sp macro="" textlink="">
      <xdr:nvSpPr>
        <xdr:cNvPr id="183" name="フローチャート: 判断 182">
          <a:extLst>
            <a:ext uri="{FF2B5EF4-FFF2-40B4-BE49-F238E27FC236}">
              <a16:creationId xmlns:a16="http://schemas.microsoft.com/office/drawing/2014/main" id="{7D846F1A-F0FB-4F07-92A3-CB70EB2D365F}"/>
            </a:ext>
          </a:extLst>
        </xdr:cNvPr>
        <xdr:cNvSpPr/>
      </xdr:nvSpPr>
      <xdr:spPr>
        <a:xfrm>
          <a:off x="1968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66766</xdr:rowOff>
    </xdr:from>
    <xdr:to>
      <xdr:col>6</xdr:col>
      <xdr:colOff>38100</xdr:colOff>
      <xdr:row>60</xdr:row>
      <xdr:rowOff>168366</xdr:rowOff>
    </xdr:to>
    <xdr:sp macro="" textlink="">
      <xdr:nvSpPr>
        <xdr:cNvPr id="184" name="フローチャート: 判断 183">
          <a:extLst>
            <a:ext uri="{FF2B5EF4-FFF2-40B4-BE49-F238E27FC236}">
              <a16:creationId xmlns:a16="http://schemas.microsoft.com/office/drawing/2014/main" id="{BCDC0E82-42B0-4754-9B04-D37DBC66E752}"/>
            </a:ext>
          </a:extLst>
        </xdr:cNvPr>
        <xdr:cNvSpPr/>
      </xdr:nvSpPr>
      <xdr:spPr>
        <a:xfrm>
          <a:off x="1079500" y="1035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CC01C106-4CD5-4DCF-97D9-CDEE051FDDAA}"/>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E49170B9-C78C-46DF-A14B-07F4EC7DE2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BB9725-7780-4774-AB2C-1EE66D54F93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9B793F6-6C2B-4374-9B2A-CAF1AFFCDB5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C62BF27A-ED6F-44ED-9DF4-8353455BF1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7983</xdr:rowOff>
    </xdr:from>
    <xdr:to>
      <xdr:col>24</xdr:col>
      <xdr:colOff>114300</xdr:colOff>
      <xdr:row>60</xdr:row>
      <xdr:rowOff>109583</xdr:rowOff>
    </xdr:to>
    <xdr:sp macro="" textlink="">
      <xdr:nvSpPr>
        <xdr:cNvPr id="190" name="楕円 189">
          <a:extLst>
            <a:ext uri="{FF2B5EF4-FFF2-40B4-BE49-F238E27FC236}">
              <a16:creationId xmlns:a16="http://schemas.microsoft.com/office/drawing/2014/main" id="{8AAE4565-D7F9-4800-B393-8F26EC4313A6}"/>
            </a:ext>
          </a:extLst>
        </xdr:cNvPr>
        <xdr:cNvSpPr/>
      </xdr:nvSpPr>
      <xdr:spPr>
        <a:xfrm>
          <a:off x="4584700" y="10294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30860</xdr:rowOff>
    </xdr:from>
    <xdr:ext cx="405111" cy="259045"/>
    <xdr:sp macro="" textlink="">
      <xdr:nvSpPr>
        <xdr:cNvPr id="191" name="【体育館・プール】&#10;有形固定資産減価償却率該当値テキスト">
          <a:extLst>
            <a:ext uri="{FF2B5EF4-FFF2-40B4-BE49-F238E27FC236}">
              <a16:creationId xmlns:a16="http://schemas.microsoft.com/office/drawing/2014/main" id="{0F2E7077-8447-4DA0-9B61-8DFCB9B1C24D}"/>
            </a:ext>
          </a:extLst>
        </xdr:cNvPr>
        <xdr:cNvSpPr txBox="1"/>
      </xdr:nvSpPr>
      <xdr:spPr>
        <a:xfrm>
          <a:off x="4673600" y="10146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145143</xdr:rowOff>
    </xdr:from>
    <xdr:to>
      <xdr:col>20</xdr:col>
      <xdr:colOff>38100</xdr:colOff>
      <xdr:row>60</xdr:row>
      <xdr:rowOff>75293</xdr:rowOff>
    </xdr:to>
    <xdr:sp macro="" textlink="">
      <xdr:nvSpPr>
        <xdr:cNvPr id="192" name="楕円 191">
          <a:extLst>
            <a:ext uri="{FF2B5EF4-FFF2-40B4-BE49-F238E27FC236}">
              <a16:creationId xmlns:a16="http://schemas.microsoft.com/office/drawing/2014/main" id="{2D1F1DB8-7519-485B-91D9-27E81FABF3F1}"/>
            </a:ext>
          </a:extLst>
        </xdr:cNvPr>
        <xdr:cNvSpPr/>
      </xdr:nvSpPr>
      <xdr:spPr>
        <a:xfrm>
          <a:off x="3746500" y="1026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24493</xdr:rowOff>
    </xdr:from>
    <xdr:to>
      <xdr:col>24</xdr:col>
      <xdr:colOff>63500</xdr:colOff>
      <xdr:row>60</xdr:row>
      <xdr:rowOff>58783</xdr:rowOff>
    </xdr:to>
    <xdr:cxnSp macro="">
      <xdr:nvCxnSpPr>
        <xdr:cNvPr id="193" name="直線コネクタ 192">
          <a:extLst>
            <a:ext uri="{FF2B5EF4-FFF2-40B4-BE49-F238E27FC236}">
              <a16:creationId xmlns:a16="http://schemas.microsoft.com/office/drawing/2014/main" id="{96F332BC-8277-470F-BFF2-6FFF72C65267}"/>
            </a:ext>
          </a:extLst>
        </xdr:cNvPr>
        <xdr:cNvCxnSpPr/>
      </xdr:nvCxnSpPr>
      <xdr:spPr>
        <a:xfrm>
          <a:off x="3797300" y="1031149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115751</xdr:rowOff>
    </xdr:from>
    <xdr:to>
      <xdr:col>15</xdr:col>
      <xdr:colOff>101600</xdr:colOff>
      <xdr:row>60</xdr:row>
      <xdr:rowOff>45901</xdr:rowOff>
    </xdr:to>
    <xdr:sp macro="" textlink="">
      <xdr:nvSpPr>
        <xdr:cNvPr id="194" name="楕円 193">
          <a:extLst>
            <a:ext uri="{FF2B5EF4-FFF2-40B4-BE49-F238E27FC236}">
              <a16:creationId xmlns:a16="http://schemas.microsoft.com/office/drawing/2014/main" id="{F5AD8534-C6CD-4562-BCB5-D2056347E165}"/>
            </a:ext>
          </a:extLst>
        </xdr:cNvPr>
        <xdr:cNvSpPr/>
      </xdr:nvSpPr>
      <xdr:spPr>
        <a:xfrm>
          <a:off x="2857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166551</xdr:rowOff>
    </xdr:from>
    <xdr:to>
      <xdr:col>19</xdr:col>
      <xdr:colOff>177800</xdr:colOff>
      <xdr:row>60</xdr:row>
      <xdr:rowOff>24493</xdr:rowOff>
    </xdr:to>
    <xdr:cxnSp macro="">
      <xdr:nvCxnSpPr>
        <xdr:cNvPr id="195" name="直線コネクタ 194">
          <a:extLst>
            <a:ext uri="{FF2B5EF4-FFF2-40B4-BE49-F238E27FC236}">
              <a16:creationId xmlns:a16="http://schemas.microsoft.com/office/drawing/2014/main" id="{EF72A99D-D9F5-468D-B65F-2AB6932F19F7}"/>
            </a:ext>
          </a:extLst>
        </xdr:cNvPr>
        <xdr:cNvCxnSpPr/>
      </xdr:nvCxnSpPr>
      <xdr:spPr>
        <a:xfrm>
          <a:off x="2908300" y="1028210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81462</xdr:rowOff>
    </xdr:from>
    <xdr:to>
      <xdr:col>10</xdr:col>
      <xdr:colOff>165100</xdr:colOff>
      <xdr:row>60</xdr:row>
      <xdr:rowOff>11612</xdr:rowOff>
    </xdr:to>
    <xdr:sp macro="" textlink="">
      <xdr:nvSpPr>
        <xdr:cNvPr id="196" name="楕円 195">
          <a:extLst>
            <a:ext uri="{FF2B5EF4-FFF2-40B4-BE49-F238E27FC236}">
              <a16:creationId xmlns:a16="http://schemas.microsoft.com/office/drawing/2014/main" id="{62609329-E702-421F-9695-C066AA7A49A7}"/>
            </a:ext>
          </a:extLst>
        </xdr:cNvPr>
        <xdr:cNvSpPr/>
      </xdr:nvSpPr>
      <xdr:spPr>
        <a:xfrm>
          <a:off x="1968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132262</xdr:rowOff>
    </xdr:from>
    <xdr:to>
      <xdr:col>15</xdr:col>
      <xdr:colOff>50800</xdr:colOff>
      <xdr:row>59</xdr:row>
      <xdr:rowOff>166551</xdr:rowOff>
    </xdr:to>
    <xdr:cxnSp macro="">
      <xdr:nvCxnSpPr>
        <xdr:cNvPr id="197" name="直線コネクタ 196">
          <a:extLst>
            <a:ext uri="{FF2B5EF4-FFF2-40B4-BE49-F238E27FC236}">
              <a16:creationId xmlns:a16="http://schemas.microsoft.com/office/drawing/2014/main" id="{371B6AAC-DB44-4DA7-873E-A0660E4EA36B}"/>
            </a:ext>
          </a:extLst>
        </xdr:cNvPr>
        <xdr:cNvCxnSpPr/>
      </xdr:nvCxnSpPr>
      <xdr:spPr>
        <a:xfrm>
          <a:off x="2019300" y="102478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68399</xdr:rowOff>
    </xdr:from>
    <xdr:to>
      <xdr:col>6</xdr:col>
      <xdr:colOff>38100</xdr:colOff>
      <xdr:row>59</xdr:row>
      <xdr:rowOff>169999</xdr:rowOff>
    </xdr:to>
    <xdr:sp macro="" textlink="">
      <xdr:nvSpPr>
        <xdr:cNvPr id="198" name="楕円 197">
          <a:extLst>
            <a:ext uri="{FF2B5EF4-FFF2-40B4-BE49-F238E27FC236}">
              <a16:creationId xmlns:a16="http://schemas.microsoft.com/office/drawing/2014/main" id="{83C458DD-AD05-4A86-B508-67060388A158}"/>
            </a:ext>
          </a:extLst>
        </xdr:cNvPr>
        <xdr:cNvSpPr/>
      </xdr:nvSpPr>
      <xdr:spPr>
        <a:xfrm>
          <a:off x="1079500" y="101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119199</xdr:rowOff>
    </xdr:from>
    <xdr:to>
      <xdr:col>10</xdr:col>
      <xdr:colOff>114300</xdr:colOff>
      <xdr:row>59</xdr:row>
      <xdr:rowOff>132262</xdr:rowOff>
    </xdr:to>
    <xdr:cxnSp macro="">
      <xdr:nvCxnSpPr>
        <xdr:cNvPr id="199" name="直線コネクタ 198">
          <a:extLst>
            <a:ext uri="{FF2B5EF4-FFF2-40B4-BE49-F238E27FC236}">
              <a16:creationId xmlns:a16="http://schemas.microsoft.com/office/drawing/2014/main" id="{480A2817-678D-4A83-9BC2-05F26453A1A6}"/>
            </a:ext>
          </a:extLst>
        </xdr:cNvPr>
        <xdr:cNvCxnSpPr/>
      </xdr:nvCxnSpPr>
      <xdr:spPr>
        <a:xfrm>
          <a:off x="1130300" y="1023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37028</xdr:rowOff>
    </xdr:from>
    <xdr:ext cx="405111" cy="259045"/>
    <xdr:sp macro="" textlink="">
      <xdr:nvSpPr>
        <xdr:cNvPr id="200" name="n_1aveValue【体育館・プール】&#10;有形固定資産減価償却率">
          <a:extLst>
            <a:ext uri="{FF2B5EF4-FFF2-40B4-BE49-F238E27FC236}">
              <a16:creationId xmlns:a16="http://schemas.microsoft.com/office/drawing/2014/main" id="{9384123A-3891-4804-82AE-AB2FC2CBE4CC}"/>
            </a:ext>
          </a:extLst>
        </xdr:cNvPr>
        <xdr:cNvSpPr txBox="1"/>
      </xdr:nvSpPr>
      <xdr:spPr>
        <a:xfrm>
          <a:off x="3582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12536</xdr:rowOff>
    </xdr:from>
    <xdr:ext cx="405111" cy="259045"/>
    <xdr:sp macro="" textlink="">
      <xdr:nvSpPr>
        <xdr:cNvPr id="201" name="n_2aveValue【体育館・プール】&#10;有形固定資産減価償却率">
          <a:extLst>
            <a:ext uri="{FF2B5EF4-FFF2-40B4-BE49-F238E27FC236}">
              <a16:creationId xmlns:a16="http://schemas.microsoft.com/office/drawing/2014/main" id="{3141260E-FCDC-44CD-BC16-9D1198255D46}"/>
            </a:ext>
          </a:extLst>
        </xdr:cNvPr>
        <xdr:cNvSpPr txBox="1"/>
      </xdr:nvSpPr>
      <xdr:spPr>
        <a:xfrm>
          <a:off x="2705744" y="10470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159493</xdr:rowOff>
    </xdr:from>
    <xdr:ext cx="405111" cy="259045"/>
    <xdr:sp macro="" textlink="">
      <xdr:nvSpPr>
        <xdr:cNvPr id="202" name="n_3aveValue【体育館・プール】&#10;有形固定資産減価償却率">
          <a:extLst>
            <a:ext uri="{FF2B5EF4-FFF2-40B4-BE49-F238E27FC236}">
              <a16:creationId xmlns:a16="http://schemas.microsoft.com/office/drawing/2014/main" id="{AC067EE9-F4A4-4B09-868E-F261A268343B}"/>
            </a:ext>
          </a:extLst>
        </xdr:cNvPr>
        <xdr:cNvSpPr txBox="1"/>
      </xdr:nvSpPr>
      <xdr:spPr>
        <a:xfrm>
          <a:off x="1816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3" name="n_4aveValue【体育館・プール】&#10;有形固定資産減価償却率">
          <a:extLst>
            <a:ext uri="{FF2B5EF4-FFF2-40B4-BE49-F238E27FC236}">
              <a16:creationId xmlns:a16="http://schemas.microsoft.com/office/drawing/2014/main" id="{250D7DBB-F4A1-45E3-8100-BF4C6057ACE6}"/>
            </a:ext>
          </a:extLst>
        </xdr:cNvPr>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91820</xdr:rowOff>
    </xdr:from>
    <xdr:ext cx="405111" cy="259045"/>
    <xdr:sp macro="" textlink="">
      <xdr:nvSpPr>
        <xdr:cNvPr id="204" name="n_1mainValue【体育館・プール】&#10;有形固定資産減価償却率">
          <a:extLst>
            <a:ext uri="{FF2B5EF4-FFF2-40B4-BE49-F238E27FC236}">
              <a16:creationId xmlns:a16="http://schemas.microsoft.com/office/drawing/2014/main" id="{AE727A58-CEAF-4ED3-88EF-B50036EF3F7D}"/>
            </a:ext>
          </a:extLst>
        </xdr:cNvPr>
        <xdr:cNvSpPr txBox="1"/>
      </xdr:nvSpPr>
      <xdr:spPr>
        <a:xfrm>
          <a:off x="3582044" y="1003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62428</xdr:rowOff>
    </xdr:from>
    <xdr:ext cx="405111" cy="259045"/>
    <xdr:sp macro="" textlink="">
      <xdr:nvSpPr>
        <xdr:cNvPr id="205" name="n_2mainValue【体育館・プール】&#10;有形固定資産減価償却率">
          <a:extLst>
            <a:ext uri="{FF2B5EF4-FFF2-40B4-BE49-F238E27FC236}">
              <a16:creationId xmlns:a16="http://schemas.microsoft.com/office/drawing/2014/main" id="{45FD122A-D782-44F1-B39E-350C8530DA6F}"/>
            </a:ext>
          </a:extLst>
        </xdr:cNvPr>
        <xdr:cNvSpPr txBox="1"/>
      </xdr:nvSpPr>
      <xdr:spPr>
        <a:xfrm>
          <a:off x="2705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28139</xdr:rowOff>
    </xdr:from>
    <xdr:ext cx="405111" cy="259045"/>
    <xdr:sp macro="" textlink="">
      <xdr:nvSpPr>
        <xdr:cNvPr id="206" name="n_3mainValue【体育館・プール】&#10;有形固定資産減価償却率">
          <a:extLst>
            <a:ext uri="{FF2B5EF4-FFF2-40B4-BE49-F238E27FC236}">
              <a16:creationId xmlns:a16="http://schemas.microsoft.com/office/drawing/2014/main" id="{10F7FDCB-1096-4DAC-9B8C-E14ED1C44551}"/>
            </a:ext>
          </a:extLst>
        </xdr:cNvPr>
        <xdr:cNvSpPr txBox="1"/>
      </xdr:nvSpPr>
      <xdr:spPr>
        <a:xfrm>
          <a:off x="1816744" y="997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15076</xdr:rowOff>
    </xdr:from>
    <xdr:ext cx="405111" cy="259045"/>
    <xdr:sp macro="" textlink="">
      <xdr:nvSpPr>
        <xdr:cNvPr id="207" name="n_4mainValue【体育館・プール】&#10;有形固定資産減価償却率">
          <a:extLst>
            <a:ext uri="{FF2B5EF4-FFF2-40B4-BE49-F238E27FC236}">
              <a16:creationId xmlns:a16="http://schemas.microsoft.com/office/drawing/2014/main" id="{A1D04475-A518-49D7-ABD8-B9CA5315CDC5}"/>
            </a:ext>
          </a:extLst>
        </xdr:cNvPr>
        <xdr:cNvSpPr txBox="1"/>
      </xdr:nvSpPr>
      <xdr:spPr>
        <a:xfrm>
          <a:off x="927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6065005E-0123-4AF1-BEFD-8E62F899604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B8171F0B-F920-4FFC-9002-C185A098C62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34A26DDE-5D3C-4DAD-8554-3AE9887226C7}"/>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41B518BC-ED1C-4992-A05F-D353CB782D9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216E3446-ECE2-40DD-B9E7-2DA2DF11115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1BA45230-6C87-4419-9442-C3DEFA2A634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6EE6B966-BBDB-4C83-A8E2-EE569CDFD7ED}"/>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4530BE2E-C280-410E-A7FB-C270B3C8C9A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A5174DDA-F988-4867-8A57-C9880AF6D55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9808E691-6632-4AC4-AA64-CFE7E418D3C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AC7B2AE7-067C-4EA3-BA68-B658EF58A87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a:extLst>
            <a:ext uri="{FF2B5EF4-FFF2-40B4-BE49-F238E27FC236}">
              <a16:creationId xmlns:a16="http://schemas.microsoft.com/office/drawing/2014/main" id="{D3170DAB-63CC-4D11-A101-369D3AC54735}"/>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E982DDAC-0898-4DFF-A0A5-3417C919242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a:extLst>
            <a:ext uri="{FF2B5EF4-FFF2-40B4-BE49-F238E27FC236}">
              <a16:creationId xmlns:a16="http://schemas.microsoft.com/office/drawing/2014/main" id="{EC8852E0-7D87-412A-B55A-ED77979D558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3A4E8980-8DFE-42EA-920A-09D3FBFC6AF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3D39C083-C090-4267-8FBE-B265598EF968}"/>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EE49C376-170E-4713-8F6C-EDBD47FB78CF}"/>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a:extLst>
            <a:ext uri="{FF2B5EF4-FFF2-40B4-BE49-F238E27FC236}">
              <a16:creationId xmlns:a16="http://schemas.microsoft.com/office/drawing/2014/main" id="{4BDB44DD-DEE9-4E2F-BAF7-7E9B2782A35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B906B738-459C-464F-9E6B-66FEA13BE96E}"/>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a:extLst>
            <a:ext uri="{FF2B5EF4-FFF2-40B4-BE49-F238E27FC236}">
              <a16:creationId xmlns:a16="http://schemas.microsoft.com/office/drawing/2014/main" id="{FA4E043C-5D39-4F47-9198-AED61A745DCF}"/>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B0B29CC-255F-4727-811C-7BD16E151A4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a:extLst>
            <a:ext uri="{FF2B5EF4-FFF2-40B4-BE49-F238E27FC236}">
              <a16:creationId xmlns:a16="http://schemas.microsoft.com/office/drawing/2014/main" id="{DBFAF87C-3170-4B40-A08D-C6304812A3B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a:extLst>
            <a:ext uri="{FF2B5EF4-FFF2-40B4-BE49-F238E27FC236}">
              <a16:creationId xmlns:a16="http://schemas.microsoft.com/office/drawing/2014/main" id="{E375C513-DDCE-44B2-92B8-112AE69BFB48}"/>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a:extLst>
            <a:ext uri="{FF2B5EF4-FFF2-40B4-BE49-F238E27FC236}">
              <a16:creationId xmlns:a16="http://schemas.microsoft.com/office/drawing/2014/main" id="{1FF216F6-8F07-49CF-AA64-2DD729A36A15}"/>
            </a:ext>
          </a:extLst>
        </xdr:cNvPr>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a:extLst>
            <a:ext uri="{FF2B5EF4-FFF2-40B4-BE49-F238E27FC236}">
              <a16:creationId xmlns:a16="http://schemas.microsoft.com/office/drawing/2014/main" id="{3B92B567-D922-4F65-9E0F-BDAA2370F06E}"/>
            </a:ext>
          </a:extLst>
        </xdr:cNvPr>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a:extLst>
            <a:ext uri="{FF2B5EF4-FFF2-40B4-BE49-F238E27FC236}">
              <a16:creationId xmlns:a16="http://schemas.microsoft.com/office/drawing/2014/main" id="{76CD9539-CD9A-4E90-92B7-E224B9D40F4C}"/>
            </a:ext>
          </a:extLst>
        </xdr:cNvPr>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a:extLst>
            <a:ext uri="{FF2B5EF4-FFF2-40B4-BE49-F238E27FC236}">
              <a16:creationId xmlns:a16="http://schemas.microsoft.com/office/drawing/2014/main" id="{69B8E146-C6A6-4471-8698-7585A08C1B81}"/>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a:extLst>
            <a:ext uri="{FF2B5EF4-FFF2-40B4-BE49-F238E27FC236}">
              <a16:creationId xmlns:a16="http://schemas.microsoft.com/office/drawing/2014/main" id="{6FD11956-9E99-40F5-AB3C-B545DA191945}"/>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a:extLst>
            <a:ext uri="{FF2B5EF4-FFF2-40B4-BE49-F238E27FC236}">
              <a16:creationId xmlns:a16="http://schemas.microsoft.com/office/drawing/2014/main" id="{0BB544D8-B914-4916-BB24-0FDA9EF84DDB}"/>
            </a:ext>
          </a:extLst>
        </xdr:cNvPr>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a:extLst>
            <a:ext uri="{FF2B5EF4-FFF2-40B4-BE49-F238E27FC236}">
              <a16:creationId xmlns:a16="http://schemas.microsoft.com/office/drawing/2014/main" id="{268A7200-22F7-4B22-B97F-3A2725FF42E9}"/>
            </a:ext>
          </a:extLst>
        </xdr:cNvPr>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139700</xdr:rowOff>
    </xdr:from>
    <xdr:to>
      <xdr:col>50</xdr:col>
      <xdr:colOff>165100</xdr:colOff>
      <xdr:row>62</xdr:row>
      <xdr:rowOff>69850</xdr:rowOff>
    </xdr:to>
    <xdr:sp macro="" textlink="">
      <xdr:nvSpPr>
        <xdr:cNvPr id="238" name="フローチャート: 判断 237">
          <a:extLst>
            <a:ext uri="{FF2B5EF4-FFF2-40B4-BE49-F238E27FC236}">
              <a16:creationId xmlns:a16="http://schemas.microsoft.com/office/drawing/2014/main" id="{EFA4ECB5-A799-43A3-9820-0EFC97FB23AE}"/>
            </a:ext>
          </a:extLst>
        </xdr:cNvPr>
        <xdr:cNvSpPr/>
      </xdr:nvSpPr>
      <xdr:spPr>
        <a:xfrm>
          <a:off x="9588500" y="1059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141605</xdr:rowOff>
    </xdr:from>
    <xdr:to>
      <xdr:col>46</xdr:col>
      <xdr:colOff>38100</xdr:colOff>
      <xdr:row>62</xdr:row>
      <xdr:rowOff>71755</xdr:rowOff>
    </xdr:to>
    <xdr:sp macro="" textlink="">
      <xdr:nvSpPr>
        <xdr:cNvPr id="239" name="フローチャート: 判断 238">
          <a:extLst>
            <a:ext uri="{FF2B5EF4-FFF2-40B4-BE49-F238E27FC236}">
              <a16:creationId xmlns:a16="http://schemas.microsoft.com/office/drawing/2014/main" id="{6E7813FD-F0F8-4352-B329-12794D5FBD78}"/>
            </a:ext>
          </a:extLst>
        </xdr:cNvPr>
        <xdr:cNvSpPr/>
      </xdr:nvSpPr>
      <xdr:spPr>
        <a:xfrm>
          <a:off x="8699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141605</xdr:rowOff>
    </xdr:from>
    <xdr:to>
      <xdr:col>41</xdr:col>
      <xdr:colOff>101600</xdr:colOff>
      <xdr:row>62</xdr:row>
      <xdr:rowOff>71755</xdr:rowOff>
    </xdr:to>
    <xdr:sp macro="" textlink="">
      <xdr:nvSpPr>
        <xdr:cNvPr id="240" name="フローチャート: 判断 239">
          <a:extLst>
            <a:ext uri="{FF2B5EF4-FFF2-40B4-BE49-F238E27FC236}">
              <a16:creationId xmlns:a16="http://schemas.microsoft.com/office/drawing/2014/main" id="{24697F2A-F3F8-4549-9435-886DB2181031}"/>
            </a:ext>
          </a:extLst>
        </xdr:cNvPr>
        <xdr:cNvSpPr/>
      </xdr:nvSpPr>
      <xdr:spPr>
        <a:xfrm>
          <a:off x="7810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170180</xdr:rowOff>
    </xdr:from>
    <xdr:to>
      <xdr:col>36</xdr:col>
      <xdr:colOff>165100</xdr:colOff>
      <xdr:row>62</xdr:row>
      <xdr:rowOff>100330</xdr:rowOff>
    </xdr:to>
    <xdr:sp macro="" textlink="">
      <xdr:nvSpPr>
        <xdr:cNvPr id="241" name="フローチャート: 判断 240">
          <a:extLst>
            <a:ext uri="{FF2B5EF4-FFF2-40B4-BE49-F238E27FC236}">
              <a16:creationId xmlns:a16="http://schemas.microsoft.com/office/drawing/2014/main" id="{D3638301-40B1-4979-831C-1B83B5636E62}"/>
            </a:ext>
          </a:extLst>
        </xdr:cNvPr>
        <xdr:cNvSpPr/>
      </xdr:nvSpPr>
      <xdr:spPr>
        <a:xfrm>
          <a:off x="69215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BB1F172-2B30-4869-85BA-D096FF0BA06A}"/>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C15651E-1259-40EA-8812-DBF7039C0D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27B9CBD2-25AA-4809-A360-93B4EB2C83E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19B98F4E-1ACC-4DA6-8FFA-55B082BA8D46}"/>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2717A23-9D20-408F-9936-4F6141075AE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2540</xdr:rowOff>
    </xdr:from>
    <xdr:to>
      <xdr:col>55</xdr:col>
      <xdr:colOff>50800</xdr:colOff>
      <xdr:row>63</xdr:row>
      <xdr:rowOff>104140</xdr:rowOff>
    </xdr:to>
    <xdr:sp macro="" textlink="">
      <xdr:nvSpPr>
        <xdr:cNvPr id="247" name="楕円 246">
          <a:extLst>
            <a:ext uri="{FF2B5EF4-FFF2-40B4-BE49-F238E27FC236}">
              <a16:creationId xmlns:a16="http://schemas.microsoft.com/office/drawing/2014/main" id="{9C8C5250-4BE7-4233-BD18-2FF3BB60C46D}"/>
            </a:ext>
          </a:extLst>
        </xdr:cNvPr>
        <xdr:cNvSpPr/>
      </xdr:nvSpPr>
      <xdr:spPr>
        <a:xfrm>
          <a:off x="10426700" y="108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152417</xdr:rowOff>
    </xdr:from>
    <xdr:ext cx="469744" cy="259045"/>
    <xdr:sp macro="" textlink="">
      <xdr:nvSpPr>
        <xdr:cNvPr id="248" name="【体育館・プール】&#10;一人当たり面積該当値テキスト">
          <a:extLst>
            <a:ext uri="{FF2B5EF4-FFF2-40B4-BE49-F238E27FC236}">
              <a16:creationId xmlns:a16="http://schemas.microsoft.com/office/drawing/2014/main" id="{5F7AC896-9995-4D3D-8FBA-82ED1AA3C402}"/>
            </a:ext>
          </a:extLst>
        </xdr:cNvPr>
        <xdr:cNvSpPr txBox="1"/>
      </xdr:nvSpPr>
      <xdr:spPr>
        <a:xfrm>
          <a:off x="10515600" y="1078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4445</xdr:rowOff>
    </xdr:from>
    <xdr:to>
      <xdr:col>50</xdr:col>
      <xdr:colOff>165100</xdr:colOff>
      <xdr:row>63</xdr:row>
      <xdr:rowOff>106045</xdr:rowOff>
    </xdr:to>
    <xdr:sp macro="" textlink="">
      <xdr:nvSpPr>
        <xdr:cNvPr id="249" name="楕円 248">
          <a:extLst>
            <a:ext uri="{FF2B5EF4-FFF2-40B4-BE49-F238E27FC236}">
              <a16:creationId xmlns:a16="http://schemas.microsoft.com/office/drawing/2014/main" id="{FB939F2B-374F-48DE-AD02-A04B38B59DA0}"/>
            </a:ext>
          </a:extLst>
        </xdr:cNvPr>
        <xdr:cNvSpPr/>
      </xdr:nvSpPr>
      <xdr:spPr>
        <a:xfrm>
          <a:off x="9588500" y="1080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53340</xdr:rowOff>
    </xdr:from>
    <xdr:to>
      <xdr:col>55</xdr:col>
      <xdr:colOff>0</xdr:colOff>
      <xdr:row>63</xdr:row>
      <xdr:rowOff>55245</xdr:rowOff>
    </xdr:to>
    <xdr:cxnSp macro="">
      <xdr:nvCxnSpPr>
        <xdr:cNvPr id="250" name="直線コネクタ 249">
          <a:extLst>
            <a:ext uri="{FF2B5EF4-FFF2-40B4-BE49-F238E27FC236}">
              <a16:creationId xmlns:a16="http://schemas.microsoft.com/office/drawing/2014/main" id="{412C25F1-F561-4877-BE04-3CC28399CEAE}"/>
            </a:ext>
          </a:extLst>
        </xdr:cNvPr>
        <xdr:cNvCxnSpPr/>
      </xdr:nvCxnSpPr>
      <xdr:spPr>
        <a:xfrm flipV="1">
          <a:off x="9639300" y="1085469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6350</xdr:rowOff>
    </xdr:from>
    <xdr:to>
      <xdr:col>46</xdr:col>
      <xdr:colOff>38100</xdr:colOff>
      <xdr:row>63</xdr:row>
      <xdr:rowOff>107950</xdr:rowOff>
    </xdr:to>
    <xdr:sp macro="" textlink="">
      <xdr:nvSpPr>
        <xdr:cNvPr id="251" name="楕円 250">
          <a:extLst>
            <a:ext uri="{FF2B5EF4-FFF2-40B4-BE49-F238E27FC236}">
              <a16:creationId xmlns:a16="http://schemas.microsoft.com/office/drawing/2014/main" id="{1B4F991B-1D7C-4AB2-AC4A-2278F107528F}"/>
            </a:ext>
          </a:extLst>
        </xdr:cNvPr>
        <xdr:cNvSpPr/>
      </xdr:nvSpPr>
      <xdr:spPr>
        <a:xfrm>
          <a:off x="8699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55245</xdr:rowOff>
    </xdr:from>
    <xdr:to>
      <xdr:col>50</xdr:col>
      <xdr:colOff>114300</xdr:colOff>
      <xdr:row>63</xdr:row>
      <xdr:rowOff>57150</xdr:rowOff>
    </xdr:to>
    <xdr:cxnSp macro="">
      <xdr:nvCxnSpPr>
        <xdr:cNvPr id="252" name="直線コネクタ 251">
          <a:extLst>
            <a:ext uri="{FF2B5EF4-FFF2-40B4-BE49-F238E27FC236}">
              <a16:creationId xmlns:a16="http://schemas.microsoft.com/office/drawing/2014/main" id="{BCF912BE-1EFE-4EFA-9220-2B50716AB7C9}"/>
            </a:ext>
          </a:extLst>
        </xdr:cNvPr>
        <xdr:cNvCxnSpPr/>
      </xdr:nvCxnSpPr>
      <xdr:spPr>
        <a:xfrm flipV="1">
          <a:off x="8750300" y="1085659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8255</xdr:rowOff>
    </xdr:from>
    <xdr:to>
      <xdr:col>41</xdr:col>
      <xdr:colOff>101600</xdr:colOff>
      <xdr:row>63</xdr:row>
      <xdr:rowOff>109855</xdr:rowOff>
    </xdr:to>
    <xdr:sp macro="" textlink="">
      <xdr:nvSpPr>
        <xdr:cNvPr id="253" name="楕円 252">
          <a:extLst>
            <a:ext uri="{FF2B5EF4-FFF2-40B4-BE49-F238E27FC236}">
              <a16:creationId xmlns:a16="http://schemas.microsoft.com/office/drawing/2014/main" id="{854CECDA-0EEC-4E2B-881F-7469F9E6B8F7}"/>
            </a:ext>
          </a:extLst>
        </xdr:cNvPr>
        <xdr:cNvSpPr/>
      </xdr:nvSpPr>
      <xdr:spPr>
        <a:xfrm>
          <a:off x="7810500" y="108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57150</xdr:rowOff>
    </xdr:from>
    <xdr:to>
      <xdr:col>45</xdr:col>
      <xdr:colOff>177800</xdr:colOff>
      <xdr:row>63</xdr:row>
      <xdr:rowOff>59055</xdr:rowOff>
    </xdr:to>
    <xdr:cxnSp macro="">
      <xdr:nvCxnSpPr>
        <xdr:cNvPr id="254" name="直線コネクタ 253">
          <a:extLst>
            <a:ext uri="{FF2B5EF4-FFF2-40B4-BE49-F238E27FC236}">
              <a16:creationId xmlns:a16="http://schemas.microsoft.com/office/drawing/2014/main" id="{82C1172F-D89B-494A-9AFC-29DF24795397}"/>
            </a:ext>
          </a:extLst>
        </xdr:cNvPr>
        <xdr:cNvCxnSpPr/>
      </xdr:nvCxnSpPr>
      <xdr:spPr>
        <a:xfrm flipV="1">
          <a:off x="7861300" y="108585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10160</xdr:rowOff>
    </xdr:from>
    <xdr:to>
      <xdr:col>36</xdr:col>
      <xdr:colOff>165100</xdr:colOff>
      <xdr:row>63</xdr:row>
      <xdr:rowOff>111760</xdr:rowOff>
    </xdr:to>
    <xdr:sp macro="" textlink="">
      <xdr:nvSpPr>
        <xdr:cNvPr id="255" name="楕円 254">
          <a:extLst>
            <a:ext uri="{FF2B5EF4-FFF2-40B4-BE49-F238E27FC236}">
              <a16:creationId xmlns:a16="http://schemas.microsoft.com/office/drawing/2014/main" id="{37A4005D-CE94-4F6A-ACC1-66262A04BB83}"/>
            </a:ext>
          </a:extLst>
        </xdr:cNvPr>
        <xdr:cNvSpPr/>
      </xdr:nvSpPr>
      <xdr:spPr>
        <a:xfrm>
          <a:off x="6921500" y="108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59055</xdr:rowOff>
    </xdr:from>
    <xdr:to>
      <xdr:col>41</xdr:col>
      <xdr:colOff>50800</xdr:colOff>
      <xdr:row>63</xdr:row>
      <xdr:rowOff>60960</xdr:rowOff>
    </xdr:to>
    <xdr:cxnSp macro="">
      <xdr:nvCxnSpPr>
        <xdr:cNvPr id="256" name="直線コネクタ 255">
          <a:extLst>
            <a:ext uri="{FF2B5EF4-FFF2-40B4-BE49-F238E27FC236}">
              <a16:creationId xmlns:a16="http://schemas.microsoft.com/office/drawing/2014/main" id="{ACD1CAFB-42C9-4256-8D79-F7AFC7022541}"/>
            </a:ext>
          </a:extLst>
        </xdr:cNvPr>
        <xdr:cNvCxnSpPr/>
      </xdr:nvCxnSpPr>
      <xdr:spPr>
        <a:xfrm flipV="1">
          <a:off x="6972300" y="1086040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86377</xdr:rowOff>
    </xdr:from>
    <xdr:ext cx="469744" cy="259045"/>
    <xdr:sp macro="" textlink="">
      <xdr:nvSpPr>
        <xdr:cNvPr id="257" name="n_1aveValue【体育館・プール】&#10;一人当たり面積">
          <a:extLst>
            <a:ext uri="{FF2B5EF4-FFF2-40B4-BE49-F238E27FC236}">
              <a16:creationId xmlns:a16="http://schemas.microsoft.com/office/drawing/2014/main" id="{2664F170-E409-40EE-8A05-86C72FBFC2E6}"/>
            </a:ext>
          </a:extLst>
        </xdr:cNvPr>
        <xdr:cNvSpPr txBox="1"/>
      </xdr:nvSpPr>
      <xdr:spPr>
        <a:xfrm>
          <a:off x="9391727" y="1037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88282</xdr:rowOff>
    </xdr:from>
    <xdr:ext cx="469744" cy="259045"/>
    <xdr:sp macro="" textlink="">
      <xdr:nvSpPr>
        <xdr:cNvPr id="258" name="n_2aveValue【体育館・プール】&#10;一人当たり面積">
          <a:extLst>
            <a:ext uri="{FF2B5EF4-FFF2-40B4-BE49-F238E27FC236}">
              <a16:creationId xmlns:a16="http://schemas.microsoft.com/office/drawing/2014/main" id="{158E3395-D7B7-48C7-8A0B-8B3CBAEC539E}"/>
            </a:ext>
          </a:extLst>
        </xdr:cNvPr>
        <xdr:cNvSpPr txBox="1"/>
      </xdr:nvSpPr>
      <xdr:spPr>
        <a:xfrm>
          <a:off x="8515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88282</xdr:rowOff>
    </xdr:from>
    <xdr:ext cx="469744" cy="259045"/>
    <xdr:sp macro="" textlink="">
      <xdr:nvSpPr>
        <xdr:cNvPr id="259" name="n_3aveValue【体育館・プール】&#10;一人当たり面積">
          <a:extLst>
            <a:ext uri="{FF2B5EF4-FFF2-40B4-BE49-F238E27FC236}">
              <a16:creationId xmlns:a16="http://schemas.microsoft.com/office/drawing/2014/main" id="{D4D90538-D474-461F-AEC8-87B4ADFD9F4B}"/>
            </a:ext>
          </a:extLst>
        </xdr:cNvPr>
        <xdr:cNvSpPr txBox="1"/>
      </xdr:nvSpPr>
      <xdr:spPr>
        <a:xfrm>
          <a:off x="7626427" y="1037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116857</xdr:rowOff>
    </xdr:from>
    <xdr:ext cx="469744" cy="259045"/>
    <xdr:sp macro="" textlink="">
      <xdr:nvSpPr>
        <xdr:cNvPr id="260" name="n_4aveValue【体育館・プール】&#10;一人当たり面積">
          <a:extLst>
            <a:ext uri="{FF2B5EF4-FFF2-40B4-BE49-F238E27FC236}">
              <a16:creationId xmlns:a16="http://schemas.microsoft.com/office/drawing/2014/main" id="{906932FD-5884-494F-AA74-D3F79DF6D1E7}"/>
            </a:ext>
          </a:extLst>
        </xdr:cNvPr>
        <xdr:cNvSpPr txBox="1"/>
      </xdr:nvSpPr>
      <xdr:spPr>
        <a:xfrm>
          <a:off x="6737427" y="10403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97172</xdr:rowOff>
    </xdr:from>
    <xdr:ext cx="469744" cy="259045"/>
    <xdr:sp macro="" textlink="">
      <xdr:nvSpPr>
        <xdr:cNvPr id="261" name="n_1mainValue【体育館・プール】&#10;一人当たり面積">
          <a:extLst>
            <a:ext uri="{FF2B5EF4-FFF2-40B4-BE49-F238E27FC236}">
              <a16:creationId xmlns:a16="http://schemas.microsoft.com/office/drawing/2014/main" id="{5B1AE0F0-3709-4A97-82BE-CC0EC783F239}"/>
            </a:ext>
          </a:extLst>
        </xdr:cNvPr>
        <xdr:cNvSpPr txBox="1"/>
      </xdr:nvSpPr>
      <xdr:spPr>
        <a:xfrm>
          <a:off x="9391727" y="10898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99077</xdr:rowOff>
    </xdr:from>
    <xdr:ext cx="469744" cy="259045"/>
    <xdr:sp macro="" textlink="">
      <xdr:nvSpPr>
        <xdr:cNvPr id="262" name="n_2mainValue【体育館・プール】&#10;一人当たり面積">
          <a:extLst>
            <a:ext uri="{FF2B5EF4-FFF2-40B4-BE49-F238E27FC236}">
              <a16:creationId xmlns:a16="http://schemas.microsoft.com/office/drawing/2014/main" id="{EECC1DD3-4A97-4681-92D8-F0A32E7FB784}"/>
            </a:ext>
          </a:extLst>
        </xdr:cNvPr>
        <xdr:cNvSpPr txBox="1"/>
      </xdr:nvSpPr>
      <xdr:spPr>
        <a:xfrm>
          <a:off x="8515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100982</xdr:rowOff>
    </xdr:from>
    <xdr:ext cx="469744" cy="259045"/>
    <xdr:sp macro="" textlink="">
      <xdr:nvSpPr>
        <xdr:cNvPr id="263" name="n_3mainValue【体育館・プール】&#10;一人当たり面積">
          <a:extLst>
            <a:ext uri="{FF2B5EF4-FFF2-40B4-BE49-F238E27FC236}">
              <a16:creationId xmlns:a16="http://schemas.microsoft.com/office/drawing/2014/main" id="{39596E85-71D3-44C7-BCC0-648E6BE3BF14}"/>
            </a:ext>
          </a:extLst>
        </xdr:cNvPr>
        <xdr:cNvSpPr txBox="1"/>
      </xdr:nvSpPr>
      <xdr:spPr>
        <a:xfrm>
          <a:off x="7626427" y="1090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102887</xdr:rowOff>
    </xdr:from>
    <xdr:ext cx="469744" cy="259045"/>
    <xdr:sp macro="" textlink="">
      <xdr:nvSpPr>
        <xdr:cNvPr id="264" name="n_4mainValue【体育館・プール】&#10;一人当たり面積">
          <a:extLst>
            <a:ext uri="{FF2B5EF4-FFF2-40B4-BE49-F238E27FC236}">
              <a16:creationId xmlns:a16="http://schemas.microsoft.com/office/drawing/2014/main" id="{BB42CD8F-D6FA-46C6-9358-ECEA50AD32DA}"/>
            </a:ext>
          </a:extLst>
        </xdr:cNvPr>
        <xdr:cNvSpPr txBox="1"/>
      </xdr:nvSpPr>
      <xdr:spPr>
        <a:xfrm>
          <a:off x="6737427" y="1090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77EBD137-9006-4CDD-959C-695C301108F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17038981-19DA-417F-9D5B-56743C0BA34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1C045108-0C87-4854-BF5B-820DA31F5CF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1FB5470C-F813-42D7-A20C-EB24018FE206}"/>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290CDA64-971F-41B8-8DEE-821F5B737B5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29628F64-1541-4708-B827-986D181FD85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EC888603-F667-420D-96E6-A35FBAEBB0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E28E9CAE-0AF0-4D13-831C-2D393375321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3D2BA149-D956-4EB1-BADF-61CD2CAC540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3C133124-E289-4320-A3D6-ABC313EDBB0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CF9671BF-63A8-48A3-93D5-B53889F2179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B3A8410E-5DD3-446A-9A67-9E5DB1DCD1B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DD5A1CDA-65C7-4A09-85D4-F3DD043D4ECB}"/>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D39F11E7-11A8-49D6-9992-BA99CA30D341}"/>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5ABE2A25-1D8C-4F00-9FBB-DD26860F698D}"/>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6EDDA960-F9A1-4EB7-924B-65C95B1F12B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2AEA3EC9-613E-407A-9809-E6BD53CAED8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1C45FFA2-4DF9-44C1-A992-C72952FD8E8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257AAA1E-D181-4BFE-B270-DF57D4D5F6F6}"/>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70CCB251-96D3-4520-B903-8A2B164654D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C4CF3EAC-6252-40CF-8214-FC1365CC805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A0E4EEF5-0489-4BC4-B7C6-12897E0AB82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982D1B04-B222-4E8B-B171-7CBC04F6D479}"/>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3B9BCED3-19B5-4622-9668-581AAFFCE97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a:extLst>
            <a:ext uri="{FF2B5EF4-FFF2-40B4-BE49-F238E27FC236}">
              <a16:creationId xmlns:a16="http://schemas.microsoft.com/office/drawing/2014/main" id="{6C99ED8C-E6D7-4EAB-9791-EFA86624E5DC}"/>
            </a:ext>
          </a:extLst>
        </xdr:cNvPr>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C75152D-A271-4B77-8474-31334ABC6BDD}"/>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a:extLst>
            <a:ext uri="{FF2B5EF4-FFF2-40B4-BE49-F238E27FC236}">
              <a16:creationId xmlns:a16="http://schemas.microsoft.com/office/drawing/2014/main" id="{1094A506-6DAF-469D-8929-7C7C5D1B848D}"/>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EEC7E309-6E81-4349-8987-43B96C179E29}"/>
            </a:ext>
          </a:extLst>
        </xdr:cNvPr>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a:extLst>
            <a:ext uri="{FF2B5EF4-FFF2-40B4-BE49-F238E27FC236}">
              <a16:creationId xmlns:a16="http://schemas.microsoft.com/office/drawing/2014/main" id="{2C0C6196-7846-480C-B86F-5CDD403CEC5B}"/>
            </a:ext>
          </a:extLst>
        </xdr:cNvPr>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25D66C5C-4F46-4B8D-9DB8-146B12FE39B5}"/>
            </a:ext>
          </a:extLst>
        </xdr:cNvPr>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a:extLst>
            <a:ext uri="{FF2B5EF4-FFF2-40B4-BE49-F238E27FC236}">
              <a16:creationId xmlns:a16="http://schemas.microsoft.com/office/drawing/2014/main" id="{A532E635-40BB-4253-B630-FD22A4A8B68F}"/>
            </a:ext>
          </a:extLst>
        </xdr:cNvPr>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57786</xdr:rowOff>
    </xdr:from>
    <xdr:to>
      <xdr:col>20</xdr:col>
      <xdr:colOff>38100</xdr:colOff>
      <xdr:row>82</xdr:row>
      <xdr:rowOff>159386</xdr:rowOff>
    </xdr:to>
    <xdr:sp macro="" textlink="">
      <xdr:nvSpPr>
        <xdr:cNvPr id="296" name="フローチャート: 判断 295">
          <a:extLst>
            <a:ext uri="{FF2B5EF4-FFF2-40B4-BE49-F238E27FC236}">
              <a16:creationId xmlns:a16="http://schemas.microsoft.com/office/drawing/2014/main" id="{F33F356A-6BAA-46D2-A890-5EC767696D65}"/>
            </a:ext>
          </a:extLst>
        </xdr:cNvPr>
        <xdr:cNvSpPr/>
      </xdr:nvSpPr>
      <xdr:spPr>
        <a:xfrm>
          <a:off x="3746500" y="141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29211</xdr:rowOff>
    </xdr:from>
    <xdr:to>
      <xdr:col>15</xdr:col>
      <xdr:colOff>101600</xdr:colOff>
      <xdr:row>82</xdr:row>
      <xdr:rowOff>130811</xdr:rowOff>
    </xdr:to>
    <xdr:sp macro="" textlink="">
      <xdr:nvSpPr>
        <xdr:cNvPr id="297" name="フローチャート: 判断 296">
          <a:extLst>
            <a:ext uri="{FF2B5EF4-FFF2-40B4-BE49-F238E27FC236}">
              <a16:creationId xmlns:a16="http://schemas.microsoft.com/office/drawing/2014/main" id="{E2C6D8FD-E0AA-4A12-B49A-DA0FD994A877}"/>
            </a:ext>
          </a:extLst>
        </xdr:cNvPr>
        <xdr:cNvSpPr/>
      </xdr:nvSpPr>
      <xdr:spPr>
        <a:xfrm>
          <a:off x="2857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74930</xdr:rowOff>
    </xdr:from>
    <xdr:to>
      <xdr:col>10</xdr:col>
      <xdr:colOff>165100</xdr:colOff>
      <xdr:row>83</xdr:row>
      <xdr:rowOff>5080</xdr:rowOff>
    </xdr:to>
    <xdr:sp macro="" textlink="">
      <xdr:nvSpPr>
        <xdr:cNvPr id="298" name="フローチャート: 判断 297">
          <a:extLst>
            <a:ext uri="{FF2B5EF4-FFF2-40B4-BE49-F238E27FC236}">
              <a16:creationId xmlns:a16="http://schemas.microsoft.com/office/drawing/2014/main" id="{C0F57CA2-3FC0-45E2-A1FC-19CECBBB009E}"/>
            </a:ext>
          </a:extLst>
        </xdr:cNvPr>
        <xdr:cNvSpPr/>
      </xdr:nvSpPr>
      <xdr:spPr>
        <a:xfrm>
          <a:off x="1968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50164</xdr:rowOff>
    </xdr:from>
    <xdr:to>
      <xdr:col>6</xdr:col>
      <xdr:colOff>38100</xdr:colOff>
      <xdr:row>82</xdr:row>
      <xdr:rowOff>151764</xdr:rowOff>
    </xdr:to>
    <xdr:sp macro="" textlink="">
      <xdr:nvSpPr>
        <xdr:cNvPr id="299" name="フローチャート: 判断 298">
          <a:extLst>
            <a:ext uri="{FF2B5EF4-FFF2-40B4-BE49-F238E27FC236}">
              <a16:creationId xmlns:a16="http://schemas.microsoft.com/office/drawing/2014/main" id="{9FA81DFF-B6E6-4DFD-872F-06CE74EA5A4D}"/>
            </a:ext>
          </a:extLst>
        </xdr:cNvPr>
        <xdr:cNvSpPr/>
      </xdr:nvSpPr>
      <xdr:spPr>
        <a:xfrm>
          <a:off x="1079500" y="14109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8E62B2A4-4861-4387-8520-23A0B53FB1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7E80FC7E-8504-4DE2-851A-0B72AB16C8D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2C4578-2DE9-4532-A92C-DEB58E61C37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7B0CFF3E-F2CF-4A2C-A897-2D4873A4388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2F77C34-20A0-4623-AB3C-9C26558365C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162561</xdr:rowOff>
    </xdr:from>
    <xdr:to>
      <xdr:col>24</xdr:col>
      <xdr:colOff>114300</xdr:colOff>
      <xdr:row>81</xdr:row>
      <xdr:rowOff>92711</xdr:rowOff>
    </xdr:to>
    <xdr:sp macro="" textlink="">
      <xdr:nvSpPr>
        <xdr:cNvPr id="305" name="楕円 304">
          <a:extLst>
            <a:ext uri="{FF2B5EF4-FFF2-40B4-BE49-F238E27FC236}">
              <a16:creationId xmlns:a16="http://schemas.microsoft.com/office/drawing/2014/main" id="{B98C9EE5-5AA7-4655-9230-A4920693C9AE}"/>
            </a:ext>
          </a:extLst>
        </xdr:cNvPr>
        <xdr:cNvSpPr/>
      </xdr:nvSpPr>
      <xdr:spPr>
        <a:xfrm>
          <a:off x="45847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13988</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5B784DD4-7AE9-46FC-8AB2-0AE79DFF4A5B}"/>
            </a:ext>
          </a:extLst>
        </xdr:cNvPr>
        <xdr:cNvSpPr txBox="1"/>
      </xdr:nvSpPr>
      <xdr:spPr>
        <a:xfrm>
          <a:off x="4673600" y="1372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128270</xdr:rowOff>
    </xdr:from>
    <xdr:to>
      <xdr:col>20</xdr:col>
      <xdr:colOff>38100</xdr:colOff>
      <xdr:row>81</xdr:row>
      <xdr:rowOff>58420</xdr:rowOff>
    </xdr:to>
    <xdr:sp macro="" textlink="">
      <xdr:nvSpPr>
        <xdr:cNvPr id="307" name="楕円 306">
          <a:extLst>
            <a:ext uri="{FF2B5EF4-FFF2-40B4-BE49-F238E27FC236}">
              <a16:creationId xmlns:a16="http://schemas.microsoft.com/office/drawing/2014/main" id="{A5A8F535-6FBE-483D-AE71-DD0EEE554118}"/>
            </a:ext>
          </a:extLst>
        </xdr:cNvPr>
        <xdr:cNvSpPr/>
      </xdr:nvSpPr>
      <xdr:spPr>
        <a:xfrm>
          <a:off x="3746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41911</xdr:rowOff>
    </xdr:to>
    <xdr:cxnSp macro="">
      <xdr:nvCxnSpPr>
        <xdr:cNvPr id="308" name="直線コネクタ 307">
          <a:extLst>
            <a:ext uri="{FF2B5EF4-FFF2-40B4-BE49-F238E27FC236}">
              <a16:creationId xmlns:a16="http://schemas.microsoft.com/office/drawing/2014/main" id="{A634C00E-ECC6-462D-9E8E-E1D2E6B3C505}"/>
            </a:ext>
          </a:extLst>
        </xdr:cNvPr>
        <xdr:cNvCxnSpPr/>
      </xdr:nvCxnSpPr>
      <xdr:spPr>
        <a:xfrm>
          <a:off x="3797300" y="13895070"/>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93980</xdr:rowOff>
    </xdr:from>
    <xdr:to>
      <xdr:col>15</xdr:col>
      <xdr:colOff>101600</xdr:colOff>
      <xdr:row>81</xdr:row>
      <xdr:rowOff>24130</xdr:rowOff>
    </xdr:to>
    <xdr:sp macro="" textlink="">
      <xdr:nvSpPr>
        <xdr:cNvPr id="309" name="楕円 308">
          <a:extLst>
            <a:ext uri="{FF2B5EF4-FFF2-40B4-BE49-F238E27FC236}">
              <a16:creationId xmlns:a16="http://schemas.microsoft.com/office/drawing/2014/main" id="{D83780AF-5685-4EC1-9E35-3350FDD7555B}"/>
            </a:ext>
          </a:extLst>
        </xdr:cNvPr>
        <xdr:cNvSpPr/>
      </xdr:nvSpPr>
      <xdr:spPr>
        <a:xfrm>
          <a:off x="2857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144780</xdr:rowOff>
    </xdr:from>
    <xdr:to>
      <xdr:col>19</xdr:col>
      <xdr:colOff>177800</xdr:colOff>
      <xdr:row>81</xdr:row>
      <xdr:rowOff>7620</xdr:rowOff>
    </xdr:to>
    <xdr:cxnSp macro="">
      <xdr:nvCxnSpPr>
        <xdr:cNvPr id="310" name="直線コネクタ 309">
          <a:extLst>
            <a:ext uri="{FF2B5EF4-FFF2-40B4-BE49-F238E27FC236}">
              <a16:creationId xmlns:a16="http://schemas.microsoft.com/office/drawing/2014/main" id="{B211C4FA-82D8-49DA-A5DE-0C4FC242D462}"/>
            </a:ext>
          </a:extLst>
        </xdr:cNvPr>
        <xdr:cNvCxnSpPr/>
      </xdr:nvCxnSpPr>
      <xdr:spPr>
        <a:xfrm>
          <a:off x="2908300" y="13860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59689</xdr:rowOff>
    </xdr:from>
    <xdr:to>
      <xdr:col>10</xdr:col>
      <xdr:colOff>165100</xdr:colOff>
      <xdr:row>80</xdr:row>
      <xdr:rowOff>161289</xdr:rowOff>
    </xdr:to>
    <xdr:sp macro="" textlink="">
      <xdr:nvSpPr>
        <xdr:cNvPr id="311" name="楕円 310">
          <a:extLst>
            <a:ext uri="{FF2B5EF4-FFF2-40B4-BE49-F238E27FC236}">
              <a16:creationId xmlns:a16="http://schemas.microsoft.com/office/drawing/2014/main" id="{FF90A6CB-EFA1-4D02-83C3-A5D1E03D530E}"/>
            </a:ext>
          </a:extLst>
        </xdr:cNvPr>
        <xdr:cNvSpPr/>
      </xdr:nvSpPr>
      <xdr:spPr>
        <a:xfrm>
          <a:off x="1968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110489</xdr:rowOff>
    </xdr:from>
    <xdr:to>
      <xdr:col>15</xdr:col>
      <xdr:colOff>50800</xdr:colOff>
      <xdr:row>80</xdr:row>
      <xdr:rowOff>144780</xdr:rowOff>
    </xdr:to>
    <xdr:cxnSp macro="">
      <xdr:nvCxnSpPr>
        <xdr:cNvPr id="312" name="直線コネクタ 311">
          <a:extLst>
            <a:ext uri="{FF2B5EF4-FFF2-40B4-BE49-F238E27FC236}">
              <a16:creationId xmlns:a16="http://schemas.microsoft.com/office/drawing/2014/main" id="{7136B860-AE30-4105-A496-5BACAE38F398}"/>
            </a:ext>
          </a:extLst>
        </xdr:cNvPr>
        <xdr:cNvCxnSpPr/>
      </xdr:nvCxnSpPr>
      <xdr:spPr>
        <a:xfrm>
          <a:off x="2019300" y="13826489"/>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25400</xdr:rowOff>
    </xdr:from>
    <xdr:to>
      <xdr:col>6</xdr:col>
      <xdr:colOff>38100</xdr:colOff>
      <xdr:row>80</xdr:row>
      <xdr:rowOff>127000</xdr:rowOff>
    </xdr:to>
    <xdr:sp macro="" textlink="">
      <xdr:nvSpPr>
        <xdr:cNvPr id="313" name="楕円 312">
          <a:extLst>
            <a:ext uri="{FF2B5EF4-FFF2-40B4-BE49-F238E27FC236}">
              <a16:creationId xmlns:a16="http://schemas.microsoft.com/office/drawing/2014/main" id="{0F353FBB-A2F8-4D92-B616-BC38EA0DACCA}"/>
            </a:ext>
          </a:extLst>
        </xdr:cNvPr>
        <xdr:cNvSpPr/>
      </xdr:nvSpPr>
      <xdr:spPr>
        <a:xfrm>
          <a:off x="10795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76200</xdr:rowOff>
    </xdr:from>
    <xdr:to>
      <xdr:col>10</xdr:col>
      <xdr:colOff>114300</xdr:colOff>
      <xdr:row>80</xdr:row>
      <xdr:rowOff>110489</xdr:rowOff>
    </xdr:to>
    <xdr:cxnSp macro="">
      <xdr:nvCxnSpPr>
        <xdr:cNvPr id="314" name="直線コネクタ 313">
          <a:extLst>
            <a:ext uri="{FF2B5EF4-FFF2-40B4-BE49-F238E27FC236}">
              <a16:creationId xmlns:a16="http://schemas.microsoft.com/office/drawing/2014/main" id="{90A9D2E3-7EA4-4787-ACD6-05E3AECEFE4E}"/>
            </a:ext>
          </a:extLst>
        </xdr:cNvPr>
        <xdr:cNvCxnSpPr/>
      </xdr:nvCxnSpPr>
      <xdr:spPr>
        <a:xfrm>
          <a:off x="1130300" y="137922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150513</xdr:rowOff>
    </xdr:from>
    <xdr:ext cx="405111" cy="259045"/>
    <xdr:sp macro="" textlink="">
      <xdr:nvSpPr>
        <xdr:cNvPr id="315" name="n_1aveValue【福祉施設】&#10;有形固定資産減価償却率">
          <a:extLst>
            <a:ext uri="{FF2B5EF4-FFF2-40B4-BE49-F238E27FC236}">
              <a16:creationId xmlns:a16="http://schemas.microsoft.com/office/drawing/2014/main" id="{061014A2-5599-4B62-914B-3D23B8180AB0}"/>
            </a:ext>
          </a:extLst>
        </xdr:cNvPr>
        <xdr:cNvSpPr txBox="1"/>
      </xdr:nvSpPr>
      <xdr:spPr>
        <a:xfrm>
          <a:off x="35820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316" name="n_2aveValue【福祉施設】&#10;有形固定資産減価償却率">
          <a:extLst>
            <a:ext uri="{FF2B5EF4-FFF2-40B4-BE49-F238E27FC236}">
              <a16:creationId xmlns:a16="http://schemas.microsoft.com/office/drawing/2014/main" id="{DCFFD4C1-0B05-495B-A8F4-1F6FDBD45B76}"/>
            </a:ext>
          </a:extLst>
        </xdr:cNvPr>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167657</xdr:rowOff>
    </xdr:from>
    <xdr:ext cx="405111" cy="259045"/>
    <xdr:sp macro="" textlink="">
      <xdr:nvSpPr>
        <xdr:cNvPr id="317" name="n_3aveValue【福祉施設】&#10;有形固定資産減価償却率">
          <a:extLst>
            <a:ext uri="{FF2B5EF4-FFF2-40B4-BE49-F238E27FC236}">
              <a16:creationId xmlns:a16="http://schemas.microsoft.com/office/drawing/2014/main" id="{8E9297CF-859C-47C8-B7B9-18503866E1D5}"/>
            </a:ext>
          </a:extLst>
        </xdr:cNvPr>
        <xdr:cNvSpPr txBox="1"/>
      </xdr:nvSpPr>
      <xdr:spPr>
        <a:xfrm>
          <a:off x="18167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142891</xdr:rowOff>
    </xdr:from>
    <xdr:ext cx="405111" cy="259045"/>
    <xdr:sp macro="" textlink="">
      <xdr:nvSpPr>
        <xdr:cNvPr id="318" name="n_4aveValue【福祉施設】&#10;有形固定資産減価償却率">
          <a:extLst>
            <a:ext uri="{FF2B5EF4-FFF2-40B4-BE49-F238E27FC236}">
              <a16:creationId xmlns:a16="http://schemas.microsoft.com/office/drawing/2014/main" id="{26783007-F01B-4B63-B6E1-0D0BCA1B8FB0}"/>
            </a:ext>
          </a:extLst>
        </xdr:cNvPr>
        <xdr:cNvSpPr txBox="1"/>
      </xdr:nvSpPr>
      <xdr:spPr>
        <a:xfrm>
          <a:off x="927744" y="1420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74947</xdr:rowOff>
    </xdr:from>
    <xdr:ext cx="405111" cy="259045"/>
    <xdr:sp macro="" textlink="">
      <xdr:nvSpPr>
        <xdr:cNvPr id="319" name="n_1mainValue【福祉施設】&#10;有形固定資産減価償却率">
          <a:extLst>
            <a:ext uri="{FF2B5EF4-FFF2-40B4-BE49-F238E27FC236}">
              <a16:creationId xmlns:a16="http://schemas.microsoft.com/office/drawing/2014/main" id="{F4624049-0F12-41A6-9906-47F0910F61BA}"/>
            </a:ext>
          </a:extLst>
        </xdr:cNvPr>
        <xdr:cNvSpPr txBox="1"/>
      </xdr:nvSpPr>
      <xdr:spPr>
        <a:xfrm>
          <a:off x="3582044" y="1361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40657</xdr:rowOff>
    </xdr:from>
    <xdr:ext cx="405111" cy="259045"/>
    <xdr:sp macro="" textlink="">
      <xdr:nvSpPr>
        <xdr:cNvPr id="320" name="n_2mainValue【福祉施設】&#10;有形固定資産減価償却率">
          <a:extLst>
            <a:ext uri="{FF2B5EF4-FFF2-40B4-BE49-F238E27FC236}">
              <a16:creationId xmlns:a16="http://schemas.microsoft.com/office/drawing/2014/main" id="{9F19CD7A-F874-4472-B74E-0958FDC4E464}"/>
            </a:ext>
          </a:extLst>
        </xdr:cNvPr>
        <xdr:cNvSpPr txBox="1"/>
      </xdr:nvSpPr>
      <xdr:spPr>
        <a:xfrm>
          <a:off x="2705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6366</xdr:rowOff>
    </xdr:from>
    <xdr:ext cx="405111" cy="259045"/>
    <xdr:sp macro="" textlink="">
      <xdr:nvSpPr>
        <xdr:cNvPr id="321" name="n_3mainValue【福祉施設】&#10;有形固定資産減価償却率">
          <a:extLst>
            <a:ext uri="{FF2B5EF4-FFF2-40B4-BE49-F238E27FC236}">
              <a16:creationId xmlns:a16="http://schemas.microsoft.com/office/drawing/2014/main" id="{0F41139F-A0E5-4EDE-836A-8FD824FEBAC9}"/>
            </a:ext>
          </a:extLst>
        </xdr:cNvPr>
        <xdr:cNvSpPr txBox="1"/>
      </xdr:nvSpPr>
      <xdr:spPr>
        <a:xfrm>
          <a:off x="1816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143527</xdr:rowOff>
    </xdr:from>
    <xdr:ext cx="405111" cy="259045"/>
    <xdr:sp macro="" textlink="">
      <xdr:nvSpPr>
        <xdr:cNvPr id="322" name="n_4mainValue【福祉施設】&#10;有形固定資産減価償却率">
          <a:extLst>
            <a:ext uri="{FF2B5EF4-FFF2-40B4-BE49-F238E27FC236}">
              <a16:creationId xmlns:a16="http://schemas.microsoft.com/office/drawing/2014/main" id="{64B9CEE4-1659-4FD4-A972-00A4B185066B}"/>
            </a:ext>
          </a:extLst>
        </xdr:cNvPr>
        <xdr:cNvSpPr txBox="1"/>
      </xdr:nvSpPr>
      <xdr:spPr>
        <a:xfrm>
          <a:off x="9277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68C88DB3-DE5E-4BFD-B742-EE4F84C1575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2C40487D-500B-4144-AC16-A49B6B22A51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A934A093-2213-4CB2-97CA-9B46C90347C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FA6D1D0E-59F6-4294-B9C7-963368E0E2B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D1BE9590-4E5F-46C8-8BB1-784A38EA0D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D9FC8867-A37D-4048-B28F-481CEDB142E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C3015E54-2AB0-4AA2-8AF3-E194B48A2EFC}"/>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5AC1A19A-2476-4435-8031-B7A908E4A49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8E4C4FA1-DAD1-42F3-A791-58553856B1B4}"/>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64D1EF63-2CE7-4CAE-B613-EE44ED4BA4D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a:extLst>
            <a:ext uri="{FF2B5EF4-FFF2-40B4-BE49-F238E27FC236}">
              <a16:creationId xmlns:a16="http://schemas.microsoft.com/office/drawing/2014/main" id="{A03809AA-4C66-410D-8AD7-6ED212FF300B}"/>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a:extLst>
            <a:ext uri="{FF2B5EF4-FFF2-40B4-BE49-F238E27FC236}">
              <a16:creationId xmlns:a16="http://schemas.microsoft.com/office/drawing/2014/main" id="{20973F0B-A4E9-4AAD-A6FA-8DB3985BDDF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a:extLst>
            <a:ext uri="{FF2B5EF4-FFF2-40B4-BE49-F238E27FC236}">
              <a16:creationId xmlns:a16="http://schemas.microsoft.com/office/drawing/2014/main" id="{E4C3ABD8-D8DA-4FC7-BB01-DE320543FDBB}"/>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a:extLst>
            <a:ext uri="{FF2B5EF4-FFF2-40B4-BE49-F238E27FC236}">
              <a16:creationId xmlns:a16="http://schemas.microsoft.com/office/drawing/2014/main" id="{DC3812B7-6AB0-41D2-B21C-E1404CDFC8BD}"/>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a:extLst>
            <a:ext uri="{FF2B5EF4-FFF2-40B4-BE49-F238E27FC236}">
              <a16:creationId xmlns:a16="http://schemas.microsoft.com/office/drawing/2014/main" id="{E553D989-496F-4B61-9545-25AC0F6D885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a:extLst>
            <a:ext uri="{FF2B5EF4-FFF2-40B4-BE49-F238E27FC236}">
              <a16:creationId xmlns:a16="http://schemas.microsoft.com/office/drawing/2014/main" id="{619184B0-C25A-4845-9AF6-5A247F237F0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a:extLst>
            <a:ext uri="{FF2B5EF4-FFF2-40B4-BE49-F238E27FC236}">
              <a16:creationId xmlns:a16="http://schemas.microsoft.com/office/drawing/2014/main" id="{9E1E70A7-A4D1-47F6-ADCC-371ED10AB8A6}"/>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a:extLst>
            <a:ext uri="{FF2B5EF4-FFF2-40B4-BE49-F238E27FC236}">
              <a16:creationId xmlns:a16="http://schemas.microsoft.com/office/drawing/2014/main" id="{A619F12C-1FA0-4738-AF25-C483E597381F}"/>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C0BF808D-E64D-429E-B367-977AF5FC48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a:extLst>
            <a:ext uri="{FF2B5EF4-FFF2-40B4-BE49-F238E27FC236}">
              <a16:creationId xmlns:a16="http://schemas.microsoft.com/office/drawing/2014/main" id="{82AF497D-04F2-4494-9816-31114A5F7C86}"/>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a:extLst>
            <a:ext uri="{FF2B5EF4-FFF2-40B4-BE49-F238E27FC236}">
              <a16:creationId xmlns:a16="http://schemas.microsoft.com/office/drawing/2014/main" id="{0585CB66-A89B-4326-A489-E8BC07A3515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a:extLst>
            <a:ext uri="{FF2B5EF4-FFF2-40B4-BE49-F238E27FC236}">
              <a16:creationId xmlns:a16="http://schemas.microsoft.com/office/drawing/2014/main" id="{D8D16B0B-5E68-4EFA-93C3-A22D9D7809FC}"/>
            </a:ext>
          </a:extLst>
        </xdr:cNvPr>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a:extLst>
            <a:ext uri="{FF2B5EF4-FFF2-40B4-BE49-F238E27FC236}">
              <a16:creationId xmlns:a16="http://schemas.microsoft.com/office/drawing/2014/main" id="{681B61D5-4FF2-45B9-955F-192C63BE6D6D}"/>
            </a:ext>
          </a:extLst>
        </xdr:cNvPr>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a:extLst>
            <a:ext uri="{FF2B5EF4-FFF2-40B4-BE49-F238E27FC236}">
              <a16:creationId xmlns:a16="http://schemas.microsoft.com/office/drawing/2014/main" id="{62AF228D-DB8C-461C-81E9-1B8B37C3EFEE}"/>
            </a:ext>
          </a:extLst>
        </xdr:cNvPr>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a:extLst>
            <a:ext uri="{FF2B5EF4-FFF2-40B4-BE49-F238E27FC236}">
              <a16:creationId xmlns:a16="http://schemas.microsoft.com/office/drawing/2014/main" id="{944D723E-DD1F-4F28-AA2B-B5110BE43A42}"/>
            </a:ext>
          </a:extLst>
        </xdr:cNvPr>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a:extLst>
            <a:ext uri="{FF2B5EF4-FFF2-40B4-BE49-F238E27FC236}">
              <a16:creationId xmlns:a16="http://schemas.microsoft.com/office/drawing/2014/main" id="{F84730E8-AC2F-451B-8B49-17DF1E32132A}"/>
            </a:ext>
          </a:extLst>
        </xdr:cNvPr>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154195</xdr:rowOff>
    </xdr:from>
    <xdr:ext cx="469744" cy="259045"/>
    <xdr:sp macro="" textlink="">
      <xdr:nvSpPr>
        <xdr:cNvPr id="349" name="【福祉施設】&#10;一人当たり面積平均値テキスト">
          <a:extLst>
            <a:ext uri="{FF2B5EF4-FFF2-40B4-BE49-F238E27FC236}">
              <a16:creationId xmlns:a16="http://schemas.microsoft.com/office/drawing/2014/main" id="{39EC7580-FB3E-4D89-B21C-B8C07CAA2739}"/>
            </a:ext>
          </a:extLst>
        </xdr:cNvPr>
        <xdr:cNvSpPr txBox="1"/>
      </xdr:nvSpPr>
      <xdr:spPr>
        <a:xfrm>
          <a:off x="10515600" y="1421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a:extLst>
            <a:ext uri="{FF2B5EF4-FFF2-40B4-BE49-F238E27FC236}">
              <a16:creationId xmlns:a16="http://schemas.microsoft.com/office/drawing/2014/main" id="{4CBE9304-C429-419B-9FDD-62D71C552A38}"/>
            </a:ext>
          </a:extLst>
        </xdr:cNvPr>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51308</xdr:rowOff>
    </xdr:from>
    <xdr:to>
      <xdr:col>50</xdr:col>
      <xdr:colOff>165100</xdr:colOff>
      <xdr:row>84</xdr:row>
      <xdr:rowOff>152908</xdr:rowOff>
    </xdr:to>
    <xdr:sp macro="" textlink="">
      <xdr:nvSpPr>
        <xdr:cNvPr id="351" name="フローチャート: 判断 350">
          <a:extLst>
            <a:ext uri="{FF2B5EF4-FFF2-40B4-BE49-F238E27FC236}">
              <a16:creationId xmlns:a16="http://schemas.microsoft.com/office/drawing/2014/main" id="{33C2C033-B6D5-4952-8DE1-94F0C37F6891}"/>
            </a:ext>
          </a:extLst>
        </xdr:cNvPr>
        <xdr:cNvSpPr/>
      </xdr:nvSpPr>
      <xdr:spPr>
        <a:xfrm>
          <a:off x="9588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51308</xdr:rowOff>
    </xdr:from>
    <xdr:to>
      <xdr:col>46</xdr:col>
      <xdr:colOff>38100</xdr:colOff>
      <xdr:row>84</xdr:row>
      <xdr:rowOff>152908</xdr:rowOff>
    </xdr:to>
    <xdr:sp macro="" textlink="">
      <xdr:nvSpPr>
        <xdr:cNvPr id="352" name="フローチャート: 判断 351">
          <a:extLst>
            <a:ext uri="{FF2B5EF4-FFF2-40B4-BE49-F238E27FC236}">
              <a16:creationId xmlns:a16="http://schemas.microsoft.com/office/drawing/2014/main" id="{B176A1AA-42C6-4349-B792-7DDEE23F837F}"/>
            </a:ext>
          </a:extLst>
        </xdr:cNvPr>
        <xdr:cNvSpPr/>
      </xdr:nvSpPr>
      <xdr:spPr>
        <a:xfrm>
          <a:off x="8699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74168</xdr:rowOff>
    </xdr:from>
    <xdr:to>
      <xdr:col>41</xdr:col>
      <xdr:colOff>101600</xdr:colOff>
      <xdr:row>85</xdr:row>
      <xdr:rowOff>4318</xdr:rowOff>
    </xdr:to>
    <xdr:sp macro="" textlink="">
      <xdr:nvSpPr>
        <xdr:cNvPr id="353" name="フローチャート: 判断 352">
          <a:extLst>
            <a:ext uri="{FF2B5EF4-FFF2-40B4-BE49-F238E27FC236}">
              <a16:creationId xmlns:a16="http://schemas.microsoft.com/office/drawing/2014/main" id="{9EE0EB7B-B4DE-49A3-B4DA-9C95BB174095}"/>
            </a:ext>
          </a:extLst>
        </xdr:cNvPr>
        <xdr:cNvSpPr/>
      </xdr:nvSpPr>
      <xdr:spPr>
        <a:xfrm>
          <a:off x="7810500" y="1447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69596</xdr:rowOff>
    </xdr:from>
    <xdr:to>
      <xdr:col>36</xdr:col>
      <xdr:colOff>165100</xdr:colOff>
      <xdr:row>84</xdr:row>
      <xdr:rowOff>171196</xdr:rowOff>
    </xdr:to>
    <xdr:sp macro="" textlink="">
      <xdr:nvSpPr>
        <xdr:cNvPr id="354" name="フローチャート: 判断 353">
          <a:extLst>
            <a:ext uri="{FF2B5EF4-FFF2-40B4-BE49-F238E27FC236}">
              <a16:creationId xmlns:a16="http://schemas.microsoft.com/office/drawing/2014/main" id="{633391EC-E48D-48B8-A694-FDFE086766F8}"/>
            </a:ext>
          </a:extLst>
        </xdr:cNvPr>
        <xdr:cNvSpPr/>
      </xdr:nvSpPr>
      <xdr:spPr>
        <a:xfrm>
          <a:off x="6921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97D04F81-0718-4904-8E2D-1DE955F05F58}"/>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E83C84C4-E994-4ED1-9BEA-1F490E021E75}"/>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4FDBC63D-CC99-400F-ADD8-91E84A7F551D}"/>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B402119D-15B4-4ECC-91F3-A6714A943B8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1B3BC9A-9C76-42E5-B7F2-8CB392A3B5F3}"/>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26163</xdr:rowOff>
    </xdr:from>
    <xdr:to>
      <xdr:col>55</xdr:col>
      <xdr:colOff>50800</xdr:colOff>
      <xdr:row>85</xdr:row>
      <xdr:rowOff>127763</xdr:rowOff>
    </xdr:to>
    <xdr:sp macro="" textlink="">
      <xdr:nvSpPr>
        <xdr:cNvPr id="360" name="楕円 359">
          <a:extLst>
            <a:ext uri="{FF2B5EF4-FFF2-40B4-BE49-F238E27FC236}">
              <a16:creationId xmlns:a16="http://schemas.microsoft.com/office/drawing/2014/main" id="{313DF392-C0C3-4189-A335-CFB969DBCDD5}"/>
            </a:ext>
          </a:extLst>
        </xdr:cNvPr>
        <xdr:cNvSpPr/>
      </xdr:nvSpPr>
      <xdr:spPr>
        <a:xfrm>
          <a:off x="10426700" y="1459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112540</xdr:rowOff>
    </xdr:from>
    <xdr:ext cx="469744" cy="259045"/>
    <xdr:sp macro="" textlink="">
      <xdr:nvSpPr>
        <xdr:cNvPr id="361" name="【福祉施設】&#10;一人当たり面積該当値テキスト">
          <a:extLst>
            <a:ext uri="{FF2B5EF4-FFF2-40B4-BE49-F238E27FC236}">
              <a16:creationId xmlns:a16="http://schemas.microsoft.com/office/drawing/2014/main" id="{C4AF58CC-16D7-42CE-B71B-895B72971799}"/>
            </a:ext>
          </a:extLst>
        </xdr:cNvPr>
        <xdr:cNvSpPr txBox="1"/>
      </xdr:nvSpPr>
      <xdr:spPr>
        <a:xfrm>
          <a:off x="10515600" y="1451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30735</xdr:rowOff>
    </xdr:from>
    <xdr:to>
      <xdr:col>50</xdr:col>
      <xdr:colOff>165100</xdr:colOff>
      <xdr:row>85</xdr:row>
      <xdr:rowOff>132335</xdr:rowOff>
    </xdr:to>
    <xdr:sp macro="" textlink="">
      <xdr:nvSpPr>
        <xdr:cNvPr id="362" name="楕円 361">
          <a:extLst>
            <a:ext uri="{FF2B5EF4-FFF2-40B4-BE49-F238E27FC236}">
              <a16:creationId xmlns:a16="http://schemas.microsoft.com/office/drawing/2014/main" id="{7B69769D-B185-466B-AF52-7DEDC25C47FE}"/>
            </a:ext>
          </a:extLst>
        </xdr:cNvPr>
        <xdr:cNvSpPr/>
      </xdr:nvSpPr>
      <xdr:spPr>
        <a:xfrm>
          <a:off x="9588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76963</xdr:rowOff>
    </xdr:from>
    <xdr:to>
      <xdr:col>55</xdr:col>
      <xdr:colOff>0</xdr:colOff>
      <xdr:row>85</xdr:row>
      <xdr:rowOff>81535</xdr:rowOff>
    </xdr:to>
    <xdr:cxnSp macro="">
      <xdr:nvCxnSpPr>
        <xdr:cNvPr id="363" name="直線コネクタ 362">
          <a:extLst>
            <a:ext uri="{FF2B5EF4-FFF2-40B4-BE49-F238E27FC236}">
              <a16:creationId xmlns:a16="http://schemas.microsoft.com/office/drawing/2014/main" id="{73089132-7A88-4F05-9BFA-F6B873B35DF5}"/>
            </a:ext>
          </a:extLst>
        </xdr:cNvPr>
        <xdr:cNvCxnSpPr/>
      </xdr:nvCxnSpPr>
      <xdr:spPr>
        <a:xfrm flipV="1">
          <a:off x="9639300" y="146502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30735</xdr:rowOff>
    </xdr:from>
    <xdr:to>
      <xdr:col>46</xdr:col>
      <xdr:colOff>38100</xdr:colOff>
      <xdr:row>85</xdr:row>
      <xdr:rowOff>132335</xdr:rowOff>
    </xdr:to>
    <xdr:sp macro="" textlink="">
      <xdr:nvSpPr>
        <xdr:cNvPr id="364" name="楕円 363">
          <a:extLst>
            <a:ext uri="{FF2B5EF4-FFF2-40B4-BE49-F238E27FC236}">
              <a16:creationId xmlns:a16="http://schemas.microsoft.com/office/drawing/2014/main" id="{C7703367-DB1B-48AC-B1CA-50F87B48B2ED}"/>
            </a:ext>
          </a:extLst>
        </xdr:cNvPr>
        <xdr:cNvSpPr/>
      </xdr:nvSpPr>
      <xdr:spPr>
        <a:xfrm>
          <a:off x="8699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81535</xdr:rowOff>
    </xdr:from>
    <xdr:to>
      <xdr:col>50</xdr:col>
      <xdr:colOff>114300</xdr:colOff>
      <xdr:row>85</xdr:row>
      <xdr:rowOff>81535</xdr:rowOff>
    </xdr:to>
    <xdr:cxnSp macro="">
      <xdr:nvCxnSpPr>
        <xdr:cNvPr id="365" name="直線コネクタ 364">
          <a:extLst>
            <a:ext uri="{FF2B5EF4-FFF2-40B4-BE49-F238E27FC236}">
              <a16:creationId xmlns:a16="http://schemas.microsoft.com/office/drawing/2014/main" id="{4546CD61-D32F-45B8-A5F9-D5C13DF449BE}"/>
            </a:ext>
          </a:extLst>
        </xdr:cNvPr>
        <xdr:cNvCxnSpPr/>
      </xdr:nvCxnSpPr>
      <xdr:spPr>
        <a:xfrm>
          <a:off x="8750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30735</xdr:rowOff>
    </xdr:from>
    <xdr:to>
      <xdr:col>41</xdr:col>
      <xdr:colOff>101600</xdr:colOff>
      <xdr:row>85</xdr:row>
      <xdr:rowOff>132335</xdr:rowOff>
    </xdr:to>
    <xdr:sp macro="" textlink="">
      <xdr:nvSpPr>
        <xdr:cNvPr id="366" name="楕円 365">
          <a:extLst>
            <a:ext uri="{FF2B5EF4-FFF2-40B4-BE49-F238E27FC236}">
              <a16:creationId xmlns:a16="http://schemas.microsoft.com/office/drawing/2014/main" id="{4A2AEF79-757D-4BF4-9791-2F5B19B7DFC1}"/>
            </a:ext>
          </a:extLst>
        </xdr:cNvPr>
        <xdr:cNvSpPr/>
      </xdr:nvSpPr>
      <xdr:spPr>
        <a:xfrm>
          <a:off x="7810500" y="146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81535</xdr:rowOff>
    </xdr:from>
    <xdr:to>
      <xdr:col>45</xdr:col>
      <xdr:colOff>177800</xdr:colOff>
      <xdr:row>85</xdr:row>
      <xdr:rowOff>81535</xdr:rowOff>
    </xdr:to>
    <xdr:cxnSp macro="">
      <xdr:nvCxnSpPr>
        <xdr:cNvPr id="367" name="直線コネクタ 366">
          <a:extLst>
            <a:ext uri="{FF2B5EF4-FFF2-40B4-BE49-F238E27FC236}">
              <a16:creationId xmlns:a16="http://schemas.microsoft.com/office/drawing/2014/main" id="{482F0965-7685-499B-A4D6-937E16B3394E}"/>
            </a:ext>
          </a:extLst>
        </xdr:cNvPr>
        <xdr:cNvCxnSpPr/>
      </xdr:nvCxnSpPr>
      <xdr:spPr>
        <a:xfrm>
          <a:off x="7861300" y="146547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35306</xdr:rowOff>
    </xdr:from>
    <xdr:to>
      <xdr:col>36</xdr:col>
      <xdr:colOff>165100</xdr:colOff>
      <xdr:row>85</xdr:row>
      <xdr:rowOff>136906</xdr:rowOff>
    </xdr:to>
    <xdr:sp macro="" textlink="">
      <xdr:nvSpPr>
        <xdr:cNvPr id="368" name="楕円 367">
          <a:extLst>
            <a:ext uri="{FF2B5EF4-FFF2-40B4-BE49-F238E27FC236}">
              <a16:creationId xmlns:a16="http://schemas.microsoft.com/office/drawing/2014/main" id="{44632AAD-B0D6-4C2E-9BFA-B8B4B791F7AC}"/>
            </a:ext>
          </a:extLst>
        </xdr:cNvPr>
        <xdr:cNvSpPr/>
      </xdr:nvSpPr>
      <xdr:spPr>
        <a:xfrm>
          <a:off x="6921500" y="146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81535</xdr:rowOff>
    </xdr:from>
    <xdr:to>
      <xdr:col>41</xdr:col>
      <xdr:colOff>50800</xdr:colOff>
      <xdr:row>85</xdr:row>
      <xdr:rowOff>86106</xdr:rowOff>
    </xdr:to>
    <xdr:cxnSp macro="">
      <xdr:nvCxnSpPr>
        <xdr:cNvPr id="369" name="直線コネクタ 368">
          <a:extLst>
            <a:ext uri="{FF2B5EF4-FFF2-40B4-BE49-F238E27FC236}">
              <a16:creationId xmlns:a16="http://schemas.microsoft.com/office/drawing/2014/main" id="{BF09AC3C-EC42-4C26-B321-A1BA163681E8}"/>
            </a:ext>
          </a:extLst>
        </xdr:cNvPr>
        <xdr:cNvCxnSpPr/>
      </xdr:nvCxnSpPr>
      <xdr:spPr>
        <a:xfrm flipV="1">
          <a:off x="6972300" y="146547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169435</xdr:rowOff>
    </xdr:from>
    <xdr:ext cx="469744" cy="259045"/>
    <xdr:sp macro="" textlink="">
      <xdr:nvSpPr>
        <xdr:cNvPr id="370" name="n_1aveValue【福祉施設】&#10;一人当たり面積">
          <a:extLst>
            <a:ext uri="{FF2B5EF4-FFF2-40B4-BE49-F238E27FC236}">
              <a16:creationId xmlns:a16="http://schemas.microsoft.com/office/drawing/2014/main" id="{A8A97070-91F3-44D6-957B-9F2D132A4C72}"/>
            </a:ext>
          </a:extLst>
        </xdr:cNvPr>
        <xdr:cNvSpPr txBox="1"/>
      </xdr:nvSpPr>
      <xdr:spPr>
        <a:xfrm>
          <a:off x="93917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169435</xdr:rowOff>
    </xdr:from>
    <xdr:ext cx="469744" cy="259045"/>
    <xdr:sp macro="" textlink="">
      <xdr:nvSpPr>
        <xdr:cNvPr id="371" name="n_2aveValue【福祉施設】&#10;一人当たり面積">
          <a:extLst>
            <a:ext uri="{FF2B5EF4-FFF2-40B4-BE49-F238E27FC236}">
              <a16:creationId xmlns:a16="http://schemas.microsoft.com/office/drawing/2014/main" id="{22437179-0FCE-477D-931B-FEDED0463462}"/>
            </a:ext>
          </a:extLst>
        </xdr:cNvPr>
        <xdr:cNvSpPr txBox="1"/>
      </xdr:nvSpPr>
      <xdr:spPr>
        <a:xfrm>
          <a:off x="8515427" y="1422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20845</xdr:rowOff>
    </xdr:from>
    <xdr:ext cx="469744" cy="259045"/>
    <xdr:sp macro="" textlink="">
      <xdr:nvSpPr>
        <xdr:cNvPr id="372" name="n_3aveValue【福祉施設】&#10;一人当たり面積">
          <a:extLst>
            <a:ext uri="{FF2B5EF4-FFF2-40B4-BE49-F238E27FC236}">
              <a16:creationId xmlns:a16="http://schemas.microsoft.com/office/drawing/2014/main" id="{3A79FC7E-4553-40D8-B6D9-26076823F714}"/>
            </a:ext>
          </a:extLst>
        </xdr:cNvPr>
        <xdr:cNvSpPr txBox="1"/>
      </xdr:nvSpPr>
      <xdr:spPr>
        <a:xfrm>
          <a:off x="7626427" y="1425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16273</xdr:rowOff>
    </xdr:from>
    <xdr:ext cx="469744" cy="259045"/>
    <xdr:sp macro="" textlink="">
      <xdr:nvSpPr>
        <xdr:cNvPr id="373" name="n_4aveValue【福祉施設】&#10;一人当たり面積">
          <a:extLst>
            <a:ext uri="{FF2B5EF4-FFF2-40B4-BE49-F238E27FC236}">
              <a16:creationId xmlns:a16="http://schemas.microsoft.com/office/drawing/2014/main" id="{71392BD3-B955-4F6B-98D3-DFE2C67078F9}"/>
            </a:ext>
          </a:extLst>
        </xdr:cNvPr>
        <xdr:cNvSpPr txBox="1"/>
      </xdr:nvSpPr>
      <xdr:spPr>
        <a:xfrm>
          <a:off x="6737427" y="1424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123462</xdr:rowOff>
    </xdr:from>
    <xdr:ext cx="469744" cy="259045"/>
    <xdr:sp macro="" textlink="">
      <xdr:nvSpPr>
        <xdr:cNvPr id="374" name="n_1mainValue【福祉施設】&#10;一人当たり面積">
          <a:extLst>
            <a:ext uri="{FF2B5EF4-FFF2-40B4-BE49-F238E27FC236}">
              <a16:creationId xmlns:a16="http://schemas.microsoft.com/office/drawing/2014/main" id="{27464580-94B7-40DF-9D0C-01F113B8082F}"/>
            </a:ext>
          </a:extLst>
        </xdr:cNvPr>
        <xdr:cNvSpPr txBox="1"/>
      </xdr:nvSpPr>
      <xdr:spPr>
        <a:xfrm>
          <a:off x="93917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123462</xdr:rowOff>
    </xdr:from>
    <xdr:ext cx="469744" cy="259045"/>
    <xdr:sp macro="" textlink="">
      <xdr:nvSpPr>
        <xdr:cNvPr id="375" name="n_2mainValue【福祉施設】&#10;一人当たり面積">
          <a:extLst>
            <a:ext uri="{FF2B5EF4-FFF2-40B4-BE49-F238E27FC236}">
              <a16:creationId xmlns:a16="http://schemas.microsoft.com/office/drawing/2014/main" id="{18DADFFD-490F-4B1C-9FEF-9317D7C9BBA8}"/>
            </a:ext>
          </a:extLst>
        </xdr:cNvPr>
        <xdr:cNvSpPr txBox="1"/>
      </xdr:nvSpPr>
      <xdr:spPr>
        <a:xfrm>
          <a:off x="8515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123462</xdr:rowOff>
    </xdr:from>
    <xdr:ext cx="469744" cy="259045"/>
    <xdr:sp macro="" textlink="">
      <xdr:nvSpPr>
        <xdr:cNvPr id="376" name="n_3mainValue【福祉施設】&#10;一人当たり面積">
          <a:extLst>
            <a:ext uri="{FF2B5EF4-FFF2-40B4-BE49-F238E27FC236}">
              <a16:creationId xmlns:a16="http://schemas.microsoft.com/office/drawing/2014/main" id="{48E148D5-5308-4E7B-B30F-2B018F1AC6EE}"/>
            </a:ext>
          </a:extLst>
        </xdr:cNvPr>
        <xdr:cNvSpPr txBox="1"/>
      </xdr:nvSpPr>
      <xdr:spPr>
        <a:xfrm>
          <a:off x="7626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128033</xdr:rowOff>
    </xdr:from>
    <xdr:ext cx="469744" cy="259045"/>
    <xdr:sp macro="" textlink="">
      <xdr:nvSpPr>
        <xdr:cNvPr id="377" name="n_4mainValue【福祉施設】&#10;一人当たり面積">
          <a:extLst>
            <a:ext uri="{FF2B5EF4-FFF2-40B4-BE49-F238E27FC236}">
              <a16:creationId xmlns:a16="http://schemas.microsoft.com/office/drawing/2014/main" id="{67AE2970-EF1F-4048-9344-C6FA60146E9C}"/>
            </a:ext>
          </a:extLst>
        </xdr:cNvPr>
        <xdr:cNvSpPr txBox="1"/>
      </xdr:nvSpPr>
      <xdr:spPr>
        <a:xfrm>
          <a:off x="6737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A0EDC48C-826F-4B5F-8646-AEA6C746015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A6A999E4-31E4-4D0E-993E-023C7C06C10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3DB1652-9A8E-4A57-89F4-B2C14C72C6B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5657F2B5-1F28-4F9E-80EA-857B42C5627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9F767ADF-D1DB-429B-B4CA-8A8F7AFCFB9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C7042BFE-0236-4847-895B-46A795AE93C7}"/>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6EE503FE-23F6-4A63-9283-B6CED15A0D9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BA6BBBCA-A58D-43F3-8451-25EA6F16390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a:extLst>
            <a:ext uri="{FF2B5EF4-FFF2-40B4-BE49-F238E27FC236}">
              <a16:creationId xmlns:a16="http://schemas.microsoft.com/office/drawing/2014/main" id="{E98840E8-BD24-412A-A04D-210A7872FE6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a:extLst>
            <a:ext uri="{FF2B5EF4-FFF2-40B4-BE49-F238E27FC236}">
              <a16:creationId xmlns:a16="http://schemas.microsoft.com/office/drawing/2014/main" id="{4AE9323D-A99F-49AA-A910-644A0AA28E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a:extLst>
            <a:ext uri="{FF2B5EF4-FFF2-40B4-BE49-F238E27FC236}">
              <a16:creationId xmlns:a16="http://schemas.microsoft.com/office/drawing/2014/main" id="{45774A1A-C4C0-4C3A-A7FE-9513043FBF66}"/>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a:extLst>
            <a:ext uri="{FF2B5EF4-FFF2-40B4-BE49-F238E27FC236}">
              <a16:creationId xmlns:a16="http://schemas.microsoft.com/office/drawing/2014/main" id="{BDDCB88B-C77D-4FEA-B39A-809CA406ED4B}"/>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a:extLst>
            <a:ext uri="{FF2B5EF4-FFF2-40B4-BE49-F238E27FC236}">
              <a16:creationId xmlns:a16="http://schemas.microsoft.com/office/drawing/2014/main" id="{C83C0D3B-6318-434A-B5BC-D576AB20DEAD}"/>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a:extLst>
            <a:ext uri="{FF2B5EF4-FFF2-40B4-BE49-F238E27FC236}">
              <a16:creationId xmlns:a16="http://schemas.microsoft.com/office/drawing/2014/main" id="{961E6E1C-7CBB-4CF4-BE39-5F8D59C1A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a:extLst>
            <a:ext uri="{FF2B5EF4-FFF2-40B4-BE49-F238E27FC236}">
              <a16:creationId xmlns:a16="http://schemas.microsoft.com/office/drawing/2014/main" id="{7FFD7F2B-F48A-498A-9D23-D5F3DD218AEE}"/>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a:extLst>
            <a:ext uri="{FF2B5EF4-FFF2-40B4-BE49-F238E27FC236}">
              <a16:creationId xmlns:a16="http://schemas.microsoft.com/office/drawing/2014/main" id="{408131E7-0575-475A-9013-E4D38DDF6B5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a:extLst>
            <a:ext uri="{FF2B5EF4-FFF2-40B4-BE49-F238E27FC236}">
              <a16:creationId xmlns:a16="http://schemas.microsoft.com/office/drawing/2014/main" id="{0660C8CC-2267-4A16-88A0-B234105995A6}"/>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a:extLst>
            <a:ext uri="{FF2B5EF4-FFF2-40B4-BE49-F238E27FC236}">
              <a16:creationId xmlns:a16="http://schemas.microsoft.com/office/drawing/2014/main" id="{C83B2198-EC11-412A-BD6C-2A11056701EB}"/>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a:extLst>
            <a:ext uri="{FF2B5EF4-FFF2-40B4-BE49-F238E27FC236}">
              <a16:creationId xmlns:a16="http://schemas.microsoft.com/office/drawing/2014/main" id="{30C2BCB2-59A7-4CAF-AB0E-27975950FF8A}"/>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a:extLst>
            <a:ext uri="{FF2B5EF4-FFF2-40B4-BE49-F238E27FC236}">
              <a16:creationId xmlns:a16="http://schemas.microsoft.com/office/drawing/2014/main" id="{D88CA1BB-EB6A-4BCD-B164-294161D947A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a:extLst>
            <a:ext uri="{FF2B5EF4-FFF2-40B4-BE49-F238E27FC236}">
              <a16:creationId xmlns:a16="http://schemas.microsoft.com/office/drawing/2014/main" id="{BAF93097-F79C-4923-9660-F73273F64FA5}"/>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a:extLst>
            <a:ext uri="{FF2B5EF4-FFF2-40B4-BE49-F238E27FC236}">
              <a16:creationId xmlns:a16="http://schemas.microsoft.com/office/drawing/2014/main" id="{68D08844-315E-4608-ADC2-729A9A17BA4D}"/>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a:extLst>
            <a:ext uri="{FF2B5EF4-FFF2-40B4-BE49-F238E27FC236}">
              <a16:creationId xmlns:a16="http://schemas.microsoft.com/office/drawing/2014/main" id="{CCB30221-70A8-4814-B6BC-291D6371ED9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a:extLst>
            <a:ext uri="{FF2B5EF4-FFF2-40B4-BE49-F238E27FC236}">
              <a16:creationId xmlns:a16="http://schemas.microsoft.com/office/drawing/2014/main" id="{2EFD3B6D-E15F-40D4-97EC-4AC7CB133BBB}"/>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a:extLst>
            <a:ext uri="{FF2B5EF4-FFF2-40B4-BE49-F238E27FC236}">
              <a16:creationId xmlns:a16="http://schemas.microsoft.com/office/drawing/2014/main" id="{5B1B61AA-876C-4A25-9E26-C6B451794C60}"/>
            </a:ext>
          </a:extLst>
        </xdr:cNvPr>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a:extLst>
            <a:ext uri="{FF2B5EF4-FFF2-40B4-BE49-F238E27FC236}">
              <a16:creationId xmlns:a16="http://schemas.microsoft.com/office/drawing/2014/main" id="{9DC64761-5104-4011-8164-83E2C49F1361}"/>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a:extLst>
            <a:ext uri="{FF2B5EF4-FFF2-40B4-BE49-F238E27FC236}">
              <a16:creationId xmlns:a16="http://schemas.microsoft.com/office/drawing/2014/main" id="{C2CAB8B5-4F06-489D-A36E-8D6403676A6A}"/>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a:extLst>
            <a:ext uri="{FF2B5EF4-FFF2-40B4-BE49-F238E27FC236}">
              <a16:creationId xmlns:a16="http://schemas.microsoft.com/office/drawing/2014/main" id="{D9666B3F-BC98-45F9-86BA-23FC38F50306}"/>
            </a:ext>
          </a:extLst>
        </xdr:cNvPr>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a:extLst>
            <a:ext uri="{FF2B5EF4-FFF2-40B4-BE49-F238E27FC236}">
              <a16:creationId xmlns:a16="http://schemas.microsoft.com/office/drawing/2014/main" id="{B4307BE9-22D0-4296-AC38-FE864A1A0527}"/>
            </a:ext>
          </a:extLst>
        </xdr:cNvPr>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a:extLst>
            <a:ext uri="{FF2B5EF4-FFF2-40B4-BE49-F238E27FC236}">
              <a16:creationId xmlns:a16="http://schemas.microsoft.com/office/drawing/2014/main" id="{1F842ECB-0A06-4F19-91FF-878BDB83BA3E}"/>
            </a:ext>
          </a:extLst>
        </xdr:cNvPr>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a:extLst>
            <a:ext uri="{FF2B5EF4-FFF2-40B4-BE49-F238E27FC236}">
              <a16:creationId xmlns:a16="http://schemas.microsoft.com/office/drawing/2014/main" id="{EF9B6328-03B3-40F9-985E-4016DDE47738}"/>
            </a:ext>
          </a:extLst>
        </xdr:cNvPr>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27305</xdr:rowOff>
    </xdr:from>
    <xdr:to>
      <xdr:col>20</xdr:col>
      <xdr:colOff>38100</xdr:colOff>
      <xdr:row>103</xdr:row>
      <xdr:rowOff>128905</xdr:rowOff>
    </xdr:to>
    <xdr:sp macro="" textlink="">
      <xdr:nvSpPr>
        <xdr:cNvPr id="409" name="フローチャート: 判断 408">
          <a:extLst>
            <a:ext uri="{FF2B5EF4-FFF2-40B4-BE49-F238E27FC236}">
              <a16:creationId xmlns:a16="http://schemas.microsoft.com/office/drawing/2014/main" id="{E5CF4A50-2267-4A84-84B3-1A76DF2194F1}"/>
            </a:ext>
          </a:extLst>
        </xdr:cNvPr>
        <xdr:cNvSpPr/>
      </xdr:nvSpPr>
      <xdr:spPr>
        <a:xfrm>
          <a:off x="3746500" y="1768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166370</xdr:rowOff>
    </xdr:from>
    <xdr:to>
      <xdr:col>15</xdr:col>
      <xdr:colOff>101600</xdr:colOff>
      <xdr:row>103</xdr:row>
      <xdr:rowOff>96520</xdr:rowOff>
    </xdr:to>
    <xdr:sp macro="" textlink="">
      <xdr:nvSpPr>
        <xdr:cNvPr id="410" name="フローチャート: 判断 409">
          <a:extLst>
            <a:ext uri="{FF2B5EF4-FFF2-40B4-BE49-F238E27FC236}">
              <a16:creationId xmlns:a16="http://schemas.microsoft.com/office/drawing/2014/main" id="{397535EA-1AE9-4382-9376-83D679AE5A67}"/>
            </a:ext>
          </a:extLst>
        </xdr:cNvPr>
        <xdr:cNvSpPr/>
      </xdr:nvSpPr>
      <xdr:spPr>
        <a:xfrm>
          <a:off x="2857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122555</xdr:rowOff>
    </xdr:from>
    <xdr:to>
      <xdr:col>10</xdr:col>
      <xdr:colOff>165100</xdr:colOff>
      <xdr:row>103</xdr:row>
      <xdr:rowOff>52705</xdr:rowOff>
    </xdr:to>
    <xdr:sp macro="" textlink="">
      <xdr:nvSpPr>
        <xdr:cNvPr id="411" name="フローチャート: 判断 410">
          <a:extLst>
            <a:ext uri="{FF2B5EF4-FFF2-40B4-BE49-F238E27FC236}">
              <a16:creationId xmlns:a16="http://schemas.microsoft.com/office/drawing/2014/main" id="{7488634A-A65B-4BB2-B645-B342A77577B0}"/>
            </a:ext>
          </a:extLst>
        </xdr:cNvPr>
        <xdr:cNvSpPr/>
      </xdr:nvSpPr>
      <xdr:spPr>
        <a:xfrm>
          <a:off x="1968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92075</xdr:rowOff>
    </xdr:from>
    <xdr:to>
      <xdr:col>6</xdr:col>
      <xdr:colOff>38100</xdr:colOff>
      <xdr:row>103</xdr:row>
      <xdr:rowOff>22225</xdr:rowOff>
    </xdr:to>
    <xdr:sp macro="" textlink="">
      <xdr:nvSpPr>
        <xdr:cNvPr id="412" name="フローチャート: 判断 411">
          <a:extLst>
            <a:ext uri="{FF2B5EF4-FFF2-40B4-BE49-F238E27FC236}">
              <a16:creationId xmlns:a16="http://schemas.microsoft.com/office/drawing/2014/main" id="{9FCCF95E-A264-43E0-B72E-57562E80D5D3}"/>
            </a:ext>
          </a:extLst>
        </xdr:cNvPr>
        <xdr:cNvSpPr/>
      </xdr:nvSpPr>
      <xdr:spPr>
        <a:xfrm>
          <a:off x="1079500" y="1757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2844B8CC-B4AD-47F2-A43C-64C0F21D24AF}"/>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E4410771-F353-4409-9C7A-74515536D3E9}"/>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DF06A328-D2BC-421C-9F0E-E73256B4D3A4}"/>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CAE3E14C-0D38-41B3-8875-30DA3C2ECCB9}"/>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C0A8FE77-E206-47F3-A7DE-320AAA866B5E}"/>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19686</xdr:rowOff>
    </xdr:from>
    <xdr:to>
      <xdr:col>24</xdr:col>
      <xdr:colOff>114300</xdr:colOff>
      <xdr:row>104</xdr:row>
      <xdr:rowOff>121286</xdr:rowOff>
    </xdr:to>
    <xdr:sp macro="" textlink="">
      <xdr:nvSpPr>
        <xdr:cNvPr id="418" name="楕円 417">
          <a:extLst>
            <a:ext uri="{FF2B5EF4-FFF2-40B4-BE49-F238E27FC236}">
              <a16:creationId xmlns:a16="http://schemas.microsoft.com/office/drawing/2014/main" id="{B6B4FC4D-C3F8-419F-9568-B5025A8934B1}"/>
            </a:ext>
          </a:extLst>
        </xdr:cNvPr>
        <xdr:cNvSpPr/>
      </xdr:nvSpPr>
      <xdr:spPr>
        <a:xfrm>
          <a:off x="45847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169563</xdr:rowOff>
    </xdr:from>
    <xdr:ext cx="405111" cy="259045"/>
    <xdr:sp macro="" textlink="">
      <xdr:nvSpPr>
        <xdr:cNvPr id="419" name="【市民会館】&#10;有形固定資産減価償却率該当値テキスト">
          <a:extLst>
            <a:ext uri="{FF2B5EF4-FFF2-40B4-BE49-F238E27FC236}">
              <a16:creationId xmlns:a16="http://schemas.microsoft.com/office/drawing/2014/main" id="{76FA8687-6A7F-4A57-A1C6-848AD72EEA3B}"/>
            </a:ext>
          </a:extLst>
        </xdr:cNvPr>
        <xdr:cNvSpPr txBox="1"/>
      </xdr:nvSpPr>
      <xdr:spPr>
        <a:xfrm>
          <a:off x="4673600" y="1782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154939</xdr:rowOff>
    </xdr:from>
    <xdr:to>
      <xdr:col>20</xdr:col>
      <xdr:colOff>38100</xdr:colOff>
      <xdr:row>104</xdr:row>
      <xdr:rowOff>85089</xdr:rowOff>
    </xdr:to>
    <xdr:sp macro="" textlink="">
      <xdr:nvSpPr>
        <xdr:cNvPr id="420" name="楕円 419">
          <a:extLst>
            <a:ext uri="{FF2B5EF4-FFF2-40B4-BE49-F238E27FC236}">
              <a16:creationId xmlns:a16="http://schemas.microsoft.com/office/drawing/2014/main" id="{E219D137-9C00-479A-B6D0-9CC9C5A70468}"/>
            </a:ext>
          </a:extLst>
        </xdr:cNvPr>
        <xdr:cNvSpPr/>
      </xdr:nvSpPr>
      <xdr:spPr>
        <a:xfrm>
          <a:off x="3746500" y="1781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34289</xdr:rowOff>
    </xdr:from>
    <xdr:to>
      <xdr:col>24</xdr:col>
      <xdr:colOff>63500</xdr:colOff>
      <xdr:row>104</xdr:row>
      <xdr:rowOff>70486</xdr:rowOff>
    </xdr:to>
    <xdr:cxnSp macro="">
      <xdr:nvCxnSpPr>
        <xdr:cNvPr id="421" name="直線コネクタ 420">
          <a:extLst>
            <a:ext uri="{FF2B5EF4-FFF2-40B4-BE49-F238E27FC236}">
              <a16:creationId xmlns:a16="http://schemas.microsoft.com/office/drawing/2014/main" id="{0D327648-44F6-4CBE-8D15-75A74703773F}"/>
            </a:ext>
          </a:extLst>
        </xdr:cNvPr>
        <xdr:cNvCxnSpPr/>
      </xdr:nvCxnSpPr>
      <xdr:spPr>
        <a:xfrm>
          <a:off x="3797300" y="17865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120650</xdr:rowOff>
    </xdr:from>
    <xdr:to>
      <xdr:col>15</xdr:col>
      <xdr:colOff>101600</xdr:colOff>
      <xdr:row>104</xdr:row>
      <xdr:rowOff>50800</xdr:rowOff>
    </xdr:to>
    <xdr:sp macro="" textlink="">
      <xdr:nvSpPr>
        <xdr:cNvPr id="422" name="楕円 421">
          <a:extLst>
            <a:ext uri="{FF2B5EF4-FFF2-40B4-BE49-F238E27FC236}">
              <a16:creationId xmlns:a16="http://schemas.microsoft.com/office/drawing/2014/main" id="{50A8C1EB-890D-4F00-AA7B-B76D9954070F}"/>
            </a:ext>
          </a:extLst>
        </xdr:cNvPr>
        <xdr:cNvSpPr/>
      </xdr:nvSpPr>
      <xdr:spPr>
        <a:xfrm>
          <a:off x="2857500" y="177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0</xdr:rowOff>
    </xdr:from>
    <xdr:to>
      <xdr:col>19</xdr:col>
      <xdr:colOff>177800</xdr:colOff>
      <xdr:row>104</xdr:row>
      <xdr:rowOff>34289</xdr:rowOff>
    </xdr:to>
    <xdr:cxnSp macro="">
      <xdr:nvCxnSpPr>
        <xdr:cNvPr id="423" name="直線コネクタ 422">
          <a:extLst>
            <a:ext uri="{FF2B5EF4-FFF2-40B4-BE49-F238E27FC236}">
              <a16:creationId xmlns:a16="http://schemas.microsoft.com/office/drawing/2014/main" id="{7BF42854-5B44-41F6-A44B-C1A94F8F2344}"/>
            </a:ext>
          </a:extLst>
        </xdr:cNvPr>
        <xdr:cNvCxnSpPr/>
      </xdr:nvCxnSpPr>
      <xdr:spPr>
        <a:xfrm>
          <a:off x="2908300" y="1783080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424" name="楕円 423">
          <a:extLst>
            <a:ext uri="{FF2B5EF4-FFF2-40B4-BE49-F238E27FC236}">
              <a16:creationId xmlns:a16="http://schemas.microsoft.com/office/drawing/2014/main" id="{F64F0846-7782-45EF-BD09-5D281DAB2E34}"/>
            </a:ext>
          </a:extLst>
        </xdr:cNvPr>
        <xdr:cNvSpPr/>
      </xdr:nvSpPr>
      <xdr:spPr>
        <a:xfrm>
          <a:off x="1968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133350</xdr:rowOff>
    </xdr:from>
    <xdr:to>
      <xdr:col>15</xdr:col>
      <xdr:colOff>50800</xdr:colOff>
      <xdr:row>104</xdr:row>
      <xdr:rowOff>0</xdr:rowOff>
    </xdr:to>
    <xdr:cxnSp macro="">
      <xdr:nvCxnSpPr>
        <xdr:cNvPr id="425" name="直線コネクタ 424">
          <a:extLst>
            <a:ext uri="{FF2B5EF4-FFF2-40B4-BE49-F238E27FC236}">
              <a16:creationId xmlns:a16="http://schemas.microsoft.com/office/drawing/2014/main" id="{8DD9F9C2-7BA5-439D-8176-7BFE3D7BAC44}"/>
            </a:ext>
          </a:extLst>
        </xdr:cNvPr>
        <xdr:cNvCxnSpPr/>
      </xdr:nvCxnSpPr>
      <xdr:spPr>
        <a:xfrm>
          <a:off x="2019300" y="1779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44450</xdr:rowOff>
    </xdr:from>
    <xdr:to>
      <xdr:col>6</xdr:col>
      <xdr:colOff>38100</xdr:colOff>
      <xdr:row>103</xdr:row>
      <xdr:rowOff>146050</xdr:rowOff>
    </xdr:to>
    <xdr:sp macro="" textlink="">
      <xdr:nvSpPr>
        <xdr:cNvPr id="426" name="楕円 425">
          <a:extLst>
            <a:ext uri="{FF2B5EF4-FFF2-40B4-BE49-F238E27FC236}">
              <a16:creationId xmlns:a16="http://schemas.microsoft.com/office/drawing/2014/main" id="{1FEED7C1-DBEB-48B6-8357-233A8229217F}"/>
            </a:ext>
          </a:extLst>
        </xdr:cNvPr>
        <xdr:cNvSpPr/>
      </xdr:nvSpPr>
      <xdr:spPr>
        <a:xfrm>
          <a:off x="1079500" y="1770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95250</xdr:rowOff>
    </xdr:from>
    <xdr:to>
      <xdr:col>10</xdr:col>
      <xdr:colOff>114300</xdr:colOff>
      <xdr:row>103</xdr:row>
      <xdr:rowOff>133350</xdr:rowOff>
    </xdr:to>
    <xdr:cxnSp macro="">
      <xdr:nvCxnSpPr>
        <xdr:cNvPr id="427" name="直線コネクタ 426">
          <a:extLst>
            <a:ext uri="{FF2B5EF4-FFF2-40B4-BE49-F238E27FC236}">
              <a16:creationId xmlns:a16="http://schemas.microsoft.com/office/drawing/2014/main" id="{BACE2225-B7DC-4D49-876D-CDE36E28B452}"/>
            </a:ext>
          </a:extLst>
        </xdr:cNvPr>
        <xdr:cNvCxnSpPr/>
      </xdr:nvCxnSpPr>
      <xdr:spPr>
        <a:xfrm>
          <a:off x="1130300" y="17754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145432</xdr:rowOff>
    </xdr:from>
    <xdr:ext cx="405111" cy="259045"/>
    <xdr:sp macro="" textlink="">
      <xdr:nvSpPr>
        <xdr:cNvPr id="428" name="n_1aveValue【市民会館】&#10;有形固定資産減価償却率">
          <a:extLst>
            <a:ext uri="{FF2B5EF4-FFF2-40B4-BE49-F238E27FC236}">
              <a16:creationId xmlns:a16="http://schemas.microsoft.com/office/drawing/2014/main" id="{5EF88545-4725-4640-98FD-26B7E3A03206}"/>
            </a:ext>
          </a:extLst>
        </xdr:cNvPr>
        <xdr:cNvSpPr txBox="1"/>
      </xdr:nvSpPr>
      <xdr:spPr>
        <a:xfrm>
          <a:off x="3582044" y="1746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113047</xdr:rowOff>
    </xdr:from>
    <xdr:ext cx="405111" cy="259045"/>
    <xdr:sp macro="" textlink="">
      <xdr:nvSpPr>
        <xdr:cNvPr id="429" name="n_2aveValue【市民会館】&#10;有形固定資産減価償却率">
          <a:extLst>
            <a:ext uri="{FF2B5EF4-FFF2-40B4-BE49-F238E27FC236}">
              <a16:creationId xmlns:a16="http://schemas.microsoft.com/office/drawing/2014/main" id="{23F55BB2-A3A2-4492-B1EF-EE33F6C10E33}"/>
            </a:ext>
          </a:extLst>
        </xdr:cNvPr>
        <xdr:cNvSpPr txBox="1"/>
      </xdr:nvSpPr>
      <xdr:spPr>
        <a:xfrm>
          <a:off x="2705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69232</xdr:rowOff>
    </xdr:from>
    <xdr:ext cx="405111" cy="259045"/>
    <xdr:sp macro="" textlink="">
      <xdr:nvSpPr>
        <xdr:cNvPr id="430" name="n_3aveValue【市民会館】&#10;有形固定資産減価償却率">
          <a:extLst>
            <a:ext uri="{FF2B5EF4-FFF2-40B4-BE49-F238E27FC236}">
              <a16:creationId xmlns:a16="http://schemas.microsoft.com/office/drawing/2014/main" id="{A4ECD9A6-D6CB-4AB9-A830-FF81383BBF12}"/>
            </a:ext>
          </a:extLst>
        </xdr:cNvPr>
        <xdr:cNvSpPr txBox="1"/>
      </xdr:nvSpPr>
      <xdr:spPr>
        <a:xfrm>
          <a:off x="1816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38752</xdr:rowOff>
    </xdr:from>
    <xdr:ext cx="405111" cy="259045"/>
    <xdr:sp macro="" textlink="">
      <xdr:nvSpPr>
        <xdr:cNvPr id="431" name="n_4aveValue【市民会館】&#10;有形固定資産減価償却率">
          <a:extLst>
            <a:ext uri="{FF2B5EF4-FFF2-40B4-BE49-F238E27FC236}">
              <a16:creationId xmlns:a16="http://schemas.microsoft.com/office/drawing/2014/main" id="{ABB1E2C8-1271-4D81-AA6C-A21C89E38053}"/>
            </a:ext>
          </a:extLst>
        </xdr:cNvPr>
        <xdr:cNvSpPr txBox="1"/>
      </xdr:nvSpPr>
      <xdr:spPr>
        <a:xfrm>
          <a:off x="927744" y="1735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76216</xdr:rowOff>
    </xdr:from>
    <xdr:ext cx="405111" cy="259045"/>
    <xdr:sp macro="" textlink="">
      <xdr:nvSpPr>
        <xdr:cNvPr id="432" name="n_1mainValue【市民会館】&#10;有形固定資産減価償却率">
          <a:extLst>
            <a:ext uri="{FF2B5EF4-FFF2-40B4-BE49-F238E27FC236}">
              <a16:creationId xmlns:a16="http://schemas.microsoft.com/office/drawing/2014/main" id="{70F76CF4-2D0C-4EBA-84E8-A3579334B08D}"/>
            </a:ext>
          </a:extLst>
        </xdr:cNvPr>
        <xdr:cNvSpPr txBox="1"/>
      </xdr:nvSpPr>
      <xdr:spPr>
        <a:xfrm>
          <a:off x="3582044" y="17907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41927</xdr:rowOff>
    </xdr:from>
    <xdr:ext cx="405111" cy="259045"/>
    <xdr:sp macro="" textlink="">
      <xdr:nvSpPr>
        <xdr:cNvPr id="433" name="n_2mainValue【市民会館】&#10;有形固定資産減価償却率">
          <a:extLst>
            <a:ext uri="{FF2B5EF4-FFF2-40B4-BE49-F238E27FC236}">
              <a16:creationId xmlns:a16="http://schemas.microsoft.com/office/drawing/2014/main" id="{AA7A6EF3-7EF4-4EE3-A08A-20BF151A4E07}"/>
            </a:ext>
          </a:extLst>
        </xdr:cNvPr>
        <xdr:cNvSpPr txBox="1"/>
      </xdr:nvSpPr>
      <xdr:spPr>
        <a:xfrm>
          <a:off x="2705744" y="1787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3827</xdr:rowOff>
    </xdr:from>
    <xdr:ext cx="405111" cy="259045"/>
    <xdr:sp macro="" textlink="">
      <xdr:nvSpPr>
        <xdr:cNvPr id="434" name="n_3mainValue【市民会館】&#10;有形固定資産減価償却率">
          <a:extLst>
            <a:ext uri="{FF2B5EF4-FFF2-40B4-BE49-F238E27FC236}">
              <a16:creationId xmlns:a16="http://schemas.microsoft.com/office/drawing/2014/main" id="{8AA61F85-FA02-4046-9CCD-1583EDAA8B5F}"/>
            </a:ext>
          </a:extLst>
        </xdr:cNvPr>
        <xdr:cNvSpPr txBox="1"/>
      </xdr:nvSpPr>
      <xdr:spPr>
        <a:xfrm>
          <a:off x="1816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137177</xdr:rowOff>
    </xdr:from>
    <xdr:ext cx="405111" cy="259045"/>
    <xdr:sp macro="" textlink="">
      <xdr:nvSpPr>
        <xdr:cNvPr id="435" name="n_4mainValue【市民会館】&#10;有形固定資産減価償却率">
          <a:extLst>
            <a:ext uri="{FF2B5EF4-FFF2-40B4-BE49-F238E27FC236}">
              <a16:creationId xmlns:a16="http://schemas.microsoft.com/office/drawing/2014/main" id="{12D1DF08-0985-4477-97E1-7E94A3E82514}"/>
            </a:ext>
          </a:extLst>
        </xdr:cNvPr>
        <xdr:cNvSpPr txBox="1"/>
      </xdr:nvSpPr>
      <xdr:spPr>
        <a:xfrm>
          <a:off x="927744" y="17796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a:extLst>
            <a:ext uri="{FF2B5EF4-FFF2-40B4-BE49-F238E27FC236}">
              <a16:creationId xmlns:a16="http://schemas.microsoft.com/office/drawing/2014/main" id="{6CE4668F-FCF2-4211-9410-0968C2C8B664}"/>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a:extLst>
            <a:ext uri="{FF2B5EF4-FFF2-40B4-BE49-F238E27FC236}">
              <a16:creationId xmlns:a16="http://schemas.microsoft.com/office/drawing/2014/main" id="{142FACD7-D0E2-4E6C-AA52-C1347D0773C6}"/>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a:extLst>
            <a:ext uri="{FF2B5EF4-FFF2-40B4-BE49-F238E27FC236}">
              <a16:creationId xmlns:a16="http://schemas.microsoft.com/office/drawing/2014/main" id="{8678450F-3D16-4885-A580-7BACB69CEB5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a:extLst>
            <a:ext uri="{FF2B5EF4-FFF2-40B4-BE49-F238E27FC236}">
              <a16:creationId xmlns:a16="http://schemas.microsoft.com/office/drawing/2014/main" id="{CCC9A55F-77D1-4DE1-8DBB-FDB91426B9A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a:extLst>
            <a:ext uri="{FF2B5EF4-FFF2-40B4-BE49-F238E27FC236}">
              <a16:creationId xmlns:a16="http://schemas.microsoft.com/office/drawing/2014/main" id="{0B7DE027-1C35-4446-B198-80D87858EC6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a:extLst>
            <a:ext uri="{FF2B5EF4-FFF2-40B4-BE49-F238E27FC236}">
              <a16:creationId xmlns:a16="http://schemas.microsoft.com/office/drawing/2014/main" id="{FF1A5F6B-75E2-4F90-BD43-3CEBC9AB443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a:extLst>
            <a:ext uri="{FF2B5EF4-FFF2-40B4-BE49-F238E27FC236}">
              <a16:creationId xmlns:a16="http://schemas.microsoft.com/office/drawing/2014/main" id="{0E95BCC6-27AB-4A02-8A28-4124D73623F2}"/>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a:extLst>
            <a:ext uri="{FF2B5EF4-FFF2-40B4-BE49-F238E27FC236}">
              <a16:creationId xmlns:a16="http://schemas.microsoft.com/office/drawing/2014/main" id="{24D96BA1-2ED3-41E8-BB5B-BE1DD0B64592}"/>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a:extLst>
            <a:ext uri="{FF2B5EF4-FFF2-40B4-BE49-F238E27FC236}">
              <a16:creationId xmlns:a16="http://schemas.microsoft.com/office/drawing/2014/main" id="{07F61D45-11E8-4E63-8DB3-BAFA9B3388FB}"/>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a:extLst>
            <a:ext uri="{FF2B5EF4-FFF2-40B4-BE49-F238E27FC236}">
              <a16:creationId xmlns:a16="http://schemas.microsoft.com/office/drawing/2014/main" id="{39B14A51-400B-4C4C-AF5C-5E50D259EF2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a:extLst>
            <a:ext uri="{FF2B5EF4-FFF2-40B4-BE49-F238E27FC236}">
              <a16:creationId xmlns:a16="http://schemas.microsoft.com/office/drawing/2014/main" id="{7914CEAE-B1B4-43F3-9AC4-8A9A68BFCA07}"/>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a:extLst>
            <a:ext uri="{FF2B5EF4-FFF2-40B4-BE49-F238E27FC236}">
              <a16:creationId xmlns:a16="http://schemas.microsoft.com/office/drawing/2014/main" id="{C55325CA-2074-4E1A-9A40-055D1A61704E}"/>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a:extLst>
            <a:ext uri="{FF2B5EF4-FFF2-40B4-BE49-F238E27FC236}">
              <a16:creationId xmlns:a16="http://schemas.microsoft.com/office/drawing/2014/main" id="{84BB494A-BFA7-4DE4-B9AB-63BE7A9A8772}"/>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a:extLst>
            <a:ext uri="{FF2B5EF4-FFF2-40B4-BE49-F238E27FC236}">
              <a16:creationId xmlns:a16="http://schemas.microsoft.com/office/drawing/2014/main" id="{D5C0FCD9-EEE6-4B68-A470-5D6223222376}"/>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a:extLst>
            <a:ext uri="{FF2B5EF4-FFF2-40B4-BE49-F238E27FC236}">
              <a16:creationId xmlns:a16="http://schemas.microsoft.com/office/drawing/2014/main" id="{142C0514-DDE1-443C-B7BC-67E7570FE6AF}"/>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a:extLst>
            <a:ext uri="{FF2B5EF4-FFF2-40B4-BE49-F238E27FC236}">
              <a16:creationId xmlns:a16="http://schemas.microsoft.com/office/drawing/2014/main" id="{58D1D156-E438-47F2-B077-5832BE97AED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a:extLst>
            <a:ext uri="{FF2B5EF4-FFF2-40B4-BE49-F238E27FC236}">
              <a16:creationId xmlns:a16="http://schemas.microsoft.com/office/drawing/2014/main" id="{75E69707-0C2B-4DDF-9032-A695A812641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a:extLst>
            <a:ext uri="{FF2B5EF4-FFF2-40B4-BE49-F238E27FC236}">
              <a16:creationId xmlns:a16="http://schemas.microsoft.com/office/drawing/2014/main" id="{DE29EEC8-E97A-406D-A4C1-6C2899FC2DF1}"/>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a:extLst>
            <a:ext uri="{FF2B5EF4-FFF2-40B4-BE49-F238E27FC236}">
              <a16:creationId xmlns:a16="http://schemas.microsoft.com/office/drawing/2014/main" id="{2E7D3004-51AA-45D9-AD63-C84A11B5FF48}"/>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a:extLst>
            <a:ext uri="{FF2B5EF4-FFF2-40B4-BE49-F238E27FC236}">
              <a16:creationId xmlns:a16="http://schemas.microsoft.com/office/drawing/2014/main" id="{D27BF1DA-A0BE-4850-B280-A5062B0B01C2}"/>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a:extLst>
            <a:ext uri="{FF2B5EF4-FFF2-40B4-BE49-F238E27FC236}">
              <a16:creationId xmlns:a16="http://schemas.microsoft.com/office/drawing/2014/main" id="{85CA9AE8-F8B8-437D-A698-BB7EEFB97D4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a:extLst>
            <a:ext uri="{FF2B5EF4-FFF2-40B4-BE49-F238E27FC236}">
              <a16:creationId xmlns:a16="http://schemas.microsoft.com/office/drawing/2014/main" id="{5D8DFA43-0898-46C1-8C93-D512B4E4979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a:extLst>
            <a:ext uri="{FF2B5EF4-FFF2-40B4-BE49-F238E27FC236}">
              <a16:creationId xmlns:a16="http://schemas.microsoft.com/office/drawing/2014/main" id="{43E6C69C-C591-48BB-93EE-5C0BEF7005B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a:extLst>
            <a:ext uri="{FF2B5EF4-FFF2-40B4-BE49-F238E27FC236}">
              <a16:creationId xmlns:a16="http://schemas.microsoft.com/office/drawing/2014/main" id="{A0C33450-8B54-4603-83F9-8842A09B9396}"/>
            </a:ext>
          </a:extLst>
        </xdr:cNvPr>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a:extLst>
            <a:ext uri="{FF2B5EF4-FFF2-40B4-BE49-F238E27FC236}">
              <a16:creationId xmlns:a16="http://schemas.microsoft.com/office/drawing/2014/main" id="{7C1EFA7A-0352-4FA0-A7CE-0244156EB6F0}"/>
            </a:ext>
          </a:extLst>
        </xdr:cNvPr>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a:extLst>
            <a:ext uri="{FF2B5EF4-FFF2-40B4-BE49-F238E27FC236}">
              <a16:creationId xmlns:a16="http://schemas.microsoft.com/office/drawing/2014/main" id="{286F646F-1070-4B4F-8736-AACC75591966}"/>
            </a:ext>
          </a:extLst>
        </xdr:cNvPr>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a:extLst>
            <a:ext uri="{FF2B5EF4-FFF2-40B4-BE49-F238E27FC236}">
              <a16:creationId xmlns:a16="http://schemas.microsoft.com/office/drawing/2014/main" id="{B0F74872-6771-4E88-B8E1-BC876D4F105B}"/>
            </a:ext>
          </a:extLst>
        </xdr:cNvPr>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a:extLst>
            <a:ext uri="{FF2B5EF4-FFF2-40B4-BE49-F238E27FC236}">
              <a16:creationId xmlns:a16="http://schemas.microsoft.com/office/drawing/2014/main" id="{AF24089B-E234-4072-A169-EA5D78B846AD}"/>
            </a:ext>
          </a:extLst>
        </xdr:cNvPr>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41927</xdr:rowOff>
    </xdr:from>
    <xdr:ext cx="469744" cy="259045"/>
    <xdr:sp macro="" textlink="">
      <xdr:nvSpPr>
        <xdr:cNvPr id="464" name="【市民会館】&#10;一人当たり面積平均値テキスト">
          <a:extLst>
            <a:ext uri="{FF2B5EF4-FFF2-40B4-BE49-F238E27FC236}">
              <a16:creationId xmlns:a16="http://schemas.microsoft.com/office/drawing/2014/main" id="{F0F0CE8C-06F5-40F7-BC42-A692BAC1D979}"/>
            </a:ext>
          </a:extLst>
        </xdr:cNvPr>
        <xdr:cNvSpPr txBox="1"/>
      </xdr:nvSpPr>
      <xdr:spPr>
        <a:xfrm>
          <a:off x="10515600" y="18044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a:extLst>
            <a:ext uri="{FF2B5EF4-FFF2-40B4-BE49-F238E27FC236}">
              <a16:creationId xmlns:a16="http://schemas.microsoft.com/office/drawing/2014/main" id="{496DEAAC-EE5D-41CD-BC33-28695FA5A3BA}"/>
            </a:ext>
          </a:extLst>
        </xdr:cNvPr>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36830</xdr:rowOff>
    </xdr:from>
    <xdr:to>
      <xdr:col>50</xdr:col>
      <xdr:colOff>165100</xdr:colOff>
      <xdr:row>106</xdr:row>
      <xdr:rowOff>138430</xdr:rowOff>
    </xdr:to>
    <xdr:sp macro="" textlink="">
      <xdr:nvSpPr>
        <xdr:cNvPr id="466" name="フローチャート: 判断 465">
          <a:extLst>
            <a:ext uri="{FF2B5EF4-FFF2-40B4-BE49-F238E27FC236}">
              <a16:creationId xmlns:a16="http://schemas.microsoft.com/office/drawing/2014/main" id="{CA0B9751-68DF-4220-97D2-4C827097C4F5}"/>
            </a:ext>
          </a:extLst>
        </xdr:cNvPr>
        <xdr:cNvSpPr/>
      </xdr:nvSpPr>
      <xdr:spPr>
        <a:xfrm>
          <a:off x="9588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40639</xdr:rowOff>
    </xdr:from>
    <xdr:to>
      <xdr:col>46</xdr:col>
      <xdr:colOff>38100</xdr:colOff>
      <xdr:row>106</xdr:row>
      <xdr:rowOff>142239</xdr:rowOff>
    </xdr:to>
    <xdr:sp macro="" textlink="">
      <xdr:nvSpPr>
        <xdr:cNvPr id="467" name="フローチャート: 判断 466">
          <a:extLst>
            <a:ext uri="{FF2B5EF4-FFF2-40B4-BE49-F238E27FC236}">
              <a16:creationId xmlns:a16="http://schemas.microsoft.com/office/drawing/2014/main" id="{3CA9F9B4-7D22-49BF-B3C3-F1EECBBEC1AA}"/>
            </a:ext>
          </a:extLst>
        </xdr:cNvPr>
        <xdr:cNvSpPr/>
      </xdr:nvSpPr>
      <xdr:spPr>
        <a:xfrm>
          <a:off x="8699500" y="1821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52070</xdr:rowOff>
    </xdr:from>
    <xdr:to>
      <xdr:col>41</xdr:col>
      <xdr:colOff>101600</xdr:colOff>
      <xdr:row>106</xdr:row>
      <xdr:rowOff>153670</xdr:rowOff>
    </xdr:to>
    <xdr:sp macro="" textlink="">
      <xdr:nvSpPr>
        <xdr:cNvPr id="468" name="フローチャート: 判断 467">
          <a:extLst>
            <a:ext uri="{FF2B5EF4-FFF2-40B4-BE49-F238E27FC236}">
              <a16:creationId xmlns:a16="http://schemas.microsoft.com/office/drawing/2014/main" id="{A95E1E69-6490-46A9-A383-58C35E229AF7}"/>
            </a:ext>
          </a:extLst>
        </xdr:cNvPr>
        <xdr:cNvSpPr/>
      </xdr:nvSpPr>
      <xdr:spPr>
        <a:xfrm>
          <a:off x="7810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25400</xdr:rowOff>
    </xdr:from>
    <xdr:to>
      <xdr:col>36</xdr:col>
      <xdr:colOff>165100</xdr:colOff>
      <xdr:row>106</xdr:row>
      <xdr:rowOff>127000</xdr:rowOff>
    </xdr:to>
    <xdr:sp macro="" textlink="">
      <xdr:nvSpPr>
        <xdr:cNvPr id="469" name="フローチャート: 判断 468">
          <a:extLst>
            <a:ext uri="{FF2B5EF4-FFF2-40B4-BE49-F238E27FC236}">
              <a16:creationId xmlns:a16="http://schemas.microsoft.com/office/drawing/2014/main" id="{9B1F4F79-1879-4459-A7D0-C1BC2A664500}"/>
            </a:ext>
          </a:extLst>
        </xdr:cNvPr>
        <xdr:cNvSpPr/>
      </xdr:nvSpPr>
      <xdr:spPr>
        <a:xfrm>
          <a:off x="6921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7552E9C4-E48F-4697-91B7-24A47EA5E0EF}"/>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5B4E3B32-0AF5-49E4-96BC-17FC8C36D7F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74F59E1-5C20-4FCA-BD3A-D869A1F8DE73}"/>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97A7EECF-D24E-4E96-B680-126C65753A36}"/>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E6FE4B75-719E-42F5-BD97-65A850975FAF}"/>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135889</xdr:rowOff>
    </xdr:from>
    <xdr:to>
      <xdr:col>55</xdr:col>
      <xdr:colOff>50800</xdr:colOff>
      <xdr:row>105</xdr:row>
      <xdr:rowOff>66039</xdr:rowOff>
    </xdr:to>
    <xdr:sp macro="" textlink="">
      <xdr:nvSpPr>
        <xdr:cNvPr id="475" name="楕円 474">
          <a:extLst>
            <a:ext uri="{FF2B5EF4-FFF2-40B4-BE49-F238E27FC236}">
              <a16:creationId xmlns:a16="http://schemas.microsoft.com/office/drawing/2014/main" id="{2BA0DD83-6687-4AB6-A8A7-CDAC87B40F97}"/>
            </a:ext>
          </a:extLst>
        </xdr:cNvPr>
        <xdr:cNvSpPr/>
      </xdr:nvSpPr>
      <xdr:spPr>
        <a:xfrm>
          <a:off x="104267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158766</xdr:rowOff>
    </xdr:from>
    <xdr:ext cx="469744" cy="259045"/>
    <xdr:sp macro="" textlink="">
      <xdr:nvSpPr>
        <xdr:cNvPr id="476" name="【市民会館】&#10;一人当たり面積該当値テキスト">
          <a:extLst>
            <a:ext uri="{FF2B5EF4-FFF2-40B4-BE49-F238E27FC236}">
              <a16:creationId xmlns:a16="http://schemas.microsoft.com/office/drawing/2014/main" id="{8C7EDD56-62EE-4F5D-86FF-428EC82A1987}"/>
            </a:ext>
          </a:extLst>
        </xdr:cNvPr>
        <xdr:cNvSpPr txBox="1"/>
      </xdr:nvSpPr>
      <xdr:spPr>
        <a:xfrm>
          <a:off x="10515600"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143511</xdr:rowOff>
    </xdr:from>
    <xdr:to>
      <xdr:col>50</xdr:col>
      <xdr:colOff>165100</xdr:colOff>
      <xdr:row>105</xdr:row>
      <xdr:rowOff>73661</xdr:rowOff>
    </xdr:to>
    <xdr:sp macro="" textlink="">
      <xdr:nvSpPr>
        <xdr:cNvPr id="477" name="楕円 476">
          <a:extLst>
            <a:ext uri="{FF2B5EF4-FFF2-40B4-BE49-F238E27FC236}">
              <a16:creationId xmlns:a16="http://schemas.microsoft.com/office/drawing/2014/main" id="{9DADB9D2-3542-437D-A4D5-5C25364A802B}"/>
            </a:ext>
          </a:extLst>
        </xdr:cNvPr>
        <xdr:cNvSpPr/>
      </xdr:nvSpPr>
      <xdr:spPr>
        <a:xfrm>
          <a:off x="9588500" y="1797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15239</xdr:rowOff>
    </xdr:from>
    <xdr:to>
      <xdr:col>55</xdr:col>
      <xdr:colOff>0</xdr:colOff>
      <xdr:row>105</xdr:row>
      <xdr:rowOff>22861</xdr:rowOff>
    </xdr:to>
    <xdr:cxnSp macro="">
      <xdr:nvCxnSpPr>
        <xdr:cNvPr id="478" name="直線コネクタ 477">
          <a:extLst>
            <a:ext uri="{FF2B5EF4-FFF2-40B4-BE49-F238E27FC236}">
              <a16:creationId xmlns:a16="http://schemas.microsoft.com/office/drawing/2014/main" id="{40340A3F-266C-42F9-9F0F-B6F3FB66D6FF}"/>
            </a:ext>
          </a:extLst>
        </xdr:cNvPr>
        <xdr:cNvCxnSpPr/>
      </xdr:nvCxnSpPr>
      <xdr:spPr>
        <a:xfrm flipV="1">
          <a:off x="9639300" y="1801748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151130</xdr:rowOff>
    </xdr:from>
    <xdr:to>
      <xdr:col>46</xdr:col>
      <xdr:colOff>38100</xdr:colOff>
      <xdr:row>105</xdr:row>
      <xdr:rowOff>81280</xdr:rowOff>
    </xdr:to>
    <xdr:sp macro="" textlink="">
      <xdr:nvSpPr>
        <xdr:cNvPr id="479" name="楕円 478">
          <a:extLst>
            <a:ext uri="{FF2B5EF4-FFF2-40B4-BE49-F238E27FC236}">
              <a16:creationId xmlns:a16="http://schemas.microsoft.com/office/drawing/2014/main" id="{38B96ADA-7A5F-4B2D-9A0A-8C476C2DC946}"/>
            </a:ext>
          </a:extLst>
        </xdr:cNvPr>
        <xdr:cNvSpPr/>
      </xdr:nvSpPr>
      <xdr:spPr>
        <a:xfrm>
          <a:off x="8699500" y="179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22861</xdr:rowOff>
    </xdr:from>
    <xdr:to>
      <xdr:col>50</xdr:col>
      <xdr:colOff>114300</xdr:colOff>
      <xdr:row>105</xdr:row>
      <xdr:rowOff>30480</xdr:rowOff>
    </xdr:to>
    <xdr:cxnSp macro="">
      <xdr:nvCxnSpPr>
        <xdr:cNvPr id="480" name="直線コネクタ 479">
          <a:extLst>
            <a:ext uri="{FF2B5EF4-FFF2-40B4-BE49-F238E27FC236}">
              <a16:creationId xmlns:a16="http://schemas.microsoft.com/office/drawing/2014/main" id="{AE951DF6-D717-42D9-9B04-1AFB5B6346DA}"/>
            </a:ext>
          </a:extLst>
        </xdr:cNvPr>
        <xdr:cNvCxnSpPr/>
      </xdr:nvCxnSpPr>
      <xdr:spPr>
        <a:xfrm flipV="1">
          <a:off x="8750300" y="18025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154939</xdr:rowOff>
    </xdr:from>
    <xdr:to>
      <xdr:col>41</xdr:col>
      <xdr:colOff>101600</xdr:colOff>
      <xdr:row>105</xdr:row>
      <xdr:rowOff>85089</xdr:rowOff>
    </xdr:to>
    <xdr:sp macro="" textlink="">
      <xdr:nvSpPr>
        <xdr:cNvPr id="481" name="楕円 480">
          <a:extLst>
            <a:ext uri="{FF2B5EF4-FFF2-40B4-BE49-F238E27FC236}">
              <a16:creationId xmlns:a16="http://schemas.microsoft.com/office/drawing/2014/main" id="{6CC1004C-8A4B-4722-A9FA-32F6C19DAE70}"/>
            </a:ext>
          </a:extLst>
        </xdr:cNvPr>
        <xdr:cNvSpPr/>
      </xdr:nvSpPr>
      <xdr:spPr>
        <a:xfrm>
          <a:off x="7810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30480</xdr:rowOff>
    </xdr:from>
    <xdr:to>
      <xdr:col>45</xdr:col>
      <xdr:colOff>177800</xdr:colOff>
      <xdr:row>105</xdr:row>
      <xdr:rowOff>34289</xdr:rowOff>
    </xdr:to>
    <xdr:cxnSp macro="">
      <xdr:nvCxnSpPr>
        <xdr:cNvPr id="482" name="直線コネクタ 481">
          <a:extLst>
            <a:ext uri="{FF2B5EF4-FFF2-40B4-BE49-F238E27FC236}">
              <a16:creationId xmlns:a16="http://schemas.microsoft.com/office/drawing/2014/main" id="{A1EF30F6-B3C2-4D03-A2DA-71A8C3BAB2FE}"/>
            </a:ext>
          </a:extLst>
        </xdr:cNvPr>
        <xdr:cNvCxnSpPr/>
      </xdr:nvCxnSpPr>
      <xdr:spPr>
        <a:xfrm flipV="1">
          <a:off x="7861300" y="180327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158750</xdr:rowOff>
    </xdr:from>
    <xdr:to>
      <xdr:col>36</xdr:col>
      <xdr:colOff>165100</xdr:colOff>
      <xdr:row>105</xdr:row>
      <xdr:rowOff>88900</xdr:rowOff>
    </xdr:to>
    <xdr:sp macro="" textlink="">
      <xdr:nvSpPr>
        <xdr:cNvPr id="483" name="楕円 482">
          <a:extLst>
            <a:ext uri="{FF2B5EF4-FFF2-40B4-BE49-F238E27FC236}">
              <a16:creationId xmlns:a16="http://schemas.microsoft.com/office/drawing/2014/main" id="{F3FB4C6E-E9C3-4371-B6CA-245E5A9119AB}"/>
            </a:ext>
          </a:extLst>
        </xdr:cNvPr>
        <xdr:cNvSpPr/>
      </xdr:nvSpPr>
      <xdr:spPr>
        <a:xfrm>
          <a:off x="6921500" y="1798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34289</xdr:rowOff>
    </xdr:from>
    <xdr:to>
      <xdr:col>41</xdr:col>
      <xdr:colOff>50800</xdr:colOff>
      <xdr:row>105</xdr:row>
      <xdr:rowOff>38100</xdr:rowOff>
    </xdr:to>
    <xdr:cxnSp macro="">
      <xdr:nvCxnSpPr>
        <xdr:cNvPr id="484" name="直線コネクタ 483">
          <a:extLst>
            <a:ext uri="{FF2B5EF4-FFF2-40B4-BE49-F238E27FC236}">
              <a16:creationId xmlns:a16="http://schemas.microsoft.com/office/drawing/2014/main" id="{56397D15-A058-44A5-BC23-DE801F8D0D17}"/>
            </a:ext>
          </a:extLst>
        </xdr:cNvPr>
        <xdr:cNvCxnSpPr/>
      </xdr:nvCxnSpPr>
      <xdr:spPr>
        <a:xfrm flipV="1">
          <a:off x="6972300" y="180365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129557</xdr:rowOff>
    </xdr:from>
    <xdr:ext cx="469744" cy="259045"/>
    <xdr:sp macro="" textlink="">
      <xdr:nvSpPr>
        <xdr:cNvPr id="485" name="n_1aveValue【市民会館】&#10;一人当たり面積">
          <a:extLst>
            <a:ext uri="{FF2B5EF4-FFF2-40B4-BE49-F238E27FC236}">
              <a16:creationId xmlns:a16="http://schemas.microsoft.com/office/drawing/2014/main" id="{A6E553DB-71BB-4AED-92B1-59EFD564877C}"/>
            </a:ext>
          </a:extLst>
        </xdr:cNvPr>
        <xdr:cNvSpPr txBox="1"/>
      </xdr:nvSpPr>
      <xdr:spPr>
        <a:xfrm>
          <a:off x="9391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133366</xdr:rowOff>
    </xdr:from>
    <xdr:ext cx="469744" cy="259045"/>
    <xdr:sp macro="" textlink="">
      <xdr:nvSpPr>
        <xdr:cNvPr id="486" name="n_2aveValue【市民会館】&#10;一人当たり面積">
          <a:extLst>
            <a:ext uri="{FF2B5EF4-FFF2-40B4-BE49-F238E27FC236}">
              <a16:creationId xmlns:a16="http://schemas.microsoft.com/office/drawing/2014/main" id="{B8F4046B-9E62-4AD2-BA39-DE4D482FA3A9}"/>
            </a:ext>
          </a:extLst>
        </xdr:cNvPr>
        <xdr:cNvSpPr txBox="1"/>
      </xdr:nvSpPr>
      <xdr:spPr>
        <a:xfrm>
          <a:off x="85154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144797</xdr:rowOff>
    </xdr:from>
    <xdr:ext cx="469744" cy="259045"/>
    <xdr:sp macro="" textlink="">
      <xdr:nvSpPr>
        <xdr:cNvPr id="487" name="n_3aveValue【市民会館】&#10;一人当たり面積">
          <a:extLst>
            <a:ext uri="{FF2B5EF4-FFF2-40B4-BE49-F238E27FC236}">
              <a16:creationId xmlns:a16="http://schemas.microsoft.com/office/drawing/2014/main" id="{982588B2-7E2A-4E94-BC4A-403131F496E3}"/>
            </a:ext>
          </a:extLst>
        </xdr:cNvPr>
        <xdr:cNvSpPr txBox="1"/>
      </xdr:nvSpPr>
      <xdr:spPr>
        <a:xfrm>
          <a:off x="7626427" y="1831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118127</xdr:rowOff>
    </xdr:from>
    <xdr:ext cx="469744" cy="259045"/>
    <xdr:sp macro="" textlink="">
      <xdr:nvSpPr>
        <xdr:cNvPr id="488" name="n_4aveValue【市民会館】&#10;一人当たり面積">
          <a:extLst>
            <a:ext uri="{FF2B5EF4-FFF2-40B4-BE49-F238E27FC236}">
              <a16:creationId xmlns:a16="http://schemas.microsoft.com/office/drawing/2014/main" id="{51BD8D23-FC06-4AF2-822E-EEEC8B4AEB9E}"/>
            </a:ext>
          </a:extLst>
        </xdr:cNvPr>
        <xdr:cNvSpPr txBox="1"/>
      </xdr:nvSpPr>
      <xdr:spPr>
        <a:xfrm>
          <a:off x="6737427" y="1829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90188</xdr:rowOff>
    </xdr:from>
    <xdr:ext cx="469744" cy="259045"/>
    <xdr:sp macro="" textlink="">
      <xdr:nvSpPr>
        <xdr:cNvPr id="489" name="n_1mainValue【市民会館】&#10;一人当たり面積">
          <a:extLst>
            <a:ext uri="{FF2B5EF4-FFF2-40B4-BE49-F238E27FC236}">
              <a16:creationId xmlns:a16="http://schemas.microsoft.com/office/drawing/2014/main" id="{55D78C84-6436-4C8E-9C77-662118CAF7E1}"/>
            </a:ext>
          </a:extLst>
        </xdr:cNvPr>
        <xdr:cNvSpPr txBox="1"/>
      </xdr:nvSpPr>
      <xdr:spPr>
        <a:xfrm>
          <a:off x="9391727" y="1774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97807</xdr:rowOff>
    </xdr:from>
    <xdr:ext cx="469744" cy="259045"/>
    <xdr:sp macro="" textlink="">
      <xdr:nvSpPr>
        <xdr:cNvPr id="490" name="n_2mainValue【市民会館】&#10;一人当たり面積">
          <a:extLst>
            <a:ext uri="{FF2B5EF4-FFF2-40B4-BE49-F238E27FC236}">
              <a16:creationId xmlns:a16="http://schemas.microsoft.com/office/drawing/2014/main" id="{359CE3B2-86DA-4E90-9809-1CD1932C9C04}"/>
            </a:ext>
          </a:extLst>
        </xdr:cNvPr>
        <xdr:cNvSpPr txBox="1"/>
      </xdr:nvSpPr>
      <xdr:spPr>
        <a:xfrm>
          <a:off x="8515427" y="177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101616</xdr:rowOff>
    </xdr:from>
    <xdr:ext cx="469744" cy="259045"/>
    <xdr:sp macro="" textlink="">
      <xdr:nvSpPr>
        <xdr:cNvPr id="491" name="n_3mainValue【市民会館】&#10;一人当たり面積">
          <a:extLst>
            <a:ext uri="{FF2B5EF4-FFF2-40B4-BE49-F238E27FC236}">
              <a16:creationId xmlns:a16="http://schemas.microsoft.com/office/drawing/2014/main" id="{B93667DF-C140-4CD9-B3D2-D105A8F8603D}"/>
            </a:ext>
          </a:extLst>
        </xdr:cNvPr>
        <xdr:cNvSpPr txBox="1"/>
      </xdr:nvSpPr>
      <xdr:spPr>
        <a:xfrm>
          <a:off x="7626427" y="17760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105427</xdr:rowOff>
    </xdr:from>
    <xdr:ext cx="469744" cy="259045"/>
    <xdr:sp macro="" textlink="">
      <xdr:nvSpPr>
        <xdr:cNvPr id="492" name="n_4mainValue【市民会館】&#10;一人当たり面積">
          <a:extLst>
            <a:ext uri="{FF2B5EF4-FFF2-40B4-BE49-F238E27FC236}">
              <a16:creationId xmlns:a16="http://schemas.microsoft.com/office/drawing/2014/main" id="{2000C0AF-0F3A-4986-987B-D6FE12658CF6}"/>
            </a:ext>
          </a:extLst>
        </xdr:cNvPr>
        <xdr:cNvSpPr txBox="1"/>
      </xdr:nvSpPr>
      <xdr:spPr>
        <a:xfrm>
          <a:off x="6737427" y="1776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a:extLst>
            <a:ext uri="{FF2B5EF4-FFF2-40B4-BE49-F238E27FC236}">
              <a16:creationId xmlns:a16="http://schemas.microsoft.com/office/drawing/2014/main" id="{C3ED09D6-EDF4-4EF3-A4E9-43BA9B0762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a:extLst>
            <a:ext uri="{FF2B5EF4-FFF2-40B4-BE49-F238E27FC236}">
              <a16:creationId xmlns:a16="http://schemas.microsoft.com/office/drawing/2014/main" id="{CF348CBF-702F-4BEB-BDB4-C43209E6E0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a:extLst>
            <a:ext uri="{FF2B5EF4-FFF2-40B4-BE49-F238E27FC236}">
              <a16:creationId xmlns:a16="http://schemas.microsoft.com/office/drawing/2014/main" id="{CD494E87-20A1-43CB-B00F-8E69D464574A}"/>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a:extLst>
            <a:ext uri="{FF2B5EF4-FFF2-40B4-BE49-F238E27FC236}">
              <a16:creationId xmlns:a16="http://schemas.microsoft.com/office/drawing/2014/main" id="{344C4A5F-31A8-4827-8774-DD31993E535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a:extLst>
            <a:ext uri="{FF2B5EF4-FFF2-40B4-BE49-F238E27FC236}">
              <a16:creationId xmlns:a16="http://schemas.microsoft.com/office/drawing/2014/main" id="{9BF82AE9-B0FA-4471-97BF-63FEB808C5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a:extLst>
            <a:ext uri="{FF2B5EF4-FFF2-40B4-BE49-F238E27FC236}">
              <a16:creationId xmlns:a16="http://schemas.microsoft.com/office/drawing/2014/main" id="{434B92D7-FAE9-4979-A793-59591D50077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a:extLst>
            <a:ext uri="{FF2B5EF4-FFF2-40B4-BE49-F238E27FC236}">
              <a16:creationId xmlns:a16="http://schemas.microsoft.com/office/drawing/2014/main" id="{5908F0C5-CC95-4453-A263-3197822A0B9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a:extLst>
            <a:ext uri="{FF2B5EF4-FFF2-40B4-BE49-F238E27FC236}">
              <a16:creationId xmlns:a16="http://schemas.microsoft.com/office/drawing/2014/main" id="{F80FB636-52D3-45F0-B109-5603A85D09A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a:extLst>
            <a:ext uri="{FF2B5EF4-FFF2-40B4-BE49-F238E27FC236}">
              <a16:creationId xmlns:a16="http://schemas.microsoft.com/office/drawing/2014/main" id="{508943B1-6D73-4AA2-8DB6-67B5F513E27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a:extLst>
            <a:ext uri="{FF2B5EF4-FFF2-40B4-BE49-F238E27FC236}">
              <a16:creationId xmlns:a16="http://schemas.microsoft.com/office/drawing/2014/main" id="{908407EB-0551-4A12-A0F5-A5D28D03157E}"/>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a:extLst>
            <a:ext uri="{FF2B5EF4-FFF2-40B4-BE49-F238E27FC236}">
              <a16:creationId xmlns:a16="http://schemas.microsoft.com/office/drawing/2014/main" id="{EE5ECCCB-BB56-48AD-86E4-96DA378997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a:extLst>
            <a:ext uri="{FF2B5EF4-FFF2-40B4-BE49-F238E27FC236}">
              <a16:creationId xmlns:a16="http://schemas.microsoft.com/office/drawing/2014/main" id="{C9BE7332-9527-41BA-B9CB-99B338FB8C0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a:extLst>
            <a:ext uri="{FF2B5EF4-FFF2-40B4-BE49-F238E27FC236}">
              <a16:creationId xmlns:a16="http://schemas.microsoft.com/office/drawing/2014/main" id="{06A71E8E-C435-42F3-85B0-E80510344AC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a:extLst>
            <a:ext uri="{FF2B5EF4-FFF2-40B4-BE49-F238E27FC236}">
              <a16:creationId xmlns:a16="http://schemas.microsoft.com/office/drawing/2014/main" id="{000C31B3-754D-4208-97F4-8FC33FD9EFE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a:extLst>
            <a:ext uri="{FF2B5EF4-FFF2-40B4-BE49-F238E27FC236}">
              <a16:creationId xmlns:a16="http://schemas.microsoft.com/office/drawing/2014/main" id="{BF49C34E-3CF5-4C66-9185-D27853A70BA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a:extLst>
            <a:ext uri="{FF2B5EF4-FFF2-40B4-BE49-F238E27FC236}">
              <a16:creationId xmlns:a16="http://schemas.microsoft.com/office/drawing/2014/main" id="{0844169B-6E93-4BAD-BCC8-A0C74D4FA269}"/>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a:extLst>
            <a:ext uri="{FF2B5EF4-FFF2-40B4-BE49-F238E27FC236}">
              <a16:creationId xmlns:a16="http://schemas.microsoft.com/office/drawing/2014/main" id="{E254F1E5-DA7A-40F6-94D9-8E3BE57A290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a:extLst>
            <a:ext uri="{FF2B5EF4-FFF2-40B4-BE49-F238E27FC236}">
              <a16:creationId xmlns:a16="http://schemas.microsoft.com/office/drawing/2014/main" id="{2A0BAA9C-AC6E-467F-B568-2A61BF2B93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a:extLst>
            <a:ext uri="{FF2B5EF4-FFF2-40B4-BE49-F238E27FC236}">
              <a16:creationId xmlns:a16="http://schemas.microsoft.com/office/drawing/2014/main" id="{4D07A978-841D-4D6B-86E3-5A90A012404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a:extLst>
            <a:ext uri="{FF2B5EF4-FFF2-40B4-BE49-F238E27FC236}">
              <a16:creationId xmlns:a16="http://schemas.microsoft.com/office/drawing/2014/main" id="{153ACBD8-D26D-4054-89B4-94059C2A8AB4}"/>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a:extLst>
            <a:ext uri="{FF2B5EF4-FFF2-40B4-BE49-F238E27FC236}">
              <a16:creationId xmlns:a16="http://schemas.microsoft.com/office/drawing/2014/main" id="{B56586E0-6E53-4BB0-A204-EE177B0AEAC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a:extLst>
            <a:ext uri="{FF2B5EF4-FFF2-40B4-BE49-F238E27FC236}">
              <a16:creationId xmlns:a16="http://schemas.microsoft.com/office/drawing/2014/main" id="{FD7C52D7-38EB-48AC-8F50-A6D540C03A4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a:extLst>
            <a:ext uri="{FF2B5EF4-FFF2-40B4-BE49-F238E27FC236}">
              <a16:creationId xmlns:a16="http://schemas.microsoft.com/office/drawing/2014/main" id="{29AF1F3C-2797-4017-A8DE-1E7BEC50E304}"/>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a:extLst>
            <a:ext uri="{FF2B5EF4-FFF2-40B4-BE49-F238E27FC236}">
              <a16:creationId xmlns:a16="http://schemas.microsoft.com/office/drawing/2014/main" id="{88A28053-DE3C-4D09-AA4D-0BA619CD67D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a:extLst>
            <a:ext uri="{FF2B5EF4-FFF2-40B4-BE49-F238E27FC236}">
              <a16:creationId xmlns:a16="http://schemas.microsoft.com/office/drawing/2014/main" id="{D80F8D53-2DAF-45E9-B054-14F1C9E538E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a:extLst>
            <a:ext uri="{FF2B5EF4-FFF2-40B4-BE49-F238E27FC236}">
              <a16:creationId xmlns:a16="http://schemas.microsoft.com/office/drawing/2014/main" id="{489F4D36-5309-41FA-B17A-617D83060F3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a:extLst>
            <a:ext uri="{FF2B5EF4-FFF2-40B4-BE49-F238E27FC236}">
              <a16:creationId xmlns:a16="http://schemas.microsoft.com/office/drawing/2014/main" id="{5948EE91-35FD-42CC-8C1C-07DA9618466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0" name="直線コネクタ 519">
          <a:extLst>
            <a:ext uri="{FF2B5EF4-FFF2-40B4-BE49-F238E27FC236}">
              <a16:creationId xmlns:a16="http://schemas.microsoft.com/office/drawing/2014/main" id="{5C570339-6E5A-4F02-9E74-4625969294F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1" name="テキスト ボックス 520">
          <a:extLst>
            <a:ext uri="{FF2B5EF4-FFF2-40B4-BE49-F238E27FC236}">
              <a16:creationId xmlns:a16="http://schemas.microsoft.com/office/drawing/2014/main" id="{4241E3C6-7F68-40D1-98C8-3A196BDF4AF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2" name="直線コネクタ 521">
          <a:extLst>
            <a:ext uri="{FF2B5EF4-FFF2-40B4-BE49-F238E27FC236}">
              <a16:creationId xmlns:a16="http://schemas.microsoft.com/office/drawing/2014/main" id="{1CEA63F2-83DF-4F1B-99E5-183BE9F6A8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3" name="テキスト ボックス 522">
          <a:extLst>
            <a:ext uri="{FF2B5EF4-FFF2-40B4-BE49-F238E27FC236}">
              <a16:creationId xmlns:a16="http://schemas.microsoft.com/office/drawing/2014/main" id="{2CB179A4-05DB-4B4D-8A67-6F25E5A744B8}"/>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4" name="直線コネクタ 523">
          <a:extLst>
            <a:ext uri="{FF2B5EF4-FFF2-40B4-BE49-F238E27FC236}">
              <a16:creationId xmlns:a16="http://schemas.microsoft.com/office/drawing/2014/main" id="{9F93D353-0064-4ED4-B1B4-C669DD10E36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5" name="テキスト ボックス 524">
          <a:extLst>
            <a:ext uri="{FF2B5EF4-FFF2-40B4-BE49-F238E27FC236}">
              <a16:creationId xmlns:a16="http://schemas.microsoft.com/office/drawing/2014/main" id="{8D5054EB-9C94-4EAB-A048-CDEC5E1F3802}"/>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6" name="直線コネクタ 525">
          <a:extLst>
            <a:ext uri="{FF2B5EF4-FFF2-40B4-BE49-F238E27FC236}">
              <a16:creationId xmlns:a16="http://schemas.microsoft.com/office/drawing/2014/main" id="{9DC8E370-1054-4964-A68F-B180D24A23B1}"/>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7" name="テキスト ボックス 526">
          <a:extLst>
            <a:ext uri="{FF2B5EF4-FFF2-40B4-BE49-F238E27FC236}">
              <a16:creationId xmlns:a16="http://schemas.microsoft.com/office/drawing/2014/main" id="{652F6055-3D5A-480B-B57E-E9F21C3A9269}"/>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8" name="直線コネクタ 527">
          <a:extLst>
            <a:ext uri="{FF2B5EF4-FFF2-40B4-BE49-F238E27FC236}">
              <a16:creationId xmlns:a16="http://schemas.microsoft.com/office/drawing/2014/main" id="{05425F97-399F-46A4-B458-5F4C54C5CD5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9" name="テキスト ボックス 528">
          <a:extLst>
            <a:ext uri="{FF2B5EF4-FFF2-40B4-BE49-F238E27FC236}">
              <a16:creationId xmlns:a16="http://schemas.microsoft.com/office/drawing/2014/main" id="{1A094788-4507-4387-B51F-0C2A91630E54}"/>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0" name="直線コネクタ 529">
          <a:extLst>
            <a:ext uri="{FF2B5EF4-FFF2-40B4-BE49-F238E27FC236}">
              <a16:creationId xmlns:a16="http://schemas.microsoft.com/office/drawing/2014/main" id="{F0D87DA8-1486-4BBF-B687-DFB0D87B3A94}"/>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1" name="テキスト ボックス 530">
          <a:extLst>
            <a:ext uri="{FF2B5EF4-FFF2-40B4-BE49-F238E27FC236}">
              <a16:creationId xmlns:a16="http://schemas.microsoft.com/office/drawing/2014/main" id="{D582AD99-F49D-4F6C-B004-57D811BA6B8F}"/>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a:extLst>
            <a:ext uri="{FF2B5EF4-FFF2-40B4-BE49-F238E27FC236}">
              <a16:creationId xmlns:a16="http://schemas.microsoft.com/office/drawing/2014/main" id="{75FCDFEB-62BE-4051-9D5B-36BC5126C84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3" name="【保健センター・保健所】&#10;有形固定資産減価償却率グラフ枠">
          <a:extLst>
            <a:ext uri="{FF2B5EF4-FFF2-40B4-BE49-F238E27FC236}">
              <a16:creationId xmlns:a16="http://schemas.microsoft.com/office/drawing/2014/main" id="{E7ADB339-4E10-44E6-AFD6-87A277D514B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534" name="直線コネクタ 533">
          <a:extLst>
            <a:ext uri="{FF2B5EF4-FFF2-40B4-BE49-F238E27FC236}">
              <a16:creationId xmlns:a16="http://schemas.microsoft.com/office/drawing/2014/main" id="{5205735C-8347-412B-B0B7-DD56379F57E7}"/>
            </a:ext>
          </a:extLst>
        </xdr:cNvPr>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5" name="【保健センター・保健所】&#10;有形固定資産減価償却率最小値テキスト">
          <a:extLst>
            <a:ext uri="{FF2B5EF4-FFF2-40B4-BE49-F238E27FC236}">
              <a16:creationId xmlns:a16="http://schemas.microsoft.com/office/drawing/2014/main" id="{FBAB4535-0D4B-411E-937A-8B5E78E9EFD4}"/>
            </a:ext>
          </a:extLst>
        </xdr:cNvPr>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6" name="直線コネクタ 535">
          <a:extLst>
            <a:ext uri="{FF2B5EF4-FFF2-40B4-BE49-F238E27FC236}">
              <a16:creationId xmlns:a16="http://schemas.microsoft.com/office/drawing/2014/main" id="{11DAC8D1-BE99-49E4-88BE-1BE33FC41F4B}"/>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537" name="【保健センター・保健所】&#10;有形固定資産減価償却率最大値テキスト">
          <a:extLst>
            <a:ext uri="{FF2B5EF4-FFF2-40B4-BE49-F238E27FC236}">
              <a16:creationId xmlns:a16="http://schemas.microsoft.com/office/drawing/2014/main" id="{2A583F81-727D-444A-9275-BA39B01FF495}"/>
            </a:ext>
          </a:extLst>
        </xdr:cNvPr>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538" name="直線コネクタ 537">
          <a:extLst>
            <a:ext uri="{FF2B5EF4-FFF2-40B4-BE49-F238E27FC236}">
              <a16:creationId xmlns:a16="http://schemas.microsoft.com/office/drawing/2014/main" id="{9FA46C80-F22A-4966-9B00-64373AB54CD9}"/>
            </a:ext>
          </a:extLst>
        </xdr:cNvPr>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39" name="【保健センター・保健所】&#10;有形固定資産減価償却率平均値テキスト">
          <a:extLst>
            <a:ext uri="{FF2B5EF4-FFF2-40B4-BE49-F238E27FC236}">
              <a16:creationId xmlns:a16="http://schemas.microsoft.com/office/drawing/2014/main" id="{50DCFD99-B761-456B-874F-AFB8A0559E75}"/>
            </a:ext>
          </a:extLst>
        </xdr:cNvPr>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40" name="フローチャート: 判断 539">
          <a:extLst>
            <a:ext uri="{FF2B5EF4-FFF2-40B4-BE49-F238E27FC236}">
              <a16:creationId xmlns:a16="http://schemas.microsoft.com/office/drawing/2014/main" id="{6B649AE4-41BB-46EC-BCFF-EB0290620995}"/>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541" name="フローチャート: 判断 540">
          <a:extLst>
            <a:ext uri="{FF2B5EF4-FFF2-40B4-BE49-F238E27FC236}">
              <a16:creationId xmlns:a16="http://schemas.microsoft.com/office/drawing/2014/main" id="{92D4295D-76CA-436D-9442-9A27F68F2403}"/>
            </a:ext>
          </a:extLst>
        </xdr:cNvPr>
        <xdr:cNvSpPr/>
      </xdr:nvSpPr>
      <xdr:spPr>
        <a:xfrm>
          <a:off x="15430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xdr:rowOff>
    </xdr:from>
    <xdr:to>
      <xdr:col>76</xdr:col>
      <xdr:colOff>165100</xdr:colOff>
      <xdr:row>60</xdr:row>
      <xdr:rowOff>103051</xdr:rowOff>
    </xdr:to>
    <xdr:sp macro="" textlink="">
      <xdr:nvSpPr>
        <xdr:cNvPr id="542" name="フローチャート: 判断 541">
          <a:extLst>
            <a:ext uri="{FF2B5EF4-FFF2-40B4-BE49-F238E27FC236}">
              <a16:creationId xmlns:a16="http://schemas.microsoft.com/office/drawing/2014/main" id="{11AF4AFF-ACDB-4A62-92BB-6A290E095735}"/>
            </a:ext>
          </a:extLst>
        </xdr:cNvPr>
        <xdr:cNvSpPr/>
      </xdr:nvSpPr>
      <xdr:spPr>
        <a:xfrm>
          <a:off x="14541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43" name="フローチャート: 判断 542">
          <a:extLst>
            <a:ext uri="{FF2B5EF4-FFF2-40B4-BE49-F238E27FC236}">
              <a16:creationId xmlns:a16="http://schemas.microsoft.com/office/drawing/2014/main" id="{2057FA9B-3D72-4A16-B629-9C082DA73994}"/>
            </a:ext>
          </a:extLst>
        </xdr:cNvPr>
        <xdr:cNvSpPr/>
      </xdr:nvSpPr>
      <xdr:spPr>
        <a:xfrm>
          <a:off x="13652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91259</xdr:rowOff>
    </xdr:from>
    <xdr:to>
      <xdr:col>67</xdr:col>
      <xdr:colOff>101600</xdr:colOff>
      <xdr:row>60</xdr:row>
      <xdr:rowOff>21409</xdr:rowOff>
    </xdr:to>
    <xdr:sp macro="" textlink="">
      <xdr:nvSpPr>
        <xdr:cNvPr id="544" name="フローチャート: 判断 543">
          <a:extLst>
            <a:ext uri="{FF2B5EF4-FFF2-40B4-BE49-F238E27FC236}">
              <a16:creationId xmlns:a16="http://schemas.microsoft.com/office/drawing/2014/main" id="{E1C92C0E-F500-43B3-AD7A-88876472EE64}"/>
            </a:ext>
          </a:extLst>
        </xdr:cNvPr>
        <xdr:cNvSpPr/>
      </xdr:nvSpPr>
      <xdr:spPr>
        <a:xfrm>
          <a:off x="12763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C06BDC65-776A-4D4D-BBE1-77C28013C11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70963AE6-567B-411F-911F-E58EF98432F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50A4F7AF-9642-447C-B318-594FC066324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2F148E60-334B-4147-9B04-7F2607BF4CB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A4BFD8FB-8B3D-46F9-AEC6-026EF5511DB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22678</xdr:rowOff>
    </xdr:from>
    <xdr:to>
      <xdr:col>85</xdr:col>
      <xdr:colOff>177800</xdr:colOff>
      <xdr:row>62</xdr:row>
      <xdr:rowOff>124278</xdr:rowOff>
    </xdr:to>
    <xdr:sp macro="" textlink="">
      <xdr:nvSpPr>
        <xdr:cNvPr id="550" name="楕円 549">
          <a:extLst>
            <a:ext uri="{FF2B5EF4-FFF2-40B4-BE49-F238E27FC236}">
              <a16:creationId xmlns:a16="http://schemas.microsoft.com/office/drawing/2014/main" id="{ADE0E5D5-E6CD-4450-BC5B-36BA3F1F73AD}"/>
            </a:ext>
          </a:extLst>
        </xdr:cNvPr>
        <xdr:cNvSpPr/>
      </xdr:nvSpPr>
      <xdr:spPr>
        <a:xfrm>
          <a:off x="16268700" y="1065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1105</xdr:rowOff>
    </xdr:from>
    <xdr:ext cx="405111" cy="259045"/>
    <xdr:sp macro="" textlink="">
      <xdr:nvSpPr>
        <xdr:cNvPr id="551" name="【保健センター・保健所】&#10;有形固定資産減価償却率該当値テキスト">
          <a:extLst>
            <a:ext uri="{FF2B5EF4-FFF2-40B4-BE49-F238E27FC236}">
              <a16:creationId xmlns:a16="http://schemas.microsoft.com/office/drawing/2014/main" id="{6CE00F7B-214A-4BC9-8EF5-9584BC962887}"/>
            </a:ext>
          </a:extLst>
        </xdr:cNvPr>
        <xdr:cNvSpPr txBox="1"/>
      </xdr:nvSpPr>
      <xdr:spPr>
        <a:xfrm>
          <a:off x="16357600" y="10631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156573</xdr:rowOff>
    </xdr:from>
    <xdr:to>
      <xdr:col>81</xdr:col>
      <xdr:colOff>101600</xdr:colOff>
      <xdr:row>62</xdr:row>
      <xdr:rowOff>86723</xdr:rowOff>
    </xdr:to>
    <xdr:sp macro="" textlink="">
      <xdr:nvSpPr>
        <xdr:cNvPr id="552" name="楕円 551">
          <a:extLst>
            <a:ext uri="{FF2B5EF4-FFF2-40B4-BE49-F238E27FC236}">
              <a16:creationId xmlns:a16="http://schemas.microsoft.com/office/drawing/2014/main" id="{F874FA31-7DF8-4EA4-9936-D37D2748AEA9}"/>
            </a:ext>
          </a:extLst>
        </xdr:cNvPr>
        <xdr:cNvSpPr/>
      </xdr:nvSpPr>
      <xdr:spPr>
        <a:xfrm>
          <a:off x="15430500" y="106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35923</xdr:rowOff>
    </xdr:from>
    <xdr:to>
      <xdr:col>85</xdr:col>
      <xdr:colOff>127000</xdr:colOff>
      <xdr:row>62</xdr:row>
      <xdr:rowOff>73478</xdr:rowOff>
    </xdr:to>
    <xdr:cxnSp macro="">
      <xdr:nvCxnSpPr>
        <xdr:cNvPr id="553" name="直線コネクタ 552">
          <a:extLst>
            <a:ext uri="{FF2B5EF4-FFF2-40B4-BE49-F238E27FC236}">
              <a16:creationId xmlns:a16="http://schemas.microsoft.com/office/drawing/2014/main" id="{22B6547B-C21D-4FBB-BC47-77390B7223F9}"/>
            </a:ext>
          </a:extLst>
        </xdr:cNvPr>
        <xdr:cNvCxnSpPr/>
      </xdr:nvCxnSpPr>
      <xdr:spPr>
        <a:xfrm>
          <a:off x="15481300" y="1066582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127181</xdr:rowOff>
    </xdr:from>
    <xdr:to>
      <xdr:col>76</xdr:col>
      <xdr:colOff>165100</xdr:colOff>
      <xdr:row>62</xdr:row>
      <xdr:rowOff>57331</xdr:rowOff>
    </xdr:to>
    <xdr:sp macro="" textlink="">
      <xdr:nvSpPr>
        <xdr:cNvPr id="554" name="楕円 553">
          <a:extLst>
            <a:ext uri="{FF2B5EF4-FFF2-40B4-BE49-F238E27FC236}">
              <a16:creationId xmlns:a16="http://schemas.microsoft.com/office/drawing/2014/main" id="{007DF025-39F2-4DFA-AEDC-37C602973306}"/>
            </a:ext>
          </a:extLst>
        </xdr:cNvPr>
        <xdr:cNvSpPr/>
      </xdr:nvSpPr>
      <xdr:spPr>
        <a:xfrm>
          <a:off x="145415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6531</xdr:rowOff>
    </xdr:from>
    <xdr:to>
      <xdr:col>81</xdr:col>
      <xdr:colOff>50800</xdr:colOff>
      <xdr:row>62</xdr:row>
      <xdr:rowOff>35923</xdr:rowOff>
    </xdr:to>
    <xdr:cxnSp macro="">
      <xdr:nvCxnSpPr>
        <xdr:cNvPr id="555" name="直線コネクタ 554">
          <a:extLst>
            <a:ext uri="{FF2B5EF4-FFF2-40B4-BE49-F238E27FC236}">
              <a16:creationId xmlns:a16="http://schemas.microsoft.com/office/drawing/2014/main" id="{BE1DB312-3653-4845-9DD8-651F59A168AE}"/>
            </a:ext>
          </a:extLst>
        </xdr:cNvPr>
        <xdr:cNvCxnSpPr/>
      </xdr:nvCxnSpPr>
      <xdr:spPr>
        <a:xfrm>
          <a:off x="14592300" y="106364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89626</xdr:rowOff>
    </xdr:from>
    <xdr:to>
      <xdr:col>72</xdr:col>
      <xdr:colOff>38100</xdr:colOff>
      <xdr:row>62</xdr:row>
      <xdr:rowOff>19776</xdr:rowOff>
    </xdr:to>
    <xdr:sp macro="" textlink="">
      <xdr:nvSpPr>
        <xdr:cNvPr id="556" name="楕円 555">
          <a:extLst>
            <a:ext uri="{FF2B5EF4-FFF2-40B4-BE49-F238E27FC236}">
              <a16:creationId xmlns:a16="http://schemas.microsoft.com/office/drawing/2014/main" id="{15F1FCC6-9CBF-46DB-80BF-6BBAA3A29E2B}"/>
            </a:ext>
          </a:extLst>
        </xdr:cNvPr>
        <xdr:cNvSpPr/>
      </xdr:nvSpPr>
      <xdr:spPr>
        <a:xfrm>
          <a:off x="13652500" y="1054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140426</xdr:rowOff>
    </xdr:from>
    <xdr:to>
      <xdr:col>76</xdr:col>
      <xdr:colOff>114300</xdr:colOff>
      <xdr:row>62</xdr:row>
      <xdr:rowOff>6531</xdr:rowOff>
    </xdr:to>
    <xdr:cxnSp macro="">
      <xdr:nvCxnSpPr>
        <xdr:cNvPr id="557" name="直線コネクタ 556">
          <a:extLst>
            <a:ext uri="{FF2B5EF4-FFF2-40B4-BE49-F238E27FC236}">
              <a16:creationId xmlns:a16="http://schemas.microsoft.com/office/drawing/2014/main" id="{92F59123-7ED9-419D-98CA-BAF60BD21785}"/>
            </a:ext>
          </a:extLst>
        </xdr:cNvPr>
        <xdr:cNvCxnSpPr/>
      </xdr:nvCxnSpPr>
      <xdr:spPr>
        <a:xfrm>
          <a:off x="13703300" y="1059887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53703</xdr:rowOff>
    </xdr:from>
    <xdr:to>
      <xdr:col>67</xdr:col>
      <xdr:colOff>101600</xdr:colOff>
      <xdr:row>61</xdr:row>
      <xdr:rowOff>155303</xdr:rowOff>
    </xdr:to>
    <xdr:sp macro="" textlink="">
      <xdr:nvSpPr>
        <xdr:cNvPr id="558" name="楕円 557">
          <a:extLst>
            <a:ext uri="{FF2B5EF4-FFF2-40B4-BE49-F238E27FC236}">
              <a16:creationId xmlns:a16="http://schemas.microsoft.com/office/drawing/2014/main" id="{653EF5E4-90C4-40D0-9F18-F0AA2639FE0F}"/>
            </a:ext>
          </a:extLst>
        </xdr:cNvPr>
        <xdr:cNvSpPr/>
      </xdr:nvSpPr>
      <xdr:spPr>
        <a:xfrm>
          <a:off x="12763500" y="1051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104503</xdr:rowOff>
    </xdr:from>
    <xdr:to>
      <xdr:col>71</xdr:col>
      <xdr:colOff>177800</xdr:colOff>
      <xdr:row>61</xdr:row>
      <xdr:rowOff>140426</xdr:rowOff>
    </xdr:to>
    <xdr:cxnSp macro="">
      <xdr:nvCxnSpPr>
        <xdr:cNvPr id="559" name="直線コネクタ 558">
          <a:extLst>
            <a:ext uri="{FF2B5EF4-FFF2-40B4-BE49-F238E27FC236}">
              <a16:creationId xmlns:a16="http://schemas.microsoft.com/office/drawing/2014/main" id="{E3590E3A-A059-4311-94E2-1B4F72163D16}"/>
            </a:ext>
          </a:extLst>
        </xdr:cNvPr>
        <xdr:cNvCxnSpPr/>
      </xdr:nvCxnSpPr>
      <xdr:spPr>
        <a:xfrm>
          <a:off x="12814300" y="1056295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60" name="n_1aveValue【保健センター・保健所】&#10;有形固定資産減価償却率">
          <a:extLst>
            <a:ext uri="{FF2B5EF4-FFF2-40B4-BE49-F238E27FC236}">
              <a16:creationId xmlns:a16="http://schemas.microsoft.com/office/drawing/2014/main" id="{BEF795B7-5475-42FD-8830-661E243F1C47}"/>
            </a:ext>
          </a:extLst>
        </xdr:cNvPr>
        <xdr:cNvSpPr txBox="1"/>
      </xdr:nvSpPr>
      <xdr:spPr>
        <a:xfrm>
          <a:off x="152660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119578</xdr:rowOff>
    </xdr:from>
    <xdr:ext cx="405111" cy="259045"/>
    <xdr:sp macro="" textlink="">
      <xdr:nvSpPr>
        <xdr:cNvPr id="561" name="n_2aveValue【保健センター・保健所】&#10;有形固定資産減価償却率">
          <a:extLst>
            <a:ext uri="{FF2B5EF4-FFF2-40B4-BE49-F238E27FC236}">
              <a16:creationId xmlns:a16="http://schemas.microsoft.com/office/drawing/2014/main" id="{4C2EA707-121B-4FBB-9A2C-1B71A3071B76}"/>
            </a:ext>
          </a:extLst>
        </xdr:cNvPr>
        <xdr:cNvSpPr txBox="1"/>
      </xdr:nvSpPr>
      <xdr:spPr>
        <a:xfrm>
          <a:off x="143897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62" name="n_3aveValue【保健センター・保健所】&#10;有形固定資産減価償却率">
          <a:extLst>
            <a:ext uri="{FF2B5EF4-FFF2-40B4-BE49-F238E27FC236}">
              <a16:creationId xmlns:a16="http://schemas.microsoft.com/office/drawing/2014/main" id="{C61AE7BC-872D-4C4B-972A-A1F6D0B64083}"/>
            </a:ext>
          </a:extLst>
        </xdr:cNvPr>
        <xdr:cNvSpPr txBox="1"/>
      </xdr:nvSpPr>
      <xdr:spPr>
        <a:xfrm>
          <a:off x="135007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37936</xdr:rowOff>
    </xdr:from>
    <xdr:ext cx="405111" cy="259045"/>
    <xdr:sp macro="" textlink="">
      <xdr:nvSpPr>
        <xdr:cNvPr id="563" name="n_4aveValue【保健センター・保健所】&#10;有形固定資産減価償却率">
          <a:extLst>
            <a:ext uri="{FF2B5EF4-FFF2-40B4-BE49-F238E27FC236}">
              <a16:creationId xmlns:a16="http://schemas.microsoft.com/office/drawing/2014/main" id="{903EFBBE-D3DE-48EC-A10D-7201A60CF0A1}"/>
            </a:ext>
          </a:extLst>
        </xdr:cNvPr>
        <xdr:cNvSpPr txBox="1"/>
      </xdr:nvSpPr>
      <xdr:spPr>
        <a:xfrm>
          <a:off x="12611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77850</xdr:rowOff>
    </xdr:from>
    <xdr:ext cx="405111" cy="259045"/>
    <xdr:sp macro="" textlink="">
      <xdr:nvSpPr>
        <xdr:cNvPr id="564" name="n_1mainValue【保健センター・保健所】&#10;有形固定資産減価償却率">
          <a:extLst>
            <a:ext uri="{FF2B5EF4-FFF2-40B4-BE49-F238E27FC236}">
              <a16:creationId xmlns:a16="http://schemas.microsoft.com/office/drawing/2014/main" id="{6757775B-1F62-4956-88E7-6BC73D8A7B8E}"/>
            </a:ext>
          </a:extLst>
        </xdr:cNvPr>
        <xdr:cNvSpPr txBox="1"/>
      </xdr:nvSpPr>
      <xdr:spPr>
        <a:xfrm>
          <a:off x="15266044" y="1070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48458</xdr:rowOff>
    </xdr:from>
    <xdr:ext cx="405111" cy="259045"/>
    <xdr:sp macro="" textlink="">
      <xdr:nvSpPr>
        <xdr:cNvPr id="565" name="n_2mainValue【保健センター・保健所】&#10;有形固定資産減価償却率">
          <a:extLst>
            <a:ext uri="{FF2B5EF4-FFF2-40B4-BE49-F238E27FC236}">
              <a16:creationId xmlns:a16="http://schemas.microsoft.com/office/drawing/2014/main" id="{10DF0D53-8EC2-4149-B110-211B02F50196}"/>
            </a:ext>
          </a:extLst>
        </xdr:cNvPr>
        <xdr:cNvSpPr txBox="1"/>
      </xdr:nvSpPr>
      <xdr:spPr>
        <a:xfrm>
          <a:off x="14389744" y="1067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10903</xdr:rowOff>
    </xdr:from>
    <xdr:ext cx="405111" cy="259045"/>
    <xdr:sp macro="" textlink="">
      <xdr:nvSpPr>
        <xdr:cNvPr id="566" name="n_3mainValue【保健センター・保健所】&#10;有形固定資産減価償却率">
          <a:extLst>
            <a:ext uri="{FF2B5EF4-FFF2-40B4-BE49-F238E27FC236}">
              <a16:creationId xmlns:a16="http://schemas.microsoft.com/office/drawing/2014/main" id="{9140A921-DB8D-4F53-ABB4-22C83DE6219E}"/>
            </a:ext>
          </a:extLst>
        </xdr:cNvPr>
        <xdr:cNvSpPr txBox="1"/>
      </xdr:nvSpPr>
      <xdr:spPr>
        <a:xfrm>
          <a:off x="13500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146430</xdr:rowOff>
    </xdr:from>
    <xdr:ext cx="405111" cy="259045"/>
    <xdr:sp macro="" textlink="">
      <xdr:nvSpPr>
        <xdr:cNvPr id="567" name="n_4mainValue【保健センター・保健所】&#10;有形固定資産減価償却率">
          <a:extLst>
            <a:ext uri="{FF2B5EF4-FFF2-40B4-BE49-F238E27FC236}">
              <a16:creationId xmlns:a16="http://schemas.microsoft.com/office/drawing/2014/main" id="{752775DC-F348-4331-835E-58F4F533801F}"/>
            </a:ext>
          </a:extLst>
        </xdr:cNvPr>
        <xdr:cNvSpPr txBox="1"/>
      </xdr:nvSpPr>
      <xdr:spPr>
        <a:xfrm>
          <a:off x="126117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3E5EE127-37B6-4384-A746-DA9B6E126B7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51D5742A-4801-4015-BE44-4DA15F522BC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AC0056C0-1812-48D3-980F-48CB94E386AD}"/>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B8CB4D93-0269-4CA5-BE72-4DCC62A4BA9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605F681-2F81-4AB8-8483-57FF8E68FE9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F462F3CA-015F-49E9-AD82-02DA3691778D}"/>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88CB297A-F573-4406-8D15-216D733C8A3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406F65BD-A466-4D1D-9BB9-66B06053D3B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CE56A8C3-328A-4739-918E-D5EA649C230A}"/>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A8F76C11-237B-4532-AB98-7E1D5D02532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8" name="直線コネクタ 577">
          <a:extLst>
            <a:ext uri="{FF2B5EF4-FFF2-40B4-BE49-F238E27FC236}">
              <a16:creationId xmlns:a16="http://schemas.microsoft.com/office/drawing/2014/main" id="{9BD07050-D7FE-425D-83E8-DA8C0BC3F5AF}"/>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9" name="テキスト ボックス 578">
          <a:extLst>
            <a:ext uri="{FF2B5EF4-FFF2-40B4-BE49-F238E27FC236}">
              <a16:creationId xmlns:a16="http://schemas.microsoft.com/office/drawing/2014/main" id="{03F62D96-6E98-41B4-9F22-10AA7B6382B6}"/>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0" name="直線コネクタ 579">
          <a:extLst>
            <a:ext uri="{FF2B5EF4-FFF2-40B4-BE49-F238E27FC236}">
              <a16:creationId xmlns:a16="http://schemas.microsoft.com/office/drawing/2014/main" id="{2FB6714E-A319-42CA-90FB-3FC11647555E}"/>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1" name="テキスト ボックス 580">
          <a:extLst>
            <a:ext uri="{FF2B5EF4-FFF2-40B4-BE49-F238E27FC236}">
              <a16:creationId xmlns:a16="http://schemas.microsoft.com/office/drawing/2014/main" id="{5FA3401F-87BF-4A76-B89C-A5CE5E008A33}"/>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2" name="直線コネクタ 581">
          <a:extLst>
            <a:ext uri="{FF2B5EF4-FFF2-40B4-BE49-F238E27FC236}">
              <a16:creationId xmlns:a16="http://schemas.microsoft.com/office/drawing/2014/main" id="{FF569CEC-39B4-485E-89E6-92D128363275}"/>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3" name="テキスト ボックス 582">
          <a:extLst>
            <a:ext uri="{FF2B5EF4-FFF2-40B4-BE49-F238E27FC236}">
              <a16:creationId xmlns:a16="http://schemas.microsoft.com/office/drawing/2014/main" id="{F6C64789-568B-4141-A7EB-2FBC4DF6267F}"/>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4" name="直線コネクタ 583">
          <a:extLst>
            <a:ext uri="{FF2B5EF4-FFF2-40B4-BE49-F238E27FC236}">
              <a16:creationId xmlns:a16="http://schemas.microsoft.com/office/drawing/2014/main" id="{01D2436C-FA76-4A7B-8DFE-7C335A199A9C}"/>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5" name="テキスト ボックス 584">
          <a:extLst>
            <a:ext uri="{FF2B5EF4-FFF2-40B4-BE49-F238E27FC236}">
              <a16:creationId xmlns:a16="http://schemas.microsoft.com/office/drawing/2014/main" id="{8253992F-13A8-4AF2-ADED-043DB9671A69}"/>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6" name="直線コネクタ 585">
          <a:extLst>
            <a:ext uri="{FF2B5EF4-FFF2-40B4-BE49-F238E27FC236}">
              <a16:creationId xmlns:a16="http://schemas.microsoft.com/office/drawing/2014/main" id="{4638B76E-4792-44BA-8B38-88CAB27375B5}"/>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7" name="テキスト ボックス 586">
          <a:extLst>
            <a:ext uri="{FF2B5EF4-FFF2-40B4-BE49-F238E27FC236}">
              <a16:creationId xmlns:a16="http://schemas.microsoft.com/office/drawing/2014/main" id="{8DA8D147-FF07-4E28-A975-A32000D43F0F}"/>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8" name="直線コネクタ 587">
          <a:extLst>
            <a:ext uri="{FF2B5EF4-FFF2-40B4-BE49-F238E27FC236}">
              <a16:creationId xmlns:a16="http://schemas.microsoft.com/office/drawing/2014/main" id="{FB7981CA-5D24-4796-BFEF-470312C4650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9" name="テキスト ボックス 588">
          <a:extLst>
            <a:ext uri="{FF2B5EF4-FFF2-40B4-BE49-F238E27FC236}">
              <a16:creationId xmlns:a16="http://schemas.microsoft.com/office/drawing/2014/main" id="{849EF646-E140-425B-B943-6FC933F2A754}"/>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5D37B475-AFC9-4DB1-9CAF-9D93E1526756}"/>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5A440242-0EF6-43B9-B642-599BCB281ED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61910C3F-BE96-4ED8-BF6C-7F5EE8B00D2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593" name="直線コネクタ 592">
          <a:extLst>
            <a:ext uri="{FF2B5EF4-FFF2-40B4-BE49-F238E27FC236}">
              <a16:creationId xmlns:a16="http://schemas.microsoft.com/office/drawing/2014/main" id="{EFC67DAE-4C7D-473F-84EC-43BD05BF3928}"/>
            </a:ext>
          </a:extLst>
        </xdr:cNvPr>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BDAEC9B6-51D6-4B3E-8088-A0A57FD401AC}"/>
            </a:ext>
          </a:extLst>
        </xdr:cNvPr>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595" name="直線コネクタ 594">
          <a:extLst>
            <a:ext uri="{FF2B5EF4-FFF2-40B4-BE49-F238E27FC236}">
              <a16:creationId xmlns:a16="http://schemas.microsoft.com/office/drawing/2014/main" id="{3C16CF9D-C527-4750-B825-8110309484F1}"/>
            </a:ext>
          </a:extLst>
        </xdr:cNvPr>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43990814-63F3-43D6-AC67-A89F29B089AB}"/>
            </a:ext>
          </a:extLst>
        </xdr:cNvPr>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597" name="直線コネクタ 596">
          <a:extLst>
            <a:ext uri="{FF2B5EF4-FFF2-40B4-BE49-F238E27FC236}">
              <a16:creationId xmlns:a16="http://schemas.microsoft.com/office/drawing/2014/main" id="{AE22B47F-ABC5-4FAD-BCED-6ABB230E3813}"/>
            </a:ext>
          </a:extLst>
        </xdr:cNvPr>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AD82AC75-D5A6-4021-9D53-121EB067B3ED}"/>
            </a:ext>
          </a:extLst>
        </xdr:cNvPr>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599" name="フローチャート: 判断 598">
          <a:extLst>
            <a:ext uri="{FF2B5EF4-FFF2-40B4-BE49-F238E27FC236}">
              <a16:creationId xmlns:a16="http://schemas.microsoft.com/office/drawing/2014/main" id="{071E53C3-92BD-4A83-87EE-2543152B5EB0}"/>
            </a:ext>
          </a:extLst>
        </xdr:cNvPr>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104322</xdr:rowOff>
    </xdr:from>
    <xdr:to>
      <xdr:col>112</xdr:col>
      <xdr:colOff>38100</xdr:colOff>
      <xdr:row>62</xdr:row>
      <xdr:rowOff>34472</xdr:rowOff>
    </xdr:to>
    <xdr:sp macro="" textlink="">
      <xdr:nvSpPr>
        <xdr:cNvPr id="600" name="フローチャート: 判断 599">
          <a:extLst>
            <a:ext uri="{FF2B5EF4-FFF2-40B4-BE49-F238E27FC236}">
              <a16:creationId xmlns:a16="http://schemas.microsoft.com/office/drawing/2014/main" id="{0D98FC6F-7719-4A99-9A68-BCA8D006667A}"/>
            </a:ext>
          </a:extLst>
        </xdr:cNvPr>
        <xdr:cNvSpPr/>
      </xdr:nvSpPr>
      <xdr:spPr>
        <a:xfrm>
          <a:off x="212725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115207</xdr:rowOff>
    </xdr:from>
    <xdr:to>
      <xdr:col>107</xdr:col>
      <xdr:colOff>101600</xdr:colOff>
      <xdr:row>62</xdr:row>
      <xdr:rowOff>45357</xdr:rowOff>
    </xdr:to>
    <xdr:sp macro="" textlink="">
      <xdr:nvSpPr>
        <xdr:cNvPr id="601" name="フローチャート: 判断 600">
          <a:extLst>
            <a:ext uri="{FF2B5EF4-FFF2-40B4-BE49-F238E27FC236}">
              <a16:creationId xmlns:a16="http://schemas.microsoft.com/office/drawing/2014/main" id="{30CEF8B9-8992-4361-8DBE-AEB52DC3392E}"/>
            </a:ext>
          </a:extLst>
        </xdr:cNvPr>
        <xdr:cNvSpPr/>
      </xdr:nvSpPr>
      <xdr:spPr>
        <a:xfrm>
          <a:off x="203835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115207</xdr:rowOff>
    </xdr:from>
    <xdr:to>
      <xdr:col>102</xdr:col>
      <xdr:colOff>165100</xdr:colOff>
      <xdr:row>62</xdr:row>
      <xdr:rowOff>45357</xdr:rowOff>
    </xdr:to>
    <xdr:sp macro="" textlink="">
      <xdr:nvSpPr>
        <xdr:cNvPr id="602" name="フローチャート: 判断 601">
          <a:extLst>
            <a:ext uri="{FF2B5EF4-FFF2-40B4-BE49-F238E27FC236}">
              <a16:creationId xmlns:a16="http://schemas.microsoft.com/office/drawing/2014/main" id="{40A5B3FF-E023-4E51-B5F4-2AFDD3285699}"/>
            </a:ext>
          </a:extLst>
        </xdr:cNvPr>
        <xdr:cNvSpPr/>
      </xdr:nvSpPr>
      <xdr:spPr>
        <a:xfrm>
          <a:off x="19494500" y="1057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126093</xdr:rowOff>
    </xdr:from>
    <xdr:to>
      <xdr:col>98</xdr:col>
      <xdr:colOff>38100</xdr:colOff>
      <xdr:row>62</xdr:row>
      <xdr:rowOff>56243</xdr:rowOff>
    </xdr:to>
    <xdr:sp macro="" textlink="">
      <xdr:nvSpPr>
        <xdr:cNvPr id="603" name="フローチャート: 判断 602">
          <a:extLst>
            <a:ext uri="{FF2B5EF4-FFF2-40B4-BE49-F238E27FC236}">
              <a16:creationId xmlns:a16="http://schemas.microsoft.com/office/drawing/2014/main" id="{CCD6EC7E-95B8-4EFE-8209-F39D3AC2F0B0}"/>
            </a:ext>
          </a:extLst>
        </xdr:cNvPr>
        <xdr:cNvSpPr/>
      </xdr:nvSpPr>
      <xdr:spPr>
        <a:xfrm>
          <a:off x="18605500" y="1058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B39927E5-9D10-4A85-BF85-4A6E30E0A102}"/>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599A9859-F5C8-4236-8FC3-A7090F92962F}"/>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1D5E19E8-31A3-4CDF-8F2C-AA687763B14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6AE049C-8B75-4C3A-984E-63FB8C7EA76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E0DC6EA3-4D95-4F15-8ADD-A8D308FDD15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22678</xdr:rowOff>
    </xdr:from>
    <xdr:to>
      <xdr:col>116</xdr:col>
      <xdr:colOff>114300</xdr:colOff>
      <xdr:row>63</xdr:row>
      <xdr:rowOff>124278</xdr:rowOff>
    </xdr:to>
    <xdr:sp macro="" textlink="">
      <xdr:nvSpPr>
        <xdr:cNvPr id="609" name="楕円 608">
          <a:extLst>
            <a:ext uri="{FF2B5EF4-FFF2-40B4-BE49-F238E27FC236}">
              <a16:creationId xmlns:a16="http://schemas.microsoft.com/office/drawing/2014/main" id="{6EF501B0-F9C5-4F13-9A5A-BE75084E7C46}"/>
            </a:ext>
          </a:extLst>
        </xdr:cNvPr>
        <xdr:cNvSpPr/>
      </xdr:nvSpPr>
      <xdr:spPr>
        <a:xfrm>
          <a:off x="221107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1105</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DED85A22-9001-459F-B303-A284132522BC}"/>
            </a:ext>
          </a:extLst>
        </xdr:cNvPr>
        <xdr:cNvSpPr txBox="1"/>
      </xdr:nvSpPr>
      <xdr:spPr>
        <a:xfrm>
          <a:off x="22199600" y="1080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33565</xdr:rowOff>
    </xdr:from>
    <xdr:to>
      <xdr:col>112</xdr:col>
      <xdr:colOff>38100</xdr:colOff>
      <xdr:row>63</xdr:row>
      <xdr:rowOff>135165</xdr:rowOff>
    </xdr:to>
    <xdr:sp macro="" textlink="">
      <xdr:nvSpPr>
        <xdr:cNvPr id="611" name="楕円 610">
          <a:extLst>
            <a:ext uri="{FF2B5EF4-FFF2-40B4-BE49-F238E27FC236}">
              <a16:creationId xmlns:a16="http://schemas.microsoft.com/office/drawing/2014/main" id="{B7CAE860-F3C4-4A50-BF39-5845E2D60184}"/>
            </a:ext>
          </a:extLst>
        </xdr:cNvPr>
        <xdr:cNvSpPr/>
      </xdr:nvSpPr>
      <xdr:spPr>
        <a:xfrm>
          <a:off x="21272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73478</xdr:rowOff>
    </xdr:from>
    <xdr:to>
      <xdr:col>116</xdr:col>
      <xdr:colOff>63500</xdr:colOff>
      <xdr:row>63</xdr:row>
      <xdr:rowOff>84365</xdr:rowOff>
    </xdr:to>
    <xdr:cxnSp macro="">
      <xdr:nvCxnSpPr>
        <xdr:cNvPr id="612" name="直線コネクタ 611">
          <a:extLst>
            <a:ext uri="{FF2B5EF4-FFF2-40B4-BE49-F238E27FC236}">
              <a16:creationId xmlns:a16="http://schemas.microsoft.com/office/drawing/2014/main" id="{222BA06D-508D-4232-AB84-F01E86026069}"/>
            </a:ext>
          </a:extLst>
        </xdr:cNvPr>
        <xdr:cNvCxnSpPr/>
      </xdr:nvCxnSpPr>
      <xdr:spPr>
        <a:xfrm flipV="1">
          <a:off x="21323300" y="108748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33565</xdr:rowOff>
    </xdr:from>
    <xdr:to>
      <xdr:col>107</xdr:col>
      <xdr:colOff>101600</xdr:colOff>
      <xdr:row>63</xdr:row>
      <xdr:rowOff>135165</xdr:rowOff>
    </xdr:to>
    <xdr:sp macro="" textlink="">
      <xdr:nvSpPr>
        <xdr:cNvPr id="613" name="楕円 612">
          <a:extLst>
            <a:ext uri="{FF2B5EF4-FFF2-40B4-BE49-F238E27FC236}">
              <a16:creationId xmlns:a16="http://schemas.microsoft.com/office/drawing/2014/main" id="{044D9C15-86EF-47F0-B0CC-B7FFBBE2F4F9}"/>
            </a:ext>
          </a:extLst>
        </xdr:cNvPr>
        <xdr:cNvSpPr/>
      </xdr:nvSpPr>
      <xdr:spPr>
        <a:xfrm>
          <a:off x="20383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84365</xdr:rowOff>
    </xdr:from>
    <xdr:to>
      <xdr:col>111</xdr:col>
      <xdr:colOff>177800</xdr:colOff>
      <xdr:row>63</xdr:row>
      <xdr:rowOff>84365</xdr:rowOff>
    </xdr:to>
    <xdr:cxnSp macro="">
      <xdr:nvCxnSpPr>
        <xdr:cNvPr id="614" name="直線コネクタ 613">
          <a:extLst>
            <a:ext uri="{FF2B5EF4-FFF2-40B4-BE49-F238E27FC236}">
              <a16:creationId xmlns:a16="http://schemas.microsoft.com/office/drawing/2014/main" id="{E2B02E4B-B554-4A49-8DA5-E28A56DC00AB}"/>
            </a:ext>
          </a:extLst>
        </xdr:cNvPr>
        <xdr:cNvCxnSpPr/>
      </xdr:nvCxnSpPr>
      <xdr:spPr>
        <a:xfrm>
          <a:off x="20434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33565</xdr:rowOff>
    </xdr:from>
    <xdr:to>
      <xdr:col>102</xdr:col>
      <xdr:colOff>165100</xdr:colOff>
      <xdr:row>63</xdr:row>
      <xdr:rowOff>135165</xdr:rowOff>
    </xdr:to>
    <xdr:sp macro="" textlink="">
      <xdr:nvSpPr>
        <xdr:cNvPr id="615" name="楕円 614">
          <a:extLst>
            <a:ext uri="{FF2B5EF4-FFF2-40B4-BE49-F238E27FC236}">
              <a16:creationId xmlns:a16="http://schemas.microsoft.com/office/drawing/2014/main" id="{7DA2FA50-A70F-4902-A123-98B5CC2E338F}"/>
            </a:ext>
          </a:extLst>
        </xdr:cNvPr>
        <xdr:cNvSpPr/>
      </xdr:nvSpPr>
      <xdr:spPr>
        <a:xfrm>
          <a:off x="19494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84365</xdr:rowOff>
    </xdr:from>
    <xdr:to>
      <xdr:col>107</xdr:col>
      <xdr:colOff>50800</xdr:colOff>
      <xdr:row>63</xdr:row>
      <xdr:rowOff>84365</xdr:rowOff>
    </xdr:to>
    <xdr:cxnSp macro="">
      <xdr:nvCxnSpPr>
        <xdr:cNvPr id="616" name="直線コネクタ 615">
          <a:extLst>
            <a:ext uri="{FF2B5EF4-FFF2-40B4-BE49-F238E27FC236}">
              <a16:creationId xmlns:a16="http://schemas.microsoft.com/office/drawing/2014/main" id="{75128EC2-9809-4A88-B630-B350A93C81A3}"/>
            </a:ext>
          </a:extLst>
        </xdr:cNvPr>
        <xdr:cNvCxnSpPr/>
      </xdr:nvCxnSpPr>
      <xdr:spPr>
        <a:xfrm>
          <a:off x="19545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33565</xdr:rowOff>
    </xdr:from>
    <xdr:to>
      <xdr:col>98</xdr:col>
      <xdr:colOff>38100</xdr:colOff>
      <xdr:row>63</xdr:row>
      <xdr:rowOff>135165</xdr:rowOff>
    </xdr:to>
    <xdr:sp macro="" textlink="">
      <xdr:nvSpPr>
        <xdr:cNvPr id="617" name="楕円 616">
          <a:extLst>
            <a:ext uri="{FF2B5EF4-FFF2-40B4-BE49-F238E27FC236}">
              <a16:creationId xmlns:a16="http://schemas.microsoft.com/office/drawing/2014/main" id="{DF15E17A-71FC-4BFB-AF7A-F3EDB3148BC7}"/>
            </a:ext>
          </a:extLst>
        </xdr:cNvPr>
        <xdr:cNvSpPr/>
      </xdr:nvSpPr>
      <xdr:spPr>
        <a:xfrm>
          <a:off x="18605500" y="1083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84365</xdr:rowOff>
    </xdr:from>
    <xdr:to>
      <xdr:col>102</xdr:col>
      <xdr:colOff>114300</xdr:colOff>
      <xdr:row>63</xdr:row>
      <xdr:rowOff>84365</xdr:rowOff>
    </xdr:to>
    <xdr:cxnSp macro="">
      <xdr:nvCxnSpPr>
        <xdr:cNvPr id="618" name="直線コネクタ 617">
          <a:extLst>
            <a:ext uri="{FF2B5EF4-FFF2-40B4-BE49-F238E27FC236}">
              <a16:creationId xmlns:a16="http://schemas.microsoft.com/office/drawing/2014/main" id="{7ABAA854-4AE7-4B0A-87DD-4DD4B89FF2CA}"/>
            </a:ext>
          </a:extLst>
        </xdr:cNvPr>
        <xdr:cNvCxnSpPr/>
      </xdr:nvCxnSpPr>
      <xdr:spPr>
        <a:xfrm>
          <a:off x="18656300" y="10885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50999</xdr:rowOff>
    </xdr:from>
    <xdr:ext cx="469744" cy="259045"/>
    <xdr:sp macro="" textlink="">
      <xdr:nvSpPr>
        <xdr:cNvPr id="619" name="n_1aveValue【保健センター・保健所】&#10;一人当たり面積">
          <a:extLst>
            <a:ext uri="{FF2B5EF4-FFF2-40B4-BE49-F238E27FC236}">
              <a16:creationId xmlns:a16="http://schemas.microsoft.com/office/drawing/2014/main" id="{1C92FCB0-5B86-4961-85AA-BCF4831C0834}"/>
            </a:ext>
          </a:extLst>
        </xdr:cNvPr>
        <xdr:cNvSpPr txBox="1"/>
      </xdr:nvSpPr>
      <xdr:spPr>
        <a:xfrm>
          <a:off x="21075727" y="10337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61884</xdr:rowOff>
    </xdr:from>
    <xdr:ext cx="469744" cy="259045"/>
    <xdr:sp macro="" textlink="">
      <xdr:nvSpPr>
        <xdr:cNvPr id="620" name="n_2aveValue【保健センター・保健所】&#10;一人当たり面積">
          <a:extLst>
            <a:ext uri="{FF2B5EF4-FFF2-40B4-BE49-F238E27FC236}">
              <a16:creationId xmlns:a16="http://schemas.microsoft.com/office/drawing/2014/main" id="{508ACFA1-641F-45E1-B915-D9BEC3C24553}"/>
            </a:ext>
          </a:extLst>
        </xdr:cNvPr>
        <xdr:cNvSpPr txBox="1"/>
      </xdr:nvSpPr>
      <xdr:spPr>
        <a:xfrm>
          <a:off x="20199427"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61884</xdr:rowOff>
    </xdr:from>
    <xdr:ext cx="469744" cy="259045"/>
    <xdr:sp macro="" textlink="">
      <xdr:nvSpPr>
        <xdr:cNvPr id="621" name="n_3aveValue【保健センター・保健所】&#10;一人当たり面積">
          <a:extLst>
            <a:ext uri="{FF2B5EF4-FFF2-40B4-BE49-F238E27FC236}">
              <a16:creationId xmlns:a16="http://schemas.microsoft.com/office/drawing/2014/main" id="{4474C2D5-0178-4733-B341-FCC6F04DCC7F}"/>
            </a:ext>
          </a:extLst>
        </xdr:cNvPr>
        <xdr:cNvSpPr txBox="1"/>
      </xdr:nvSpPr>
      <xdr:spPr>
        <a:xfrm>
          <a:off x="19310427" y="10348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72770</xdr:rowOff>
    </xdr:from>
    <xdr:ext cx="469744" cy="259045"/>
    <xdr:sp macro="" textlink="">
      <xdr:nvSpPr>
        <xdr:cNvPr id="622" name="n_4aveValue【保健センター・保健所】&#10;一人当たり面積">
          <a:extLst>
            <a:ext uri="{FF2B5EF4-FFF2-40B4-BE49-F238E27FC236}">
              <a16:creationId xmlns:a16="http://schemas.microsoft.com/office/drawing/2014/main" id="{4DB8815A-DD97-413F-A5AA-1606EC4BB46D}"/>
            </a:ext>
          </a:extLst>
        </xdr:cNvPr>
        <xdr:cNvSpPr txBox="1"/>
      </xdr:nvSpPr>
      <xdr:spPr>
        <a:xfrm>
          <a:off x="18421427" y="103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126292</xdr:rowOff>
    </xdr:from>
    <xdr:ext cx="469744" cy="259045"/>
    <xdr:sp macro="" textlink="">
      <xdr:nvSpPr>
        <xdr:cNvPr id="623" name="n_1mainValue【保健センター・保健所】&#10;一人当たり面積">
          <a:extLst>
            <a:ext uri="{FF2B5EF4-FFF2-40B4-BE49-F238E27FC236}">
              <a16:creationId xmlns:a16="http://schemas.microsoft.com/office/drawing/2014/main" id="{625F01EF-9B52-4FD8-9A57-0380ABF84B9A}"/>
            </a:ext>
          </a:extLst>
        </xdr:cNvPr>
        <xdr:cNvSpPr txBox="1"/>
      </xdr:nvSpPr>
      <xdr:spPr>
        <a:xfrm>
          <a:off x="210757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126292</xdr:rowOff>
    </xdr:from>
    <xdr:ext cx="469744" cy="259045"/>
    <xdr:sp macro="" textlink="">
      <xdr:nvSpPr>
        <xdr:cNvPr id="624" name="n_2mainValue【保健センター・保健所】&#10;一人当たり面積">
          <a:extLst>
            <a:ext uri="{FF2B5EF4-FFF2-40B4-BE49-F238E27FC236}">
              <a16:creationId xmlns:a16="http://schemas.microsoft.com/office/drawing/2014/main" id="{9198AB43-E2ED-4565-869D-85B8E84BDEB0}"/>
            </a:ext>
          </a:extLst>
        </xdr:cNvPr>
        <xdr:cNvSpPr txBox="1"/>
      </xdr:nvSpPr>
      <xdr:spPr>
        <a:xfrm>
          <a:off x="20199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126292</xdr:rowOff>
    </xdr:from>
    <xdr:ext cx="469744" cy="259045"/>
    <xdr:sp macro="" textlink="">
      <xdr:nvSpPr>
        <xdr:cNvPr id="625" name="n_3mainValue【保健センター・保健所】&#10;一人当たり面積">
          <a:extLst>
            <a:ext uri="{FF2B5EF4-FFF2-40B4-BE49-F238E27FC236}">
              <a16:creationId xmlns:a16="http://schemas.microsoft.com/office/drawing/2014/main" id="{182B6B12-5C65-4E23-B5F4-58564F3D375F}"/>
            </a:ext>
          </a:extLst>
        </xdr:cNvPr>
        <xdr:cNvSpPr txBox="1"/>
      </xdr:nvSpPr>
      <xdr:spPr>
        <a:xfrm>
          <a:off x="19310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126292</xdr:rowOff>
    </xdr:from>
    <xdr:ext cx="469744" cy="259045"/>
    <xdr:sp macro="" textlink="">
      <xdr:nvSpPr>
        <xdr:cNvPr id="626" name="n_4mainValue【保健センター・保健所】&#10;一人当たり面積">
          <a:extLst>
            <a:ext uri="{FF2B5EF4-FFF2-40B4-BE49-F238E27FC236}">
              <a16:creationId xmlns:a16="http://schemas.microsoft.com/office/drawing/2014/main" id="{6DB804C2-262E-411A-83C7-502F1AE10DF8}"/>
            </a:ext>
          </a:extLst>
        </xdr:cNvPr>
        <xdr:cNvSpPr txBox="1"/>
      </xdr:nvSpPr>
      <xdr:spPr>
        <a:xfrm>
          <a:off x="18421427" y="1092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E7CC2BCD-5FAA-4F8E-98AD-80A502DF8C9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F2294C26-2574-468F-AF58-8A894B51190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BBAF4454-D8FD-4CD7-9EA6-FC7A7BC035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BC7D079F-CB15-4A93-8529-B03DA368E71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E376AABB-F78D-4D86-A4CE-198425E2B8B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AE96D1F8-31BD-4910-B244-0A9309BE884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6A296B32-76A2-4574-BFB8-08EF273AF8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7CBCC0E3-987B-408C-99FA-86AB1A7B41AC}"/>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E8FA8ACE-B30E-431C-89AB-CD70C681D0E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1E98BFCD-2478-4B95-ABB2-E1DF79A7B8B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329E8262-AC90-4480-A103-7A5F2BCFE85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845DE3FA-6F14-4530-A304-1CBEA26AF72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58F3393D-3624-4158-B004-894D248B92E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F6406DB6-462B-4A21-98AF-B4FB6F792A0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F66B5B2E-4005-4175-816C-BF08EF284B7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D5642BB3-1D41-4FA3-B09A-432E02B0C05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74E348C9-6A40-4143-BB02-F0AD045DD14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D7EA1703-5E28-4459-86B5-E070A0E34C9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4DA72989-6BE0-471F-BD02-5B9BB0E890E3}"/>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799BE394-6D00-43EF-BD4F-8BFD738E57A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B879E264-10E1-41D3-B6AE-865856D75A8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E424F478-5CFF-45F4-8504-EF21A888771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19F94210-BF70-4041-8144-55FDADD132BC}"/>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F4C81DA3-BF26-4786-8880-8082009D03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98A59D1D-85AF-4576-A26F-DEC3CD69ECEC}"/>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652" name="直線コネクタ 651">
          <a:extLst>
            <a:ext uri="{FF2B5EF4-FFF2-40B4-BE49-F238E27FC236}">
              <a16:creationId xmlns:a16="http://schemas.microsoft.com/office/drawing/2014/main" id="{B0DC08AB-A63B-4DB5-BC1B-431F3D89D073}"/>
            </a:ext>
          </a:extLst>
        </xdr:cNvPr>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3A530245-BAF7-4DCC-A84F-0B22BC890A12}"/>
            </a:ext>
          </a:extLst>
        </xdr:cNvPr>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654" name="直線コネクタ 653">
          <a:extLst>
            <a:ext uri="{FF2B5EF4-FFF2-40B4-BE49-F238E27FC236}">
              <a16:creationId xmlns:a16="http://schemas.microsoft.com/office/drawing/2014/main" id="{BFDE7A1F-CCF9-4376-8951-17E26D889A98}"/>
            </a:ext>
          </a:extLst>
        </xdr:cNvPr>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655" name="【消防施設】&#10;有形固定資産減価償却率最大値テキスト">
          <a:extLst>
            <a:ext uri="{FF2B5EF4-FFF2-40B4-BE49-F238E27FC236}">
              <a16:creationId xmlns:a16="http://schemas.microsoft.com/office/drawing/2014/main" id="{5A02B92C-9FCA-4AB2-9118-0DBCDD36C077}"/>
            </a:ext>
          </a:extLst>
        </xdr:cNvPr>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656" name="直線コネクタ 655">
          <a:extLst>
            <a:ext uri="{FF2B5EF4-FFF2-40B4-BE49-F238E27FC236}">
              <a16:creationId xmlns:a16="http://schemas.microsoft.com/office/drawing/2014/main" id="{07F930F7-BD5B-48D0-82AD-BEA2FD27C4E5}"/>
            </a:ext>
          </a:extLst>
        </xdr:cNvPr>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39AFAD86-D827-4EC7-9045-D3B38A936510}"/>
            </a:ext>
          </a:extLst>
        </xdr:cNvPr>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658" name="フローチャート: 判断 657">
          <a:extLst>
            <a:ext uri="{FF2B5EF4-FFF2-40B4-BE49-F238E27FC236}">
              <a16:creationId xmlns:a16="http://schemas.microsoft.com/office/drawing/2014/main" id="{66B676C8-4F5B-467D-B7ED-959459B227F2}"/>
            </a:ext>
          </a:extLst>
        </xdr:cNvPr>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15058</xdr:rowOff>
    </xdr:from>
    <xdr:to>
      <xdr:col>81</xdr:col>
      <xdr:colOff>101600</xdr:colOff>
      <xdr:row>82</xdr:row>
      <xdr:rowOff>116658</xdr:rowOff>
    </xdr:to>
    <xdr:sp macro="" textlink="">
      <xdr:nvSpPr>
        <xdr:cNvPr id="659" name="フローチャート: 判断 658">
          <a:extLst>
            <a:ext uri="{FF2B5EF4-FFF2-40B4-BE49-F238E27FC236}">
              <a16:creationId xmlns:a16="http://schemas.microsoft.com/office/drawing/2014/main" id="{CED4959B-685D-4121-9C97-0709333F86C6}"/>
            </a:ext>
          </a:extLst>
        </xdr:cNvPr>
        <xdr:cNvSpPr/>
      </xdr:nvSpPr>
      <xdr:spPr>
        <a:xfrm>
          <a:off x="154305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166914</xdr:rowOff>
    </xdr:from>
    <xdr:to>
      <xdr:col>76</xdr:col>
      <xdr:colOff>165100</xdr:colOff>
      <xdr:row>82</xdr:row>
      <xdr:rowOff>97064</xdr:rowOff>
    </xdr:to>
    <xdr:sp macro="" textlink="">
      <xdr:nvSpPr>
        <xdr:cNvPr id="660" name="フローチャート: 判断 659">
          <a:extLst>
            <a:ext uri="{FF2B5EF4-FFF2-40B4-BE49-F238E27FC236}">
              <a16:creationId xmlns:a16="http://schemas.microsoft.com/office/drawing/2014/main" id="{DFDD9098-E780-4548-BBE8-E0D0F1646ECA}"/>
            </a:ext>
          </a:extLst>
        </xdr:cNvPr>
        <xdr:cNvSpPr/>
      </xdr:nvSpPr>
      <xdr:spPr>
        <a:xfrm>
          <a:off x="14541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8527</xdr:rowOff>
    </xdr:from>
    <xdr:to>
      <xdr:col>72</xdr:col>
      <xdr:colOff>38100</xdr:colOff>
      <xdr:row>82</xdr:row>
      <xdr:rowOff>110127</xdr:rowOff>
    </xdr:to>
    <xdr:sp macro="" textlink="">
      <xdr:nvSpPr>
        <xdr:cNvPr id="661" name="フローチャート: 判断 660">
          <a:extLst>
            <a:ext uri="{FF2B5EF4-FFF2-40B4-BE49-F238E27FC236}">
              <a16:creationId xmlns:a16="http://schemas.microsoft.com/office/drawing/2014/main" id="{40A9275B-408F-40D1-A8B6-CE2921BCCAAC}"/>
            </a:ext>
          </a:extLst>
        </xdr:cNvPr>
        <xdr:cNvSpPr/>
      </xdr:nvSpPr>
      <xdr:spPr>
        <a:xfrm>
          <a:off x="13652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11793</xdr:rowOff>
    </xdr:from>
    <xdr:to>
      <xdr:col>67</xdr:col>
      <xdr:colOff>101600</xdr:colOff>
      <xdr:row>82</xdr:row>
      <xdr:rowOff>113393</xdr:rowOff>
    </xdr:to>
    <xdr:sp macro="" textlink="">
      <xdr:nvSpPr>
        <xdr:cNvPr id="662" name="フローチャート: 判断 661">
          <a:extLst>
            <a:ext uri="{FF2B5EF4-FFF2-40B4-BE49-F238E27FC236}">
              <a16:creationId xmlns:a16="http://schemas.microsoft.com/office/drawing/2014/main" id="{C5AEAAA3-1BC3-4BCE-91A4-DAFD9E7C5CB8}"/>
            </a:ext>
          </a:extLst>
        </xdr:cNvPr>
        <xdr:cNvSpPr/>
      </xdr:nvSpPr>
      <xdr:spPr>
        <a:xfrm>
          <a:off x="12763500" y="1407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A95B996-FEF6-46D3-AD85-DA9DCC0DB52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D183AA04-9838-4B03-9CEF-40C2E986B485}"/>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3CE7B911-E7B1-4F39-BECA-043DF2FCD18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72949106-24E7-4954-B09A-E2CA424E84A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FA5B1C5B-BA91-47B9-AC8D-42830701835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78739</xdr:rowOff>
    </xdr:from>
    <xdr:to>
      <xdr:col>85</xdr:col>
      <xdr:colOff>177800</xdr:colOff>
      <xdr:row>86</xdr:row>
      <xdr:rowOff>8889</xdr:rowOff>
    </xdr:to>
    <xdr:sp macro="" textlink="">
      <xdr:nvSpPr>
        <xdr:cNvPr id="668" name="楕円 667">
          <a:extLst>
            <a:ext uri="{FF2B5EF4-FFF2-40B4-BE49-F238E27FC236}">
              <a16:creationId xmlns:a16="http://schemas.microsoft.com/office/drawing/2014/main" id="{DE339A58-07BB-4F4B-9951-828FB8D349A1}"/>
            </a:ext>
          </a:extLst>
        </xdr:cNvPr>
        <xdr:cNvSpPr/>
      </xdr:nvSpPr>
      <xdr:spPr>
        <a:xfrm>
          <a:off x="16268700" y="146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57166</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CAD578AF-AC5E-49A2-914B-A5568F8FF10D}"/>
            </a:ext>
          </a:extLst>
        </xdr:cNvPr>
        <xdr:cNvSpPr txBox="1"/>
      </xdr:nvSpPr>
      <xdr:spPr>
        <a:xfrm>
          <a:off x="16357600"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73842</xdr:rowOff>
    </xdr:from>
    <xdr:to>
      <xdr:col>81</xdr:col>
      <xdr:colOff>101600</xdr:colOff>
      <xdr:row>86</xdr:row>
      <xdr:rowOff>3992</xdr:rowOff>
    </xdr:to>
    <xdr:sp macro="" textlink="">
      <xdr:nvSpPr>
        <xdr:cNvPr id="670" name="楕円 669">
          <a:extLst>
            <a:ext uri="{FF2B5EF4-FFF2-40B4-BE49-F238E27FC236}">
              <a16:creationId xmlns:a16="http://schemas.microsoft.com/office/drawing/2014/main" id="{04F1D01A-6E88-4F4C-8E47-307EC1C4BF10}"/>
            </a:ext>
          </a:extLst>
        </xdr:cNvPr>
        <xdr:cNvSpPr/>
      </xdr:nvSpPr>
      <xdr:spPr>
        <a:xfrm>
          <a:off x="15430500" y="1464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124642</xdr:rowOff>
    </xdr:from>
    <xdr:to>
      <xdr:col>85</xdr:col>
      <xdr:colOff>127000</xdr:colOff>
      <xdr:row>85</xdr:row>
      <xdr:rowOff>129539</xdr:rowOff>
    </xdr:to>
    <xdr:cxnSp macro="">
      <xdr:nvCxnSpPr>
        <xdr:cNvPr id="671" name="直線コネクタ 670">
          <a:extLst>
            <a:ext uri="{FF2B5EF4-FFF2-40B4-BE49-F238E27FC236}">
              <a16:creationId xmlns:a16="http://schemas.microsoft.com/office/drawing/2014/main" id="{9C2DB704-3F07-4535-A779-DEC76BD4707C}"/>
            </a:ext>
          </a:extLst>
        </xdr:cNvPr>
        <xdr:cNvCxnSpPr/>
      </xdr:nvCxnSpPr>
      <xdr:spPr>
        <a:xfrm>
          <a:off x="15481300" y="1469789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59145</xdr:rowOff>
    </xdr:from>
    <xdr:to>
      <xdr:col>76</xdr:col>
      <xdr:colOff>165100</xdr:colOff>
      <xdr:row>85</xdr:row>
      <xdr:rowOff>160745</xdr:rowOff>
    </xdr:to>
    <xdr:sp macro="" textlink="">
      <xdr:nvSpPr>
        <xdr:cNvPr id="672" name="楕円 671">
          <a:extLst>
            <a:ext uri="{FF2B5EF4-FFF2-40B4-BE49-F238E27FC236}">
              <a16:creationId xmlns:a16="http://schemas.microsoft.com/office/drawing/2014/main" id="{5AA2FF7D-993D-41B1-8F5C-D7C085C3BC4E}"/>
            </a:ext>
          </a:extLst>
        </xdr:cNvPr>
        <xdr:cNvSpPr/>
      </xdr:nvSpPr>
      <xdr:spPr>
        <a:xfrm>
          <a:off x="14541500" y="1463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109945</xdr:rowOff>
    </xdr:from>
    <xdr:to>
      <xdr:col>81</xdr:col>
      <xdr:colOff>50800</xdr:colOff>
      <xdr:row>85</xdr:row>
      <xdr:rowOff>124642</xdr:rowOff>
    </xdr:to>
    <xdr:cxnSp macro="">
      <xdr:nvCxnSpPr>
        <xdr:cNvPr id="673" name="直線コネクタ 672">
          <a:extLst>
            <a:ext uri="{FF2B5EF4-FFF2-40B4-BE49-F238E27FC236}">
              <a16:creationId xmlns:a16="http://schemas.microsoft.com/office/drawing/2014/main" id="{A9C61944-B776-4B8F-8E0F-1958F1DF57B8}"/>
            </a:ext>
          </a:extLst>
        </xdr:cNvPr>
        <xdr:cNvCxnSpPr/>
      </xdr:nvCxnSpPr>
      <xdr:spPr>
        <a:xfrm>
          <a:off x="14592300" y="14683195"/>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39551</xdr:rowOff>
    </xdr:from>
    <xdr:to>
      <xdr:col>72</xdr:col>
      <xdr:colOff>38100</xdr:colOff>
      <xdr:row>85</xdr:row>
      <xdr:rowOff>141151</xdr:rowOff>
    </xdr:to>
    <xdr:sp macro="" textlink="">
      <xdr:nvSpPr>
        <xdr:cNvPr id="674" name="楕円 673">
          <a:extLst>
            <a:ext uri="{FF2B5EF4-FFF2-40B4-BE49-F238E27FC236}">
              <a16:creationId xmlns:a16="http://schemas.microsoft.com/office/drawing/2014/main" id="{7B83E2FA-A192-48F6-8394-2958DD57F590}"/>
            </a:ext>
          </a:extLst>
        </xdr:cNvPr>
        <xdr:cNvSpPr/>
      </xdr:nvSpPr>
      <xdr:spPr>
        <a:xfrm>
          <a:off x="13652500" y="1461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90351</xdr:rowOff>
    </xdr:from>
    <xdr:to>
      <xdr:col>76</xdr:col>
      <xdr:colOff>114300</xdr:colOff>
      <xdr:row>85</xdr:row>
      <xdr:rowOff>109945</xdr:rowOff>
    </xdr:to>
    <xdr:cxnSp macro="">
      <xdr:nvCxnSpPr>
        <xdr:cNvPr id="675" name="直線コネクタ 674">
          <a:extLst>
            <a:ext uri="{FF2B5EF4-FFF2-40B4-BE49-F238E27FC236}">
              <a16:creationId xmlns:a16="http://schemas.microsoft.com/office/drawing/2014/main" id="{874947B7-B089-4566-9D5B-3066588E4710}"/>
            </a:ext>
          </a:extLst>
        </xdr:cNvPr>
        <xdr:cNvCxnSpPr/>
      </xdr:nvCxnSpPr>
      <xdr:spPr>
        <a:xfrm>
          <a:off x="13703300" y="14663601"/>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19957</xdr:rowOff>
    </xdr:from>
    <xdr:to>
      <xdr:col>67</xdr:col>
      <xdr:colOff>101600</xdr:colOff>
      <xdr:row>85</xdr:row>
      <xdr:rowOff>121557</xdr:rowOff>
    </xdr:to>
    <xdr:sp macro="" textlink="">
      <xdr:nvSpPr>
        <xdr:cNvPr id="676" name="楕円 675">
          <a:extLst>
            <a:ext uri="{FF2B5EF4-FFF2-40B4-BE49-F238E27FC236}">
              <a16:creationId xmlns:a16="http://schemas.microsoft.com/office/drawing/2014/main" id="{A69DD0D6-1221-41D6-814E-A26213BB6527}"/>
            </a:ext>
          </a:extLst>
        </xdr:cNvPr>
        <xdr:cNvSpPr/>
      </xdr:nvSpPr>
      <xdr:spPr>
        <a:xfrm>
          <a:off x="12763500" y="1459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70757</xdr:rowOff>
    </xdr:from>
    <xdr:to>
      <xdr:col>71</xdr:col>
      <xdr:colOff>177800</xdr:colOff>
      <xdr:row>85</xdr:row>
      <xdr:rowOff>90351</xdr:rowOff>
    </xdr:to>
    <xdr:cxnSp macro="">
      <xdr:nvCxnSpPr>
        <xdr:cNvPr id="677" name="直線コネクタ 676">
          <a:extLst>
            <a:ext uri="{FF2B5EF4-FFF2-40B4-BE49-F238E27FC236}">
              <a16:creationId xmlns:a16="http://schemas.microsoft.com/office/drawing/2014/main" id="{D49A197F-85A9-4617-9BFE-B0FFF098BF8C}"/>
            </a:ext>
          </a:extLst>
        </xdr:cNvPr>
        <xdr:cNvCxnSpPr/>
      </xdr:nvCxnSpPr>
      <xdr:spPr>
        <a:xfrm>
          <a:off x="12814300" y="1464400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133185</xdr:rowOff>
    </xdr:from>
    <xdr:ext cx="405111" cy="259045"/>
    <xdr:sp macro="" textlink="">
      <xdr:nvSpPr>
        <xdr:cNvPr id="678" name="n_1aveValue【消防施設】&#10;有形固定資産減価償却率">
          <a:extLst>
            <a:ext uri="{FF2B5EF4-FFF2-40B4-BE49-F238E27FC236}">
              <a16:creationId xmlns:a16="http://schemas.microsoft.com/office/drawing/2014/main" id="{25543A59-555E-40F0-ACBF-CE2F8374A592}"/>
            </a:ext>
          </a:extLst>
        </xdr:cNvPr>
        <xdr:cNvSpPr txBox="1"/>
      </xdr:nvSpPr>
      <xdr:spPr>
        <a:xfrm>
          <a:off x="15266044" y="1384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113591</xdr:rowOff>
    </xdr:from>
    <xdr:ext cx="405111" cy="259045"/>
    <xdr:sp macro="" textlink="">
      <xdr:nvSpPr>
        <xdr:cNvPr id="679" name="n_2aveValue【消防施設】&#10;有形固定資産減価償却率">
          <a:extLst>
            <a:ext uri="{FF2B5EF4-FFF2-40B4-BE49-F238E27FC236}">
              <a16:creationId xmlns:a16="http://schemas.microsoft.com/office/drawing/2014/main" id="{2E8AE13F-09F5-4F23-9B18-1EB897285354}"/>
            </a:ext>
          </a:extLst>
        </xdr:cNvPr>
        <xdr:cNvSpPr txBox="1"/>
      </xdr:nvSpPr>
      <xdr:spPr>
        <a:xfrm>
          <a:off x="143897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126654</xdr:rowOff>
    </xdr:from>
    <xdr:ext cx="405111" cy="259045"/>
    <xdr:sp macro="" textlink="">
      <xdr:nvSpPr>
        <xdr:cNvPr id="680" name="n_3aveValue【消防施設】&#10;有形固定資産減価償却率">
          <a:extLst>
            <a:ext uri="{FF2B5EF4-FFF2-40B4-BE49-F238E27FC236}">
              <a16:creationId xmlns:a16="http://schemas.microsoft.com/office/drawing/2014/main" id="{FB00EB6E-DE14-46B4-B973-8F54556C2160}"/>
            </a:ext>
          </a:extLst>
        </xdr:cNvPr>
        <xdr:cNvSpPr txBox="1"/>
      </xdr:nvSpPr>
      <xdr:spPr>
        <a:xfrm>
          <a:off x="13500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129920</xdr:rowOff>
    </xdr:from>
    <xdr:ext cx="405111" cy="259045"/>
    <xdr:sp macro="" textlink="">
      <xdr:nvSpPr>
        <xdr:cNvPr id="681" name="n_4aveValue【消防施設】&#10;有形固定資産減価償却率">
          <a:extLst>
            <a:ext uri="{FF2B5EF4-FFF2-40B4-BE49-F238E27FC236}">
              <a16:creationId xmlns:a16="http://schemas.microsoft.com/office/drawing/2014/main" id="{F7EFCDFE-0D9F-43A2-84D3-9C8587E7D92F}"/>
            </a:ext>
          </a:extLst>
        </xdr:cNvPr>
        <xdr:cNvSpPr txBox="1"/>
      </xdr:nvSpPr>
      <xdr:spPr>
        <a:xfrm>
          <a:off x="12611744" y="1384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166569</xdr:rowOff>
    </xdr:from>
    <xdr:ext cx="405111" cy="259045"/>
    <xdr:sp macro="" textlink="">
      <xdr:nvSpPr>
        <xdr:cNvPr id="682" name="n_1mainValue【消防施設】&#10;有形固定資産減価償却率">
          <a:extLst>
            <a:ext uri="{FF2B5EF4-FFF2-40B4-BE49-F238E27FC236}">
              <a16:creationId xmlns:a16="http://schemas.microsoft.com/office/drawing/2014/main" id="{598E9148-3DC8-4E97-BB18-A9B30DC334F0}"/>
            </a:ext>
          </a:extLst>
        </xdr:cNvPr>
        <xdr:cNvSpPr txBox="1"/>
      </xdr:nvSpPr>
      <xdr:spPr>
        <a:xfrm>
          <a:off x="15266044" y="14739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151872</xdr:rowOff>
    </xdr:from>
    <xdr:ext cx="405111" cy="259045"/>
    <xdr:sp macro="" textlink="">
      <xdr:nvSpPr>
        <xdr:cNvPr id="683" name="n_2mainValue【消防施設】&#10;有形固定資産減価償却率">
          <a:extLst>
            <a:ext uri="{FF2B5EF4-FFF2-40B4-BE49-F238E27FC236}">
              <a16:creationId xmlns:a16="http://schemas.microsoft.com/office/drawing/2014/main" id="{88A79D99-B448-4A48-A170-77DAAAA0681D}"/>
            </a:ext>
          </a:extLst>
        </xdr:cNvPr>
        <xdr:cNvSpPr txBox="1"/>
      </xdr:nvSpPr>
      <xdr:spPr>
        <a:xfrm>
          <a:off x="14389744" y="1472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132278</xdr:rowOff>
    </xdr:from>
    <xdr:ext cx="405111" cy="259045"/>
    <xdr:sp macro="" textlink="">
      <xdr:nvSpPr>
        <xdr:cNvPr id="684" name="n_3mainValue【消防施設】&#10;有形固定資産減価償却率">
          <a:extLst>
            <a:ext uri="{FF2B5EF4-FFF2-40B4-BE49-F238E27FC236}">
              <a16:creationId xmlns:a16="http://schemas.microsoft.com/office/drawing/2014/main" id="{2964E840-5E8E-4C6D-A736-1781DCF3BF24}"/>
            </a:ext>
          </a:extLst>
        </xdr:cNvPr>
        <xdr:cNvSpPr txBox="1"/>
      </xdr:nvSpPr>
      <xdr:spPr>
        <a:xfrm>
          <a:off x="13500744" y="1470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112684</xdr:rowOff>
    </xdr:from>
    <xdr:ext cx="405111" cy="259045"/>
    <xdr:sp macro="" textlink="">
      <xdr:nvSpPr>
        <xdr:cNvPr id="685" name="n_4mainValue【消防施設】&#10;有形固定資産減価償却率">
          <a:extLst>
            <a:ext uri="{FF2B5EF4-FFF2-40B4-BE49-F238E27FC236}">
              <a16:creationId xmlns:a16="http://schemas.microsoft.com/office/drawing/2014/main" id="{ABD141FA-84E2-4E35-950D-A0FD71AC6DF5}"/>
            </a:ext>
          </a:extLst>
        </xdr:cNvPr>
        <xdr:cNvSpPr txBox="1"/>
      </xdr:nvSpPr>
      <xdr:spPr>
        <a:xfrm>
          <a:off x="12611744" y="1468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05E07CBE-49CD-48DC-A074-340B22A8D22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D6768652-E925-4906-9B0E-498C22681DE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0514B8E5-70EA-4DBA-89E6-41CC1C58DBF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D2B1B951-4F11-494C-A06B-836B2658B74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814CD2FE-B7B4-413C-A244-9896794555E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EA43E3C3-2877-4D58-A757-A707FD8BE2AC}"/>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F0DCD8D3-B2E5-4E04-B41B-B72303A1AF9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A796E811-5BDC-4FDB-A916-52A5E0F07DD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82388251-E745-47C2-92E5-F7F40D17BC5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4FC23488-996A-4FC0-9678-B1F5CAD09C0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6" name="直線コネクタ 695">
          <a:extLst>
            <a:ext uri="{FF2B5EF4-FFF2-40B4-BE49-F238E27FC236}">
              <a16:creationId xmlns:a16="http://schemas.microsoft.com/office/drawing/2014/main" id="{08670DE2-418C-4A1F-92DE-3AE14733D6F9}"/>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7" name="テキスト ボックス 696">
          <a:extLst>
            <a:ext uri="{FF2B5EF4-FFF2-40B4-BE49-F238E27FC236}">
              <a16:creationId xmlns:a16="http://schemas.microsoft.com/office/drawing/2014/main" id="{A72E9FDD-ED1F-4483-8A52-8B4D588861B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8" name="直線コネクタ 697">
          <a:extLst>
            <a:ext uri="{FF2B5EF4-FFF2-40B4-BE49-F238E27FC236}">
              <a16:creationId xmlns:a16="http://schemas.microsoft.com/office/drawing/2014/main" id="{752E098A-93B9-4EBC-8749-23DC2AD40655}"/>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9" name="テキスト ボックス 698">
          <a:extLst>
            <a:ext uri="{FF2B5EF4-FFF2-40B4-BE49-F238E27FC236}">
              <a16:creationId xmlns:a16="http://schemas.microsoft.com/office/drawing/2014/main" id="{EBA68106-39F9-4ED7-AFEE-D37E58E1D9DF}"/>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0" name="直線コネクタ 699">
          <a:extLst>
            <a:ext uri="{FF2B5EF4-FFF2-40B4-BE49-F238E27FC236}">
              <a16:creationId xmlns:a16="http://schemas.microsoft.com/office/drawing/2014/main" id="{033B26AE-3ED7-48B4-8AAE-B50A756AED59}"/>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1" name="テキスト ボックス 700">
          <a:extLst>
            <a:ext uri="{FF2B5EF4-FFF2-40B4-BE49-F238E27FC236}">
              <a16:creationId xmlns:a16="http://schemas.microsoft.com/office/drawing/2014/main" id="{254BBC91-682A-438B-802D-558759B4C9AB}"/>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2" name="直線コネクタ 701">
          <a:extLst>
            <a:ext uri="{FF2B5EF4-FFF2-40B4-BE49-F238E27FC236}">
              <a16:creationId xmlns:a16="http://schemas.microsoft.com/office/drawing/2014/main" id="{35EC57FC-ABE2-4749-9553-16F28BA9AB4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3" name="テキスト ボックス 702">
          <a:extLst>
            <a:ext uri="{FF2B5EF4-FFF2-40B4-BE49-F238E27FC236}">
              <a16:creationId xmlns:a16="http://schemas.microsoft.com/office/drawing/2014/main" id="{514C44B9-6C9E-4E6B-92EA-6E83C1EA7B7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28E8EBAB-7E74-4401-95AC-85F14C3A6ABD}"/>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B0C8C743-8054-4347-BA5C-AE07CDAF4519}"/>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AEB73131-7A1D-4A52-A059-BD17A6AD59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707" name="直線コネクタ 706">
          <a:extLst>
            <a:ext uri="{FF2B5EF4-FFF2-40B4-BE49-F238E27FC236}">
              <a16:creationId xmlns:a16="http://schemas.microsoft.com/office/drawing/2014/main" id="{0014951C-7CD1-476C-AA3D-4323C368D873}"/>
            </a:ext>
          </a:extLst>
        </xdr:cNvPr>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08" name="【消防施設】&#10;一人当たり面積最小値テキスト">
          <a:extLst>
            <a:ext uri="{FF2B5EF4-FFF2-40B4-BE49-F238E27FC236}">
              <a16:creationId xmlns:a16="http://schemas.microsoft.com/office/drawing/2014/main" id="{3BD28765-BBE8-465F-A092-F7271110B98D}"/>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09" name="直線コネクタ 708">
          <a:extLst>
            <a:ext uri="{FF2B5EF4-FFF2-40B4-BE49-F238E27FC236}">
              <a16:creationId xmlns:a16="http://schemas.microsoft.com/office/drawing/2014/main" id="{8846636D-49AE-416C-8091-F9AEF0EC86C2}"/>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710" name="【消防施設】&#10;一人当たり面積最大値テキスト">
          <a:extLst>
            <a:ext uri="{FF2B5EF4-FFF2-40B4-BE49-F238E27FC236}">
              <a16:creationId xmlns:a16="http://schemas.microsoft.com/office/drawing/2014/main" id="{CBBCC2B6-DA60-4D93-A4CA-82084E8C8A6A}"/>
            </a:ext>
          </a:extLst>
        </xdr:cNvPr>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711" name="直線コネクタ 710">
          <a:extLst>
            <a:ext uri="{FF2B5EF4-FFF2-40B4-BE49-F238E27FC236}">
              <a16:creationId xmlns:a16="http://schemas.microsoft.com/office/drawing/2014/main" id="{14415404-06FC-47E6-AF5E-C37D59563213}"/>
            </a:ext>
          </a:extLst>
        </xdr:cNvPr>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712" name="【消防施設】&#10;一人当たり面積平均値テキスト">
          <a:extLst>
            <a:ext uri="{FF2B5EF4-FFF2-40B4-BE49-F238E27FC236}">
              <a16:creationId xmlns:a16="http://schemas.microsoft.com/office/drawing/2014/main" id="{15259E3B-4C73-4DF2-B847-6C845EF12DAD}"/>
            </a:ext>
          </a:extLst>
        </xdr:cNvPr>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713" name="フローチャート: 判断 712">
          <a:extLst>
            <a:ext uri="{FF2B5EF4-FFF2-40B4-BE49-F238E27FC236}">
              <a16:creationId xmlns:a16="http://schemas.microsoft.com/office/drawing/2014/main" id="{0AD90E4B-8718-41D1-81D6-D3EC898120CF}"/>
            </a:ext>
          </a:extLst>
        </xdr:cNvPr>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17018</xdr:rowOff>
    </xdr:from>
    <xdr:to>
      <xdr:col>112</xdr:col>
      <xdr:colOff>38100</xdr:colOff>
      <xdr:row>83</xdr:row>
      <xdr:rowOff>118618</xdr:rowOff>
    </xdr:to>
    <xdr:sp macro="" textlink="">
      <xdr:nvSpPr>
        <xdr:cNvPr id="714" name="フローチャート: 判断 713">
          <a:extLst>
            <a:ext uri="{FF2B5EF4-FFF2-40B4-BE49-F238E27FC236}">
              <a16:creationId xmlns:a16="http://schemas.microsoft.com/office/drawing/2014/main" id="{46232030-1600-450F-BF59-AD015110187C}"/>
            </a:ext>
          </a:extLst>
        </xdr:cNvPr>
        <xdr:cNvSpPr/>
      </xdr:nvSpPr>
      <xdr:spPr>
        <a:xfrm>
          <a:off x="212725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21589</xdr:rowOff>
    </xdr:from>
    <xdr:to>
      <xdr:col>107</xdr:col>
      <xdr:colOff>101600</xdr:colOff>
      <xdr:row>83</xdr:row>
      <xdr:rowOff>123189</xdr:rowOff>
    </xdr:to>
    <xdr:sp macro="" textlink="">
      <xdr:nvSpPr>
        <xdr:cNvPr id="715" name="フローチャート: 判断 714">
          <a:extLst>
            <a:ext uri="{FF2B5EF4-FFF2-40B4-BE49-F238E27FC236}">
              <a16:creationId xmlns:a16="http://schemas.microsoft.com/office/drawing/2014/main" id="{E42CE4D7-7D17-47A6-85AB-C21D5EBBCB98}"/>
            </a:ext>
          </a:extLst>
        </xdr:cNvPr>
        <xdr:cNvSpPr/>
      </xdr:nvSpPr>
      <xdr:spPr>
        <a:xfrm>
          <a:off x="20383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39878</xdr:rowOff>
    </xdr:from>
    <xdr:to>
      <xdr:col>102</xdr:col>
      <xdr:colOff>165100</xdr:colOff>
      <xdr:row>83</xdr:row>
      <xdr:rowOff>141478</xdr:rowOff>
    </xdr:to>
    <xdr:sp macro="" textlink="">
      <xdr:nvSpPr>
        <xdr:cNvPr id="716" name="フローチャート: 判断 715">
          <a:extLst>
            <a:ext uri="{FF2B5EF4-FFF2-40B4-BE49-F238E27FC236}">
              <a16:creationId xmlns:a16="http://schemas.microsoft.com/office/drawing/2014/main" id="{9DC71A7B-4DA0-4A00-993D-374A170C9D7A}"/>
            </a:ext>
          </a:extLst>
        </xdr:cNvPr>
        <xdr:cNvSpPr/>
      </xdr:nvSpPr>
      <xdr:spPr>
        <a:xfrm>
          <a:off x="19494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58165</xdr:rowOff>
    </xdr:from>
    <xdr:to>
      <xdr:col>98</xdr:col>
      <xdr:colOff>38100</xdr:colOff>
      <xdr:row>83</xdr:row>
      <xdr:rowOff>159765</xdr:rowOff>
    </xdr:to>
    <xdr:sp macro="" textlink="">
      <xdr:nvSpPr>
        <xdr:cNvPr id="717" name="フローチャート: 判断 716">
          <a:extLst>
            <a:ext uri="{FF2B5EF4-FFF2-40B4-BE49-F238E27FC236}">
              <a16:creationId xmlns:a16="http://schemas.microsoft.com/office/drawing/2014/main" id="{477FFAA2-F30E-456B-804E-3D9A9B36A02B}"/>
            </a:ext>
          </a:extLst>
        </xdr:cNvPr>
        <xdr:cNvSpPr/>
      </xdr:nvSpPr>
      <xdr:spPr>
        <a:xfrm>
          <a:off x="18605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A8EE9DC3-F4A5-4A9C-A216-DB61E220D248}"/>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2CDBB555-2755-4730-AB70-F8554E0BCDB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4B3543B2-266B-4D80-9CC0-BF7B5D296CB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2A51DE15-4628-494F-96D1-8C580E82A2A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7A903D7-AB77-41F1-88C7-958977620C7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17018</xdr:rowOff>
    </xdr:from>
    <xdr:to>
      <xdr:col>116</xdr:col>
      <xdr:colOff>114300</xdr:colOff>
      <xdr:row>81</xdr:row>
      <xdr:rowOff>118618</xdr:rowOff>
    </xdr:to>
    <xdr:sp macro="" textlink="">
      <xdr:nvSpPr>
        <xdr:cNvPr id="723" name="楕円 722">
          <a:extLst>
            <a:ext uri="{FF2B5EF4-FFF2-40B4-BE49-F238E27FC236}">
              <a16:creationId xmlns:a16="http://schemas.microsoft.com/office/drawing/2014/main" id="{B8F8953B-AE2D-4763-977C-85CC645D0FB3}"/>
            </a:ext>
          </a:extLst>
        </xdr:cNvPr>
        <xdr:cNvSpPr/>
      </xdr:nvSpPr>
      <xdr:spPr>
        <a:xfrm>
          <a:off x="22110700" y="1390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39895</xdr:rowOff>
    </xdr:from>
    <xdr:ext cx="469744" cy="259045"/>
    <xdr:sp macro="" textlink="">
      <xdr:nvSpPr>
        <xdr:cNvPr id="724" name="【消防施設】&#10;一人当たり面積該当値テキスト">
          <a:extLst>
            <a:ext uri="{FF2B5EF4-FFF2-40B4-BE49-F238E27FC236}">
              <a16:creationId xmlns:a16="http://schemas.microsoft.com/office/drawing/2014/main" id="{B59D1271-0596-4332-8B74-D8FD51A11778}"/>
            </a:ext>
          </a:extLst>
        </xdr:cNvPr>
        <xdr:cNvSpPr txBox="1"/>
      </xdr:nvSpPr>
      <xdr:spPr>
        <a:xfrm>
          <a:off x="22199600" y="1375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30735</xdr:rowOff>
    </xdr:from>
    <xdr:to>
      <xdr:col>112</xdr:col>
      <xdr:colOff>38100</xdr:colOff>
      <xdr:row>81</xdr:row>
      <xdr:rowOff>132335</xdr:rowOff>
    </xdr:to>
    <xdr:sp macro="" textlink="">
      <xdr:nvSpPr>
        <xdr:cNvPr id="725" name="楕円 724">
          <a:extLst>
            <a:ext uri="{FF2B5EF4-FFF2-40B4-BE49-F238E27FC236}">
              <a16:creationId xmlns:a16="http://schemas.microsoft.com/office/drawing/2014/main" id="{7930EB0C-432F-4D98-8EBB-9273B4D512D6}"/>
            </a:ext>
          </a:extLst>
        </xdr:cNvPr>
        <xdr:cNvSpPr/>
      </xdr:nvSpPr>
      <xdr:spPr>
        <a:xfrm>
          <a:off x="21272500" y="1391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67818</xdr:rowOff>
    </xdr:from>
    <xdr:to>
      <xdr:col>116</xdr:col>
      <xdr:colOff>63500</xdr:colOff>
      <xdr:row>81</xdr:row>
      <xdr:rowOff>81535</xdr:rowOff>
    </xdr:to>
    <xdr:cxnSp macro="">
      <xdr:nvCxnSpPr>
        <xdr:cNvPr id="726" name="直線コネクタ 725">
          <a:extLst>
            <a:ext uri="{FF2B5EF4-FFF2-40B4-BE49-F238E27FC236}">
              <a16:creationId xmlns:a16="http://schemas.microsoft.com/office/drawing/2014/main" id="{891F546B-B8EC-4894-8A23-18226D5292B5}"/>
            </a:ext>
          </a:extLst>
        </xdr:cNvPr>
        <xdr:cNvCxnSpPr/>
      </xdr:nvCxnSpPr>
      <xdr:spPr>
        <a:xfrm flipV="1">
          <a:off x="21323300" y="139552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39878</xdr:rowOff>
    </xdr:from>
    <xdr:to>
      <xdr:col>107</xdr:col>
      <xdr:colOff>101600</xdr:colOff>
      <xdr:row>81</xdr:row>
      <xdr:rowOff>141478</xdr:rowOff>
    </xdr:to>
    <xdr:sp macro="" textlink="">
      <xdr:nvSpPr>
        <xdr:cNvPr id="727" name="楕円 726">
          <a:extLst>
            <a:ext uri="{FF2B5EF4-FFF2-40B4-BE49-F238E27FC236}">
              <a16:creationId xmlns:a16="http://schemas.microsoft.com/office/drawing/2014/main" id="{F5959196-4E7A-409A-B16A-3232EEA8E87D}"/>
            </a:ext>
          </a:extLst>
        </xdr:cNvPr>
        <xdr:cNvSpPr/>
      </xdr:nvSpPr>
      <xdr:spPr>
        <a:xfrm>
          <a:off x="20383500" y="1392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81535</xdr:rowOff>
    </xdr:from>
    <xdr:to>
      <xdr:col>111</xdr:col>
      <xdr:colOff>177800</xdr:colOff>
      <xdr:row>81</xdr:row>
      <xdr:rowOff>90678</xdr:rowOff>
    </xdr:to>
    <xdr:cxnSp macro="">
      <xdr:nvCxnSpPr>
        <xdr:cNvPr id="728" name="直線コネクタ 727">
          <a:extLst>
            <a:ext uri="{FF2B5EF4-FFF2-40B4-BE49-F238E27FC236}">
              <a16:creationId xmlns:a16="http://schemas.microsoft.com/office/drawing/2014/main" id="{A04A89DC-77DD-4B10-8AC2-8AF578C408D4}"/>
            </a:ext>
          </a:extLst>
        </xdr:cNvPr>
        <xdr:cNvCxnSpPr/>
      </xdr:nvCxnSpPr>
      <xdr:spPr>
        <a:xfrm flipV="1">
          <a:off x="20434300" y="139689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44450</xdr:rowOff>
    </xdr:from>
    <xdr:to>
      <xdr:col>102</xdr:col>
      <xdr:colOff>165100</xdr:colOff>
      <xdr:row>81</xdr:row>
      <xdr:rowOff>146050</xdr:rowOff>
    </xdr:to>
    <xdr:sp macro="" textlink="">
      <xdr:nvSpPr>
        <xdr:cNvPr id="729" name="楕円 728">
          <a:extLst>
            <a:ext uri="{FF2B5EF4-FFF2-40B4-BE49-F238E27FC236}">
              <a16:creationId xmlns:a16="http://schemas.microsoft.com/office/drawing/2014/main" id="{8C0B118B-5618-404C-B9EC-668BF71BE5A8}"/>
            </a:ext>
          </a:extLst>
        </xdr:cNvPr>
        <xdr:cNvSpPr/>
      </xdr:nvSpPr>
      <xdr:spPr>
        <a:xfrm>
          <a:off x="19494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90678</xdr:rowOff>
    </xdr:from>
    <xdr:to>
      <xdr:col>107</xdr:col>
      <xdr:colOff>50800</xdr:colOff>
      <xdr:row>81</xdr:row>
      <xdr:rowOff>95250</xdr:rowOff>
    </xdr:to>
    <xdr:cxnSp macro="">
      <xdr:nvCxnSpPr>
        <xdr:cNvPr id="730" name="直線コネクタ 729">
          <a:extLst>
            <a:ext uri="{FF2B5EF4-FFF2-40B4-BE49-F238E27FC236}">
              <a16:creationId xmlns:a16="http://schemas.microsoft.com/office/drawing/2014/main" id="{ADC40EF3-FEFF-4A66-B7A4-BD6D458EE2E3}"/>
            </a:ext>
          </a:extLst>
        </xdr:cNvPr>
        <xdr:cNvCxnSpPr/>
      </xdr:nvCxnSpPr>
      <xdr:spPr>
        <a:xfrm flipV="1">
          <a:off x="19545300" y="139781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81</xdr:row>
      <xdr:rowOff>49022</xdr:rowOff>
    </xdr:from>
    <xdr:to>
      <xdr:col>98</xdr:col>
      <xdr:colOff>38100</xdr:colOff>
      <xdr:row>81</xdr:row>
      <xdr:rowOff>150622</xdr:rowOff>
    </xdr:to>
    <xdr:sp macro="" textlink="">
      <xdr:nvSpPr>
        <xdr:cNvPr id="731" name="楕円 730">
          <a:extLst>
            <a:ext uri="{FF2B5EF4-FFF2-40B4-BE49-F238E27FC236}">
              <a16:creationId xmlns:a16="http://schemas.microsoft.com/office/drawing/2014/main" id="{3B3E2A53-858D-41DF-B34F-CFAE33DA8188}"/>
            </a:ext>
          </a:extLst>
        </xdr:cNvPr>
        <xdr:cNvSpPr/>
      </xdr:nvSpPr>
      <xdr:spPr>
        <a:xfrm>
          <a:off x="18605500" y="139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95250</xdr:rowOff>
    </xdr:from>
    <xdr:to>
      <xdr:col>102</xdr:col>
      <xdr:colOff>114300</xdr:colOff>
      <xdr:row>81</xdr:row>
      <xdr:rowOff>99822</xdr:rowOff>
    </xdr:to>
    <xdr:cxnSp macro="">
      <xdr:nvCxnSpPr>
        <xdr:cNvPr id="732" name="直線コネクタ 731">
          <a:extLst>
            <a:ext uri="{FF2B5EF4-FFF2-40B4-BE49-F238E27FC236}">
              <a16:creationId xmlns:a16="http://schemas.microsoft.com/office/drawing/2014/main" id="{75C3A049-1021-45E7-BBE3-EADBF72B114A}"/>
            </a:ext>
          </a:extLst>
        </xdr:cNvPr>
        <xdr:cNvCxnSpPr/>
      </xdr:nvCxnSpPr>
      <xdr:spPr>
        <a:xfrm flipV="1">
          <a:off x="18656300" y="139827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109745</xdr:rowOff>
    </xdr:from>
    <xdr:ext cx="469744" cy="259045"/>
    <xdr:sp macro="" textlink="">
      <xdr:nvSpPr>
        <xdr:cNvPr id="733" name="n_1aveValue【消防施設】&#10;一人当たり面積">
          <a:extLst>
            <a:ext uri="{FF2B5EF4-FFF2-40B4-BE49-F238E27FC236}">
              <a16:creationId xmlns:a16="http://schemas.microsoft.com/office/drawing/2014/main" id="{F686AD2F-E3D8-4534-AEBF-0B06E493C206}"/>
            </a:ext>
          </a:extLst>
        </xdr:cNvPr>
        <xdr:cNvSpPr txBox="1"/>
      </xdr:nvSpPr>
      <xdr:spPr>
        <a:xfrm>
          <a:off x="21075727" y="1434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114316</xdr:rowOff>
    </xdr:from>
    <xdr:ext cx="469744" cy="259045"/>
    <xdr:sp macro="" textlink="">
      <xdr:nvSpPr>
        <xdr:cNvPr id="734" name="n_2aveValue【消防施設】&#10;一人当たり面積">
          <a:extLst>
            <a:ext uri="{FF2B5EF4-FFF2-40B4-BE49-F238E27FC236}">
              <a16:creationId xmlns:a16="http://schemas.microsoft.com/office/drawing/2014/main" id="{EAE1DDE9-6B45-4AF1-BC03-0D7086FFE123}"/>
            </a:ext>
          </a:extLst>
        </xdr:cNvPr>
        <xdr:cNvSpPr txBox="1"/>
      </xdr:nvSpPr>
      <xdr:spPr>
        <a:xfrm>
          <a:off x="20199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132605</xdr:rowOff>
    </xdr:from>
    <xdr:ext cx="469744" cy="259045"/>
    <xdr:sp macro="" textlink="">
      <xdr:nvSpPr>
        <xdr:cNvPr id="735" name="n_3aveValue【消防施設】&#10;一人当たり面積">
          <a:extLst>
            <a:ext uri="{FF2B5EF4-FFF2-40B4-BE49-F238E27FC236}">
              <a16:creationId xmlns:a16="http://schemas.microsoft.com/office/drawing/2014/main" id="{2CAAB1BB-C81A-4A22-BC53-D6A40027CCDB}"/>
            </a:ext>
          </a:extLst>
        </xdr:cNvPr>
        <xdr:cNvSpPr txBox="1"/>
      </xdr:nvSpPr>
      <xdr:spPr>
        <a:xfrm>
          <a:off x="193104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150892</xdr:rowOff>
    </xdr:from>
    <xdr:ext cx="469744" cy="259045"/>
    <xdr:sp macro="" textlink="">
      <xdr:nvSpPr>
        <xdr:cNvPr id="736" name="n_4aveValue【消防施設】&#10;一人当たり面積">
          <a:extLst>
            <a:ext uri="{FF2B5EF4-FFF2-40B4-BE49-F238E27FC236}">
              <a16:creationId xmlns:a16="http://schemas.microsoft.com/office/drawing/2014/main" id="{8A3B994A-F2AB-4930-BBAA-61E69A17CA8A}"/>
            </a:ext>
          </a:extLst>
        </xdr:cNvPr>
        <xdr:cNvSpPr txBox="1"/>
      </xdr:nvSpPr>
      <xdr:spPr>
        <a:xfrm>
          <a:off x="18421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148862</xdr:rowOff>
    </xdr:from>
    <xdr:ext cx="469744" cy="259045"/>
    <xdr:sp macro="" textlink="">
      <xdr:nvSpPr>
        <xdr:cNvPr id="737" name="n_1mainValue【消防施設】&#10;一人当たり面積">
          <a:extLst>
            <a:ext uri="{FF2B5EF4-FFF2-40B4-BE49-F238E27FC236}">
              <a16:creationId xmlns:a16="http://schemas.microsoft.com/office/drawing/2014/main" id="{4EE5B0A1-920B-4BA2-B367-D1C3D767FCF6}"/>
            </a:ext>
          </a:extLst>
        </xdr:cNvPr>
        <xdr:cNvSpPr txBox="1"/>
      </xdr:nvSpPr>
      <xdr:spPr>
        <a:xfrm>
          <a:off x="21075727" y="1369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158005</xdr:rowOff>
    </xdr:from>
    <xdr:ext cx="469744" cy="259045"/>
    <xdr:sp macro="" textlink="">
      <xdr:nvSpPr>
        <xdr:cNvPr id="738" name="n_2mainValue【消防施設】&#10;一人当たり面積">
          <a:extLst>
            <a:ext uri="{FF2B5EF4-FFF2-40B4-BE49-F238E27FC236}">
              <a16:creationId xmlns:a16="http://schemas.microsoft.com/office/drawing/2014/main" id="{3C292FDB-91E6-404D-AC0A-17AFA1C5811B}"/>
            </a:ext>
          </a:extLst>
        </xdr:cNvPr>
        <xdr:cNvSpPr txBox="1"/>
      </xdr:nvSpPr>
      <xdr:spPr>
        <a:xfrm>
          <a:off x="20199427" y="137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162577</xdr:rowOff>
    </xdr:from>
    <xdr:ext cx="469744" cy="259045"/>
    <xdr:sp macro="" textlink="">
      <xdr:nvSpPr>
        <xdr:cNvPr id="739" name="n_3mainValue【消防施設】&#10;一人当たり面積">
          <a:extLst>
            <a:ext uri="{FF2B5EF4-FFF2-40B4-BE49-F238E27FC236}">
              <a16:creationId xmlns:a16="http://schemas.microsoft.com/office/drawing/2014/main" id="{7F5F476A-F30A-4B3F-81BA-942C8C1755DD}"/>
            </a:ext>
          </a:extLst>
        </xdr:cNvPr>
        <xdr:cNvSpPr txBox="1"/>
      </xdr:nvSpPr>
      <xdr:spPr>
        <a:xfrm>
          <a:off x="19310427" y="1370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167149</xdr:rowOff>
    </xdr:from>
    <xdr:ext cx="469744" cy="259045"/>
    <xdr:sp macro="" textlink="">
      <xdr:nvSpPr>
        <xdr:cNvPr id="740" name="n_4mainValue【消防施設】&#10;一人当たり面積">
          <a:extLst>
            <a:ext uri="{FF2B5EF4-FFF2-40B4-BE49-F238E27FC236}">
              <a16:creationId xmlns:a16="http://schemas.microsoft.com/office/drawing/2014/main" id="{D28590DF-5AA8-4C7E-B44A-1954E7FA8903}"/>
            </a:ext>
          </a:extLst>
        </xdr:cNvPr>
        <xdr:cNvSpPr txBox="1"/>
      </xdr:nvSpPr>
      <xdr:spPr>
        <a:xfrm>
          <a:off x="18421427" y="137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3AD6A5B9-6248-4CDD-81B2-3F974A4E53B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2B2CEACE-3AC8-440D-A15A-A43BDB52317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485B5630-736D-4490-8C7A-45196F66920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73F8D058-9ACF-4C2C-A680-C1E02B7325C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4C63E49E-8299-40BC-940B-ABE40FDAEC7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92B84487-0D38-452D-9B90-C5951D096E7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D0E56257-AAE5-4138-B150-07058ACAA889}"/>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883F9835-7A3C-4B60-A7E8-3A6AE66CABA5}"/>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5D12A0B5-6F36-4CC8-81B9-ED186F4FF7F3}"/>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503DCC1D-B62E-4BF6-B897-7AAEE0B0E6B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14C5F6CC-1509-44E0-B29F-AF44918B251B}"/>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CECBB50E-118E-40C3-91CC-F05CB6439D37}"/>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879A7216-A0DC-4F89-9B32-3D150C431DE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891065A2-BD55-4805-AB2B-F30A7321D05A}"/>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3B76F39-4FE6-4CB0-84BF-DA4B27AE0E3A}"/>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8D19E772-CEA2-484E-8837-4F0AF3DA8D3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4E2EA7FC-35FC-4CA5-A85B-F7A085BBEE5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6077BFAF-0B6B-43D8-8C43-D702A9F1FB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EC06425D-BAEF-46B0-A5F8-6897F331276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1B9F0AE8-85B3-481A-AD6A-A0E8A37E24F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FA7714FC-48C4-468A-B175-0B6DA320CBB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840995A0-9FB5-4C99-A8C4-9A1472BC6EA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D7A51712-0E81-4CB6-BCA1-A9115FC667C1}"/>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67E90AFF-4CF3-4161-BE63-B100E4D4F00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FC705C51-4BB4-42CD-9320-B61F1EC90C0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766" name="直線コネクタ 765">
          <a:extLst>
            <a:ext uri="{FF2B5EF4-FFF2-40B4-BE49-F238E27FC236}">
              <a16:creationId xmlns:a16="http://schemas.microsoft.com/office/drawing/2014/main" id="{29C25DF6-2BF0-4FD3-87C5-F6B3A173A57F}"/>
            </a:ext>
          </a:extLst>
        </xdr:cNvPr>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67" name="【庁舎】&#10;有形固定資産減価償却率最小値テキスト">
          <a:extLst>
            <a:ext uri="{FF2B5EF4-FFF2-40B4-BE49-F238E27FC236}">
              <a16:creationId xmlns:a16="http://schemas.microsoft.com/office/drawing/2014/main" id="{5EDF4E68-3678-4E68-9F0E-CD653534B840}"/>
            </a:ext>
          </a:extLst>
        </xdr:cNvPr>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68" name="直線コネクタ 767">
          <a:extLst>
            <a:ext uri="{FF2B5EF4-FFF2-40B4-BE49-F238E27FC236}">
              <a16:creationId xmlns:a16="http://schemas.microsoft.com/office/drawing/2014/main" id="{53E9C0D1-4EF8-44F8-94D1-FD73C30D700E}"/>
            </a:ext>
          </a:extLst>
        </xdr:cNvPr>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769" name="【庁舎】&#10;有形固定資産減価償却率最大値テキスト">
          <a:extLst>
            <a:ext uri="{FF2B5EF4-FFF2-40B4-BE49-F238E27FC236}">
              <a16:creationId xmlns:a16="http://schemas.microsoft.com/office/drawing/2014/main" id="{13E5D02D-C3E4-49B4-B9CA-B440E032F39F}"/>
            </a:ext>
          </a:extLst>
        </xdr:cNvPr>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770" name="直線コネクタ 769">
          <a:extLst>
            <a:ext uri="{FF2B5EF4-FFF2-40B4-BE49-F238E27FC236}">
              <a16:creationId xmlns:a16="http://schemas.microsoft.com/office/drawing/2014/main" id="{BE1A5EAB-0587-40DC-965D-9D1362725EC1}"/>
            </a:ext>
          </a:extLst>
        </xdr:cNvPr>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771" name="【庁舎】&#10;有形固定資産減価償却率平均値テキスト">
          <a:extLst>
            <a:ext uri="{FF2B5EF4-FFF2-40B4-BE49-F238E27FC236}">
              <a16:creationId xmlns:a16="http://schemas.microsoft.com/office/drawing/2014/main" id="{C2AA9834-6987-4D2A-B7A9-153220CA7633}"/>
            </a:ext>
          </a:extLst>
        </xdr:cNvPr>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772" name="フローチャート: 判断 771">
          <a:extLst>
            <a:ext uri="{FF2B5EF4-FFF2-40B4-BE49-F238E27FC236}">
              <a16:creationId xmlns:a16="http://schemas.microsoft.com/office/drawing/2014/main" id="{9CE79546-D9C2-4743-8629-95BDCD1AD8FC}"/>
            </a:ext>
          </a:extLst>
        </xdr:cNvPr>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162561</xdr:rowOff>
    </xdr:from>
    <xdr:to>
      <xdr:col>81</xdr:col>
      <xdr:colOff>101600</xdr:colOff>
      <xdr:row>103</xdr:row>
      <xdr:rowOff>92711</xdr:rowOff>
    </xdr:to>
    <xdr:sp macro="" textlink="">
      <xdr:nvSpPr>
        <xdr:cNvPr id="773" name="フローチャート: 判断 772">
          <a:extLst>
            <a:ext uri="{FF2B5EF4-FFF2-40B4-BE49-F238E27FC236}">
              <a16:creationId xmlns:a16="http://schemas.microsoft.com/office/drawing/2014/main" id="{F4C6ADD9-2F78-4093-BC95-ABF8F5A4A43C}"/>
            </a:ext>
          </a:extLst>
        </xdr:cNvPr>
        <xdr:cNvSpPr/>
      </xdr:nvSpPr>
      <xdr:spPr>
        <a:xfrm>
          <a:off x="154305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82550</xdr:rowOff>
    </xdr:from>
    <xdr:to>
      <xdr:col>76</xdr:col>
      <xdr:colOff>165100</xdr:colOff>
      <xdr:row>104</xdr:row>
      <xdr:rowOff>12700</xdr:rowOff>
    </xdr:to>
    <xdr:sp macro="" textlink="">
      <xdr:nvSpPr>
        <xdr:cNvPr id="774" name="フローチャート: 判断 773">
          <a:extLst>
            <a:ext uri="{FF2B5EF4-FFF2-40B4-BE49-F238E27FC236}">
              <a16:creationId xmlns:a16="http://schemas.microsoft.com/office/drawing/2014/main" id="{914257B7-8D96-474E-A030-54BEE57A0E9B}"/>
            </a:ext>
          </a:extLst>
        </xdr:cNvPr>
        <xdr:cNvSpPr/>
      </xdr:nvSpPr>
      <xdr:spPr>
        <a:xfrm>
          <a:off x="14541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53158</xdr:rowOff>
    </xdr:from>
    <xdr:to>
      <xdr:col>72</xdr:col>
      <xdr:colOff>38100</xdr:colOff>
      <xdr:row>103</xdr:row>
      <xdr:rowOff>154758</xdr:rowOff>
    </xdr:to>
    <xdr:sp macro="" textlink="">
      <xdr:nvSpPr>
        <xdr:cNvPr id="775" name="フローチャート: 判断 774">
          <a:extLst>
            <a:ext uri="{FF2B5EF4-FFF2-40B4-BE49-F238E27FC236}">
              <a16:creationId xmlns:a16="http://schemas.microsoft.com/office/drawing/2014/main" id="{D4031130-4757-4BD4-A673-6ADE8BAE1901}"/>
            </a:ext>
          </a:extLst>
        </xdr:cNvPr>
        <xdr:cNvSpPr/>
      </xdr:nvSpPr>
      <xdr:spPr>
        <a:xfrm>
          <a:off x="13652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120106</xdr:rowOff>
    </xdr:from>
    <xdr:to>
      <xdr:col>67</xdr:col>
      <xdr:colOff>101600</xdr:colOff>
      <xdr:row>104</xdr:row>
      <xdr:rowOff>50256</xdr:rowOff>
    </xdr:to>
    <xdr:sp macro="" textlink="">
      <xdr:nvSpPr>
        <xdr:cNvPr id="776" name="フローチャート: 判断 775">
          <a:extLst>
            <a:ext uri="{FF2B5EF4-FFF2-40B4-BE49-F238E27FC236}">
              <a16:creationId xmlns:a16="http://schemas.microsoft.com/office/drawing/2014/main" id="{82F39FD4-C70B-4EFE-BC28-6D2649B3D824}"/>
            </a:ext>
          </a:extLst>
        </xdr:cNvPr>
        <xdr:cNvSpPr/>
      </xdr:nvSpPr>
      <xdr:spPr>
        <a:xfrm>
          <a:off x="12763500" y="1777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9AC5DEC4-4A94-4D0C-A3CF-EC76346EC92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E1C1FDF4-E6E8-4527-A0A1-021AB034B1E3}"/>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C9B543E5-DAC0-4B2B-BC48-E631F70A3805}"/>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C7A79027-0AFA-4D5D-BE54-817B59CA261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6F69A4A2-AB9D-4BE3-AD78-0BB66595387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146231</xdr:rowOff>
    </xdr:from>
    <xdr:to>
      <xdr:col>85</xdr:col>
      <xdr:colOff>177800</xdr:colOff>
      <xdr:row>101</xdr:row>
      <xdr:rowOff>76381</xdr:rowOff>
    </xdr:to>
    <xdr:sp macro="" textlink="">
      <xdr:nvSpPr>
        <xdr:cNvPr id="782" name="楕円 781">
          <a:extLst>
            <a:ext uri="{FF2B5EF4-FFF2-40B4-BE49-F238E27FC236}">
              <a16:creationId xmlns:a16="http://schemas.microsoft.com/office/drawing/2014/main" id="{0A800BE4-27CB-4601-A29F-60E3E7C0C350}"/>
            </a:ext>
          </a:extLst>
        </xdr:cNvPr>
        <xdr:cNvSpPr/>
      </xdr:nvSpPr>
      <xdr:spPr>
        <a:xfrm>
          <a:off x="16268700" y="1729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169108</xdr:rowOff>
    </xdr:from>
    <xdr:ext cx="405111" cy="259045"/>
    <xdr:sp macro="" textlink="">
      <xdr:nvSpPr>
        <xdr:cNvPr id="783" name="【庁舎】&#10;有形固定資産減価償却率該当値テキスト">
          <a:extLst>
            <a:ext uri="{FF2B5EF4-FFF2-40B4-BE49-F238E27FC236}">
              <a16:creationId xmlns:a16="http://schemas.microsoft.com/office/drawing/2014/main" id="{6FD7F52D-34AC-47DB-9D17-EBFBDABE5703}"/>
            </a:ext>
          </a:extLst>
        </xdr:cNvPr>
        <xdr:cNvSpPr txBox="1"/>
      </xdr:nvSpPr>
      <xdr:spPr>
        <a:xfrm>
          <a:off x="16357600" y="1714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79284</xdr:rowOff>
    </xdr:from>
    <xdr:to>
      <xdr:col>81</xdr:col>
      <xdr:colOff>101600</xdr:colOff>
      <xdr:row>101</xdr:row>
      <xdr:rowOff>9434</xdr:rowOff>
    </xdr:to>
    <xdr:sp macro="" textlink="">
      <xdr:nvSpPr>
        <xdr:cNvPr id="784" name="楕円 783">
          <a:extLst>
            <a:ext uri="{FF2B5EF4-FFF2-40B4-BE49-F238E27FC236}">
              <a16:creationId xmlns:a16="http://schemas.microsoft.com/office/drawing/2014/main" id="{2ABED32C-44B8-4EF4-9268-C3FAEAC6E5CD}"/>
            </a:ext>
          </a:extLst>
        </xdr:cNvPr>
        <xdr:cNvSpPr/>
      </xdr:nvSpPr>
      <xdr:spPr>
        <a:xfrm>
          <a:off x="15430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130084</xdr:rowOff>
    </xdr:from>
    <xdr:to>
      <xdr:col>85</xdr:col>
      <xdr:colOff>127000</xdr:colOff>
      <xdr:row>101</xdr:row>
      <xdr:rowOff>25581</xdr:rowOff>
    </xdr:to>
    <xdr:cxnSp macro="">
      <xdr:nvCxnSpPr>
        <xdr:cNvPr id="785" name="直線コネクタ 784">
          <a:extLst>
            <a:ext uri="{FF2B5EF4-FFF2-40B4-BE49-F238E27FC236}">
              <a16:creationId xmlns:a16="http://schemas.microsoft.com/office/drawing/2014/main" id="{C5F1EE39-BED3-4F7F-84BD-EF9274D991B3}"/>
            </a:ext>
          </a:extLst>
        </xdr:cNvPr>
        <xdr:cNvCxnSpPr/>
      </xdr:nvCxnSpPr>
      <xdr:spPr>
        <a:xfrm>
          <a:off x="15481300" y="17275084"/>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105411</xdr:rowOff>
    </xdr:from>
    <xdr:to>
      <xdr:col>76</xdr:col>
      <xdr:colOff>165100</xdr:colOff>
      <xdr:row>107</xdr:row>
      <xdr:rowOff>35561</xdr:rowOff>
    </xdr:to>
    <xdr:sp macro="" textlink="">
      <xdr:nvSpPr>
        <xdr:cNvPr id="786" name="楕円 785">
          <a:extLst>
            <a:ext uri="{FF2B5EF4-FFF2-40B4-BE49-F238E27FC236}">
              <a16:creationId xmlns:a16="http://schemas.microsoft.com/office/drawing/2014/main" id="{D5B5C3DF-627D-4484-8B39-4589ED0D2F1B}"/>
            </a:ext>
          </a:extLst>
        </xdr:cNvPr>
        <xdr:cNvSpPr/>
      </xdr:nvSpPr>
      <xdr:spPr>
        <a:xfrm>
          <a:off x="1454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130084</xdr:rowOff>
    </xdr:from>
    <xdr:to>
      <xdr:col>81</xdr:col>
      <xdr:colOff>50800</xdr:colOff>
      <xdr:row>106</xdr:row>
      <xdr:rowOff>156211</xdr:rowOff>
    </xdr:to>
    <xdr:cxnSp macro="">
      <xdr:nvCxnSpPr>
        <xdr:cNvPr id="787" name="直線コネクタ 786">
          <a:extLst>
            <a:ext uri="{FF2B5EF4-FFF2-40B4-BE49-F238E27FC236}">
              <a16:creationId xmlns:a16="http://schemas.microsoft.com/office/drawing/2014/main" id="{1529DBD8-409F-4D7D-9D9C-81D739461C7C}"/>
            </a:ext>
          </a:extLst>
        </xdr:cNvPr>
        <xdr:cNvCxnSpPr/>
      </xdr:nvCxnSpPr>
      <xdr:spPr>
        <a:xfrm flipV="1">
          <a:off x="14592300" y="17275084"/>
          <a:ext cx="889000" cy="1054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72752</xdr:rowOff>
    </xdr:from>
    <xdr:to>
      <xdr:col>72</xdr:col>
      <xdr:colOff>38100</xdr:colOff>
      <xdr:row>107</xdr:row>
      <xdr:rowOff>2902</xdr:rowOff>
    </xdr:to>
    <xdr:sp macro="" textlink="">
      <xdr:nvSpPr>
        <xdr:cNvPr id="788" name="楕円 787">
          <a:extLst>
            <a:ext uri="{FF2B5EF4-FFF2-40B4-BE49-F238E27FC236}">
              <a16:creationId xmlns:a16="http://schemas.microsoft.com/office/drawing/2014/main" id="{E6F6021C-ECEB-47B2-BF09-0F66D276822C}"/>
            </a:ext>
          </a:extLst>
        </xdr:cNvPr>
        <xdr:cNvSpPr/>
      </xdr:nvSpPr>
      <xdr:spPr>
        <a:xfrm>
          <a:off x="13652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123552</xdr:rowOff>
    </xdr:from>
    <xdr:to>
      <xdr:col>76</xdr:col>
      <xdr:colOff>114300</xdr:colOff>
      <xdr:row>106</xdr:row>
      <xdr:rowOff>156211</xdr:rowOff>
    </xdr:to>
    <xdr:cxnSp macro="">
      <xdr:nvCxnSpPr>
        <xdr:cNvPr id="789" name="直線コネクタ 788">
          <a:extLst>
            <a:ext uri="{FF2B5EF4-FFF2-40B4-BE49-F238E27FC236}">
              <a16:creationId xmlns:a16="http://schemas.microsoft.com/office/drawing/2014/main" id="{4D55D040-003A-42A0-8424-320A86DB289A}"/>
            </a:ext>
          </a:extLst>
        </xdr:cNvPr>
        <xdr:cNvCxnSpPr/>
      </xdr:nvCxnSpPr>
      <xdr:spPr>
        <a:xfrm>
          <a:off x="13703300" y="18297252"/>
          <a:ext cx="889000" cy="32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152763</xdr:rowOff>
    </xdr:from>
    <xdr:to>
      <xdr:col>67</xdr:col>
      <xdr:colOff>101600</xdr:colOff>
      <xdr:row>106</xdr:row>
      <xdr:rowOff>82913</xdr:rowOff>
    </xdr:to>
    <xdr:sp macro="" textlink="">
      <xdr:nvSpPr>
        <xdr:cNvPr id="790" name="楕円 789">
          <a:extLst>
            <a:ext uri="{FF2B5EF4-FFF2-40B4-BE49-F238E27FC236}">
              <a16:creationId xmlns:a16="http://schemas.microsoft.com/office/drawing/2014/main" id="{8B10D1FA-A552-4DF6-B0D8-C696565CAFE7}"/>
            </a:ext>
          </a:extLst>
        </xdr:cNvPr>
        <xdr:cNvSpPr/>
      </xdr:nvSpPr>
      <xdr:spPr>
        <a:xfrm>
          <a:off x="12763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32113</xdr:rowOff>
    </xdr:from>
    <xdr:to>
      <xdr:col>71</xdr:col>
      <xdr:colOff>177800</xdr:colOff>
      <xdr:row>106</xdr:row>
      <xdr:rowOff>123552</xdr:rowOff>
    </xdr:to>
    <xdr:cxnSp macro="">
      <xdr:nvCxnSpPr>
        <xdr:cNvPr id="791" name="直線コネクタ 790">
          <a:extLst>
            <a:ext uri="{FF2B5EF4-FFF2-40B4-BE49-F238E27FC236}">
              <a16:creationId xmlns:a16="http://schemas.microsoft.com/office/drawing/2014/main" id="{A82F4689-E36C-49B6-9552-16E9E287CBCE}"/>
            </a:ext>
          </a:extLst>
        </xdr:cNvPr>
        <xdr:cNvCxnSpPr/>
      </xdr:nvCxnSpPr>
      <xdr:spPr>
        <a:xfrm>
          <a:off x="12814300" y="18205813"/>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83838</xdr:rowOff>
    </xdr:from>
    <xdr:ext cx="405111" cy="259045"/>
    <xdr:sp macro="" textlink="">
      <xdr:nvSpPr>
        <xdr:cNvPr id="792" name="n_1aveValue【庁舎】&#10;有形固定資産減価償却率">
          <a:extLst>
            <a:ext uri="{FF2B5EF4-FFF2-40B4-BE49-F238E27FC236}">
              <a16:creationId xmlns:a16="http://schemas.microsoft.com/office/drawing/2014/main" id="{A0BEE305-CAA4-4DE5-A966-B650DB7A1808}"/>
            </a:ext>
          </a:extLst>
        </xdr:cNvPr>
        <xdr:cNvSpPr txBox="1"/>
      </xdr:nvSpPr>
      <xdr:spPr>
        <a:xfrm>
          <a:off x="1526604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29227</xdr:rowOff>
    </xdr:from>
    <xdr:ext cx="405111" cy="259045"/>
    <xdr:sp macro="" textlink="">
      <xdr:nvSpPr>
        <xdr:cNvPr id="793" name="n_2aveValue【庁舎】&#10;有形固定資産減価償却率">
          <a:extLst>
            <a:ext uri="{FF2B5EF4-FFF2-40B4-BE49-F238E27FC236}">
              <a16:creationId xmlns:a16="http://schemas.microsoft.com/office/drawing/2014/main" id="{3864B0A2-280A-434F-8CAB-A368A176589A}"/>
            </a:ext>
          </a:extLst>
        </xdr:cNvPr>
        <xdr:cNvSpPr txBox="1"/>
      </xdr:nvSpPr>
      <xdr:spPr>
        <a:xfrm>
          <a:off x="14389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171285</xdr:rowOff>
    </xdr:from>
    <xdr:ext cx="405111" cy="259045"/>
    <xdr:sp macro="" textlink="">
      <xdr:nvSpPr>
        <xdr:cNvPr id="794" name="n_3aveValue【庁舎】&#10;有形固定資産減価償却率">
          <a:extLst>
            <a:ext uri="{FF2B5EF4-FFF2-40B4-BE49-F238E27FC236}">
              <a16:creationId xmlns:a16="http://schemas.microsoft.com/office/drawing/2014/main" id="{3D89A50A-B980-49C9-80DB-106C3C0B96E1}"/>
            </a:ext>
          </a:extLst>
        </xdr:cNvPr>
        <xdr:cNvSpPr txBox="1"/>
      </xdr:nvSpPr>
      <xdr:spPr>
        <a:xfrm>
          <a:off x="13500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66783</xdr:rowOff>
    </xdr:from>
    <xdr:ext cx="405111" cy="259045"/>
    <xdr:sp macro="" textlink="">
      <xdr:nvSpPr>
        <xdr:cNvPr id="795" name="n_4aveValue【庁舎】&#10;有形固定資産減価償却率">
          <a:extLst>
            <a:ext uri="{FF2B5EF4-FFF2-40B4-BE49-F238E27FC236}">
              <a16:creationId xmlns:a16="http://schemas.microsoft.com/office/drawing/2014/main" id="{DF31D850-E86E-4B37-AD9D-22CB975F7C33}"/>
            </a:ext>
          </a:extLst>
        </xdr:cNvPr>
        <xdr:cNvSpPr txBox="1"/>
      </xdr:nvSpPr>
      <xdr:spPr>
        <a:xfrm>
          <a:off x="12611744" y="1755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25961</xdr:rowOff>
    </xdr:from>
    <xdr:ext cx="405111" cy="259045"/>
    <xdr:sp macro="" textlink="">
      <xdr:nvSpPr>
        <xdr:cNvPr id="796" name="n_1mainValue【庁舎】&#10;有形固定資産減価償却率">
          <a:extLst>
            <a:ext uri="{FF2B5EF4-FFF2-40B4-BE49-F238E27FC236}">
              <a16:creationId xmlns:a16="http://schemas.microsoft.com/office/drawing/2014/main" id="{419A51BA-C236-4C76-81F9-BD404BF4C8BC}"/>
            </a:ext>
          </a:extLst>
        </xdr:cNvPr>
        <xdr:cNvSpPr txBox="1"/>
      </xdr:nvSpPr>
      <xdr:spPr>
        <a:xfrm>
          <a:off x="152660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26688</xdr:rowOff>
    </xdr:from>
    <xdr:ext cx="405111" cy="259045"/>
    <xdr:sp macro="" textlink="">
      <xdr:nvSpPr>
        <xdr:cNvPr id="797" name="n_2mainValue【庁舎】&#10;有形固定資産減価償却率">
          <a:extLst>
            <a:ext uri="{FF2B5EF4-FFF2-40B4-BE49-F238E27FC236}">
              <a16:creationId xmlns:a16="http://schemas.microsoft.com/office/drawing/2014/main" id="{D07C114F-5F67-48B7-BEAE-35369DE18C28}"/>
            </a:ext>
          </a:extLst>
        </xdr:cNvPr>
        <xdr:cNvSpPr txBox="1"/>
      </xdr:nvSpPr>
      <xdr:spPr>
        <a:xfrm>
          <a:off x="14389744" y="18371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165479</xdr:rowOff>
    </xdr:from>
    <xdr:ext cx="405111" cy="259045"/>
    <xdr:sp macro="" textlink="">
      <xdr:nvSpPr>
        <xdr:cNvPr id="798" name="n_3mainValue【庁舎】&#10;有形固定資産減価償却率">
          <a:extLst>
            <a:ext uri="{FF2B5EF4-FFF2-40B4-BE49-F238E27FC236}">
              <a16:creationId xmlns:a16="http://schemas.microsoft.com/office/drawing/2014/main" id="{E73D6940-7CD5-46EF-BAD7-0FE4DB7347F4}"/>
            </a:ext>
          </a:extLst>
        </xdr:cNvPr>
        <xdr:cNvSpPr txBox="1"/>
      </xdr:nvSpPr>
      <xdr:spPr>
        <a:xfrm>
          <a:off x="13500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74040</xdr:rowOff>
    </xdr:from>
    <xdr:ext cx="405111" cy="259045"/>
    <xdr:sp macro="" textlink="">
      <xdr:nvSpPr>
        <xdr:cNvPr id="799" name="n_4mainValue【庁舎】&#10;有形固定資産減価償却率">
          <a:extLst>
            <a:ext uri="{FF2B5EF4-FFF2-40B4-BE49-F238E27FC236}">
              <a16:creationId xmlns:a16="http://schemas.microsoft.com/office/drawing/2014/main" id="{BA676854-8D3C-4684-8F5E-A1290DB535F6}"/>
            </a:ext>
          </a:extLst>
        </xdr:cNvPr>
        <xdr:cNvSpPr txBox="1"/>
      </xdr:nvSpPr>
      <xdr:spPr>
        <a:xfrm>
          <a:off x="12611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E0A598EE-7C8A-47BA-BD8D-3C5DAFECCB4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CF651B8D-57B6-461C-B7A8-6A6918B784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FDD039D6-ECB6-4396-9367-123FC2797B7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D010F471-83FE-4D96-A82A-357B84C09E2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31B98A43-8A61-4BEB-9518-FCC5D54F10E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47076FE3-AD56-4826-9480-D5B82582A54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E7B2D9D6-1C1D-41A2-AEAC-A3109B4C14A5}"/>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188E2D94-9C79-4ACB-A145-8F0A3753719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8EFFE380-9680-4509-A4A9-492FA22BA75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EB75D08F-E548-494E-B9B9-80D388732DD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10" name="直線コネクタ 809">
          <a:extLst>
            <a:ext uri="{FF2B5EF4-FFF2-40B4-BE49-F238E27FC236}">
              <a16:creationId xmlns:a16="http://schemas.microsoft.com/office/drawing/2014/main" id="{C28A73B2-BD3D-49ED-83A0-06D50FF3C404}"/>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11" name="テキスト ボックス 810">
          <a:extLst>
            <a:ext uri="{FF2B5EF4-FFF2-40B4-BE49-F238E27FC236}">
              <a16:creationId xmlns:a16="http://schemas.microsoft.com/office/drawing/2014/main" id="{B8439D44-9852-4E50-9142-771A1EBF91BF}"/>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a:extLst>
            <a:ext uri="{FF2B5EF4-FFF2-40B4-BE49-F238E27FC236}">
              <a16:creationId xmlns:a16="http://schemas.microsoft.com/office/drawing/2014/main" id="{F60BAED5-8D93-4072-B863-50FD2D1FED89}"/>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a:extLst>
            <a:ext uri="{FF2B5EF4-FFF2-40B4-BE49-F238E27FC236}">
              <a16:creationId xmlns:a16="http://schemas.microsoft.com/office/drawing/2014/main" id="{513A03FB-CC89-414F-8BE1-869B4AD9D7C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14" name="直線コネクタ 813">
          <a:extLst>
            <a:ext uri="{FF2B5EF4-FFF2-40B4-BE49-F238E27FC236}">
              <a16:creationId xmlns:a16="http://schemas.microsoft.com/office/drawing/2014/main" id="{F439B070-8DDB-452A-AB06-43CD1482B4E2}"/>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15" name="テキスト ボックス 814">
          <a:extLst>
            <a:ext uri="{FF2B5EF4-FFF2-40B4-BE49-F238E27FC236}">
              <a16:creationId xmlns:a16="http://schemas.microsoft.com/office/drawing/2014/main" id="{63786077-2A01-4733-ADB2-C88CAF5BEAF1}"/>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6" name="直線コネクタ 815">
          <a:extLst>
            <a:ext uri="{FF2B5EF4-FFF2-40B4-BE49-F238E27FC236}">
              <a16:creationId xmlns:a16="http://schemas.microsoft.com/office/drawing/2014/main" id="{49AD30B9-7DBF-48C5-8D9D-EDFFE0AC7CB3}"/>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7" name="テキスト ボックス 816">
          <a:extLst>
            <a:ext uri="{FF2B5EF4-FFF2-40B4-BE49-F238E27FC236}">
              <a16:creationId xmlns:a16="http://schemas.microsoft.com/office/drawing/2014/main" id="{62694C9A-C4CE-4A26-A563-636AE508E7E6}"/>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18" name="直線コネクタ 817">
          <a:extLst>
            <a:ext uri="{FF2B5EF4-FFF2-40B4-BE49-F238E27FC236}">
              <a16:creationId xmlns:a16="http://schemas.microsoft.com/office/drawing/2014/main" id="{E7B2A8EB-AA8A-4BE3-913F-DDCAC5BA7ED4}"/>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19" name="テキスト ボックス 818">
          <a:extLst>
            <a:ext uri="{FF2B5EF4-FFF2-40B4-BE49-F238E27FC236}">
              <a16:creationId xmlns:a16="http://schemas.microsoft.com/office/drawing/2014/main" id="{59D9E055-5776-4872-AD9F-09FA88549DF5}"/>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0" name="直線コネクタ 819">
          <a:extLst>
            <a:ext uri="{FF2B5EF4-FFF2-40B4-BE49-F238E27FC236}">
              <a16:creationId xmlns:a16="http://schemas.microsoft.com/office/drawing/2014/main" id="{DA5FE07E-6FD5-4ECD-B464-4FF6351502E3}"/>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1" name="テキスト ボックス 820">
          <a:extLst>
            <a:ext uri="{FF2B5EF4-FFF2-40B4-BE49-F238E27FC236}">
              <a16:creationId xmlns:a16="http://schemas.microsoft.com/office/drawing/2014/main" id="{4DF9DF0F-70A5-436E-9220-F47C47E29E39}"/>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22" name="直線コネクタ 821">
          <a:extLst>
            <a:ext uri="{FF2B5EF4-FFF2-40B4-BE49-F238E27FC236}">
              <a16:creationId xmlns:a16="http://schemas.microsoft.com/office/drawing/2014/main" id="{F2DCFF30-99D3-46D1-9650-00400B802FDE}"/>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23" name="テキスト ボックス 822">
          <a:extLst>
            <a:ext uri="{FF2B5EF4-FFF2-40B4-BE49-F238E27FC236}">
              <a16:creationId xmlns:a16="http://schemas.microsoft.com/office/drawing/2014/main" id="{A787AB34-8864-4355-A007-A4B66F124B8B}"/>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7D06738E-DA42-48A9-A7AC-C50FF7CB411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5D653DDC-C952-4672-A217-C3D0803EDF9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庁舎】&#10;一人当たり面積グラフ枠">
          <a:extLst>
            <a:ext uri="{FF2B5EF4-FFF2-40B4-BE49-F238E27FC236}">
              <a16:creationId xmlns:a16="http://schemas.microsoft.com/office/drawing/2014/main" id="{880DCB89-7213-4316-A3D1-E3CCEDBB69FE}"/>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827" name="直線コネクタ 826">
          <a:extLst>
            <a:ext uri="{FF2B5EF4-FFF2-40B4-BE49-F238E27FC236}">
              <a16:creationId xmlns:a16="http://schemas.microsoft.com/office/drawing/2014/main" id="{749A0A37-6510-4B3D-8611-D3588CA316D6}"/>
            </a:ext>
          </a:extLst>
        </xdr:cNvPr>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828" name="【庁舎】&#10;一人当たり面積最小値テキスト">
          <a:extLst>
            <a:ext uri="{FF2B5EF4-FFF2-40B4-BE49-F238E27FC236}">
              <a16:creationId xmlns:a16="http://schemas.microsoft.com/office/drawing/2014/main" id="{5E17F35B-7780-4613-AE37-F11100B5B39D}"/>
            </a:ext>
          </a:extLst>
        </xdr:cNvPr>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829" name="直線コネクタ 828">
          <a:extLst>
            <a:ext uri="{FF2B5EF4-FFF2-40B4-BE49-F238E27FC236}">
              <a16:creationId xmlns:a16="http://schemas.microsoft.com/office/drawing/2014/main" id="{C56DE843-8A20-434A-B16E-0C962FA87D2E}"/>
            </a:ext>
          </a:extLst>
        </xdr:cNvPr>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830" name="【庁舎】&#10;一人当たり面積最大値テキスト">
          <a:extLst>
            <a:ext uri="{FF2B5EF4-FFF2-40B4-BE49-F238E27FC236}">
              <a16:creationId xmlns:a16="http://schemas.microsoft.com/office/drawing/2014/main" id="{5B09996C-64C3-44EF-8F00-F2E4C71412F1}"/>
            </a:ext>
          </a:extLst>
        </xdr:cNvPr>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831" name="直線コネクタ 830">
          <a:extLst>
            <a:ext uri="{FF2B5EF4-FFF2-40B4-BE49-F238E27FC236}">
              <a16:creationId xmlns:a16="http://schemas.microsoft.com/office/drawing/2014/main" id="{1A8CA0AA-C385-4AF2-B357-C816017C468D}"/>
            </a:ext>
          </a:extLst>
        </xdr:cNvPr>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832" name="【庁舎】&#10;一人当たり面積平均値テキスト">
          <a:extLst>
            <a:ext uri="{FF2B5EF4-FFF2-40B4-BE49-F238E27FC236}">
              <a16:creationId xmlns:a16="http://schemas.microsoft.com/office/drawing/2014/main" id="{8F9F7F9D-B0F5-41C7-8352-7A3D58125A0B}"/>
            </a:ext>
          </a:extLst>
        </xdr:cNvPr>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833" name="フローチャート: 判断 832">
          <a:extLst>
            <a:ext uri="{FF2B5EF4-FFF2-40B4-BE49-F238E27FC236}">
              <a16:creationId xmlns:a16="http://schemas.microsoft.com/office/drawing/2014/main" id="{3129007C-4CC7-4176-B39E-D38C06F17050}"/>
            </a:ext>
          </a:extLst>
        </xdr:cNvPr>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56832</xdr:rowOff>
    </xdr:from>
    <xdr:to>
      <xdr:col>112</xdr:col>
      <xdr:colOff>38100</xdr:colOff>
      <xdr:row>104</xdr:row>
      <xdr:rowOff>158432</xdr:rowOff>
    </xdr:to>
    <xdr:sp macro="" textlink="">
      <xdr:nvSpPr>
        <xdr:cNvPr id="834" name="フローチャート: 判断 833">
          <a:extLst>
            <a:ext uri="{FF2B5EF4-FFF2-40B4-BE49-F238E27FC236}">
              <a16:creationId xmlns:a16="http://schemas.microsoft.com/office/drawing/2014/main" id="{9FD8887A-279A-4BE1-8A26-BD55123E74FE}"/>
            </a:ext>
          </a:extLst>
        </xdr:cNvPr>
        <xdr:cNvSpPr/>
      </xdr:nvSpPr>
      <xdr:spPr>
        <a:xfrm>
          <a:off x="21272500" y="178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128270</xdr:rowOff>
    </xdr:from>
    <xdr:to>
      <xdr:col>107</xdr:col>
      <xdr:colOff>101600</xdr:colOff>
      <xdr:row>105</xdr:row>
      <xdr:rowOff>58420</xdr:rowOff>
    </xdr:to>
    <xdr:sp macro="" textlink="">
      <xdr:nvSpPr>
        <xdr:cNvPr id="835" name="フローチャート: 判断 834">
          <a:extLst>
            <a:ext uri="{FF2B5EF4-FFF2-40B4-BE49-F238E27FC236}">
              <a16:creationId xmlns:a16="http://schemas.microsoft.com/office/drawing/2014/main" id="{8D280B89-BF32-478F-BF2F-0D7B9C43249A}"/>
            </a:ext>
          </a:extLst>
        </xdr:cNvPr>
        <xdr:cNvSpPr/>
      </xdr:nvSpPr>
      <xdr:spPr>
        <a:xfrm>
          <a:off x="20383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125413</xdr:rowOff>
    </xdr:from>
    <xdr:to>
      <xdr:col>102</xdr:col>
      <xdr:colOff>165100</xdr:colOff>
      <xdr:row>105</xdr:row>
      <xdr:rowOff>55563</xdr:rowOff>
    </xdr:to>
    <xdr:sp macro="" textlink="">
      <xdr:nvSpPr>
        <xdr:cNvPr id="836" name="フローチャート: 判断 835">
          <a:extLst>
            <a:ext uri="{FF2B5EF4-FFF2-40B4-BE49-F238E27FC236}">
              <a16:creationId xmlns:a16="http://schemas.microsoft.com/office/drawing/2014/main" id="{7F0D41B5-3EA9-4E0D-8C9E-90F3E3D8465F}"/>
            </a:ext>
          </a:extLst>
        </xdr:cNvPr>
        <xdr:cNvSpPr/>
      </xdr:nvSpPr>
      <xdr:spPr>
        <a:xfrm>
          <a:off x="19494500" y="17956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28257</xdr:rowOff>
    </xdr:from>
    <xdr:to>
      <xdr:col>98</xdr:col>
      <xdr:colOff>38100</xdr:colOff>
      <xdr:row>105</xdr:row>
      <xdr:rowOff>129857</xdr:rowOff>
    </xdr:to>
    <xdr:sp macro="" textlink="">
      <xdr:nvSpPr>
        <xdr:cNvPr id="837" name="フローチャート: 判断 836">
          <a:extLst>
            <a:ext uri="{FF2B5EF4-FFF2-40B4-BE49-F238E27FC236}">
              <a16:creationId xmlns:a16="http://schemas.microsoft.com/office/drawing/2014/main" id="{79DCF422-97A7-4A13-8F23-BFFD12C780CE}"/>
            </a:ext>
          </a:extLst>
        </xdr:cNvPr>
        <xdr:cNvSpPr/>
      </xdr:nvSpPr>
      <xdr:spPr>
        <a:xfrm>
          <a:off x="186055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CECECBD-475D-468B-BB20-35E145D2953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48EC69A3-8B45-4DC8-8F98-0925F84EE2D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B47A9C22-F6FF-4B99-B884-2FE81D9C231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B10B2351-82D9-430A-B886-CDA4DDF7DE99}"/>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720FF37C-FDCA-44FB-821C-9185DF36D86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22543</xdr:rowOff>
    </xdr:from>
    <xdr:to>
      <xdr:col>116</xdr:col>
      <xdr:colOff>114300</xdr:colOff>
      <xdr:row>103</xdr:row>
      <xdr:rowOff>124143</xdr:rowOff>
    </xdr:to>
    <xdr:sp macro="" textlink="">
      <xdr:nvSpPr>
        <xdr:cNvPr id="843" name="楕円 842">
          <a:extLst>
            <a:ext uri="{FF2B5EF4-FFF2-40B4-BE49-F238E27FC236}">
              <a16:creationId xmlns:a16="http://schemas.microsoft.com/office/drawing/2014/main" id="{E70E4179-8027-431A-919F-9161EA1C5FA9}"/>
            </a:ext>
          </a:extLst>
        </xdr:cNvPr>
        <xdr:cNvSpPr/>
      </xdr:nvSpPr>
      <xdr:spPr>
        <a:xfrm>
          <a:off x="22110700" y="1768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45420</xdr:rowOff>
    </xdr:from>
    <xdr:ext cx="469744" cy="259045"/>
    <xdr:sp macro="" textlink="">
      <xdr:nvSpPr>
        <xdr:cNvPr id="844" name="【庁舎】&#10;一人当たり面積該当値テキスト">
          <a:extLst>
            <a:ext uri="{FF2B5EF4-FFF2-40B4-BE49-F238E27FC236}">
              <a16:creationId xmlns:a16="http://schemas.microsoft.com/office/drawing/2014/main" id="{9FC09DC8-B601-45E9-8888-11E90F091F7F}"/>
            </a:ext>
          </a:extLst>
        </xdr:cNvPr>
        <xdr:cNvSpPr txBox="1"/>
      </xdr:nvSpPr>
      <xdr:spPr>
        <a:xfrm>
          <a:off x="22199600" y="17533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36830</xdr:rowOff>
    </xdr:from>
    <xdr:to>
      <xdr:col>112</xdr:col>
      <xdr:colOff>38100</xdr:colOff>
      <xdr:row>103</xdr:row>
      <xdr:rowOff>138430</xdr:rowOff>
    </xdr:to>
    <xdr:sp macro="" textlink="">
      <xdr:nvSpPr>
        <xdr:cNvPr id="845" name="楕円 844">
          <a:extLst>
            <a:ext uri="{FF2B5EF4-FFF2-40B4-BE49-F238E27FC236}">
              <a16:creationId xmlns:a16="http://schemas.microsoft.com/office/drawing/2014/main" id="{766936FA-6008-4E7E-8B64-33CC1893E4B2}"/>
            </a:ext>
          </a:extLst>
        </xdr:cNvPr>
        <xdr:cNvSpPr/>
      </xdr:nvSpPr>
      <xdr:spPr>
        <a:xfrm>
          <a:off x="21272500" y="1769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73343</xdr:rowOff>
    </xdr:from>
    <xdr:to>
      <xdr:col>116</xdr:col>
      <xdr:colOff>63500</xdr:colOff>
      <xdr:row>103</xdr:row>
      <xdr:rowOff>87630</xdr:rowOff>
    </xdr:to>
    <xdr:cxnSp macro="">
      <xdr:nvCxnSpPr>
        <xdr:cNvPr id="846" name="直線コネクタ 845">
          <a:extLst>
            <a:ext uri="{FF2B5EF4-FFF2-40B4-BE49-F238E27FC236}">
              <a16:creationId xmlns:a16="http://schemas.microsoft.com/office/drawing/2014/main" id="{FC0C3207-EC2F-40AE-8EF3-411A03C415FA}"/>
            </a:ext>
          </a:extLst>
        </xdr:cNvPr>
        <xdr:cNvCxnSpPr/>
      </xdr:nvCxnSpPr>
      <xdr:spPr>
        <a:xfrm flipV="1">
          <a:off x="21323300" y="1773269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139700</xdr:rowOff>
    </xdr:from>
    <xdr:to>
      <xdr:col>107</xdr:col>
      <xdr:colOff>101600</xdr:colOff>
      <xdr:row>106</xdr:row>
      <xdr:rowOff>69850</xdr:rowOff>
    </xdr:to>
    <xdr:sp macro="" textlink="">
      <xdr:nvSpPr>
        <xdr:cNvPr id="847" name="楕円 846">
          <a:extLst>
            <a:ext uri="{FF2B5EF4-FFF2-40B4-BE49-F238E27FC236}">
              <a16:creationId xmlns:a16="http://schemas.microsoft.com/office/drawing/2014/main" id="{B5FA4B36-5EBC-4D12-B13C-A5E462DB5777}"/>
            </a:ext>
          </a:extLst>
        </xdr:cNvPr>
        <xdr:cNvSpPr/>
      </xdr:nvSpPr>
      <xdr:spPr>
        <a:xfrm>
          <a:off x="20383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87630</xdr:rowOff>
    </xdr:from>
    <xdr:to>
      <xdr:col>111</xdr:col>
      <xdr:colOff>177800</xdr:colOff>
      <xdr:row>106</xdr:row>
      <xdr:rowOff>19050</xdr:rowOff>
    </xdr:to>
    <xdr:cxnSp macro="">
      <xdr:nvCxnSpPr>
        <xdr:cNvPr id="848" name="直線コネクタ 847">
          <a:extLst>
            <a:ext uri="{FF2B5EF4-FFF2-40B4-BE49-F238E27FC236}">
              <a16:creationId xmlns:a16="http://schemas.microsoft.com/office/drawing/2014/main" id="{435D2BB3-A69F-4522-B213-D57B237DB6DE}"/>
            </a:ext>
          </a:extLst>
        </xdr:cNvPr>
        <xdr:cNvCxnSpPr/>
      </xdr:nvCxnSpPr>
      <xdr:spPr>
        <a:xfrm flipV="1">
          <a:off x="20434300" y="17746980"/>
          <a:ext cx="889000" cy="445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142557</xdr:rowOff>
    </xdr:from>
    <xdr:to>
      <xdr:col>102</xdr:col>
      <xdr:colOff>165100</xdr:colOff>
      <xdr:row>106</xdr:row>
      <xdr:rowOff>72707</xdr:rowOff>
    </xdr:to>
    <xdr:sp macro="" textlink="">
      <xdr:nvSpPr>
        <xdr:cNvPr id="849" name="楕円 848">
          <a:extLst>
            <a:ext uri="{FF2B5EF4-FFF2-40B4-BE49-F238E27FC236}">
              <a16:creationId xmlns:a16="http://schemas.microsoft.com/office/drawing/2014/main" id="{7A7B9941-C7F1-4FCE-BB34-9244F04529A3}"/>
            </a:ext>
          </a:extLst>
        </xdr:cNvPr>
        <xdr:cNvSpPr/>
      </xdr:nvSpPr>
      <xdr:spPr>
        <a:xfrm>
          <a:off x="19494500" y="1814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19050</xdr:rowOff>
    </xdr:from>
    <xdr:to>
      <xdr:col>107</xdr:col>
      <xdr:colOff>50800</xdr:colOff>
      <xdr:row>106</xdr:row>
      <xdr:rowOff>21907</xdr:rowOff>
    </xdr:to>
    <xdr:cxnSp macro="">
      <xdr:nvCxnSpPr>
        <xdr:cNvPr id="850" name="直線コネクタ 849">
          <a:extLst>
            <a:ext uri="{FF2B5EF4-FFF2-40B4-BE49-F238E27FC236}">
              <a16:creationId xmlns:a16="http://schemas.microsoft.com/office/drawing/2014/main" id="{C05DFB6F-41EF-4024-9715-317DC643B96F}"/>
            </a:ext>
          </a:extLst>
        </xdr:cNvPr>
        <xdr:cNvCxnSpPr/>
      </xdr:nvCxnSpPr>
      <xdr:spPr>
        <a:xfrm flipV="1">
          <a:off x="19545300" y="1819275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102552</xdr:rowOff>
    </xdr:from>
    <xdr:to>
      <xdr:col>98</xdr:col>
      <xdr:colOff>38100</xdr:colOff>
      <xdr:row>107</xdr:row>
      <xdr:rowOff>32702</xdr:rowOff>
    </xdr:to>
    <xdr:sp macro="" textlink="">
      <xdr:nvSpPr>
        <xdr:cNvPr id="851" name="楕円 850">
          <a:extLst>
            <a:ext uri="{FF2B5EF4-FFF2-40B4-BE49-F238E27FC236}">
              <a16:creationId xmlns:a16="http://schemas.microsoft.com/office/drawing/2014/main" id="{ABB8F04F-5CB9-47BC-AF73-96707942F46C}"/>
            </a:ext>
          </a:extLst>
        </xdr:cNvPr>
        <xdr:cNvSpPr/>
      </xdr:nvSpPr>
      <xdr:spPr>
        <a:xfrm>
          <a:off x="18605500" y="1827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21907</xdr:rowOff>
    </xdr:from>
    <xdr:to>
      <xdr:col>102</xdr:col>
      <xdr:colOff>114300</xdr:colOff>
      <xdr:row>106</xdr:row>
      <xdr:rowOff>153352</xdr:rowOff>
    </xdr:to>
    <xdr:cxnSp macro="">
      <xdr:nvCxnSpPr>
        <xdr:cNvPr id="852" name="直線コネクタ 851">
          <a:extLst>
            <a:ext uri="{FF2B5EF4-FFF2-40B4-BE49-F238E27FC236}">
              <a16:creationId xmlns:a16="http://schemas.microsoft.com/office/drawing/2014/main" id="{B1DC4004-3936-4AF6-A2ED-F4AE5F26286A}"/>
            </a:ext>
          </a:extLst>
        </xdr:cNvPr>
        <xdr:cNvCxnSpPr/>
      </xdr:nvCxnSpPr>
      <xdr:spPr>
        <a:xfrm flipV="1">
          <a:off x="18656300" y="18195607"/>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149559</xdr:rowOff>
    </xdr:from>
    <xdr:ext cx="469744" cy="259045"/>
    <xdr:sp macro="" textlink="">
      <xdr:nvSpPr>
        <xdr:cNvPr id="853" name="n_1aveValue【庁舎】&#10;一人当たり面積">
          <a:extLst>
            <a:ext uri="{FF2B5EF4-FFF2-40B4-BE49-F238E27FC236}">
              <a16:creationId xmlns:a16="http://schemas.microsoft.com/office/drawing/2014/main" id="{637208F1-F456-4C52-8BC5-4E052BAB6141}"/>
            </a:ext>
          </a:extLst>
        </xdr:cNvPr>
        <xdr:cNvSpPr txBox="1"/>
      </xdr:nvSpPr>
      <xdr:spPr>
        <a:xfrm>
          <a:off x="21075727" y="17980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74947</xdr:rowOff>
    </xdr:from>
    <xdr:ext cx="469744" cy="259045"/>
    <xdr:sp macro="" textlink="">
      <xdr:nvSpPr>
        <xdr:cNvPr id="854" name="n_2aveValue【庁舎】&#10;一人当たり面積">
          <a:extLst>
            <a:ext uri="{FF2B5EF4-FFF2-40B4-BE49-F238E27FC236}">
              <a16:creationId xmlns:a16="http://schemas.microsoft.com/office/drawing/2014/main" id="{D31AF9E3-68F0-4135-97AE-CB1D7D6BB408}"/>
            </a:ext>
          </a:extLst>
        </xdr:cNvPr>
        <xdr:cNvSpPr txBox="1"/>
      </xdr:nvSpPr>
      <xdr:spPr>
        <a:xfrm>
          <a:off x="20199427" y="17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72090</xdr:rowOff>
    </xdr:from>
    <xdr:ext cx="469744" cy="259045"/>
    <xdr:sp macro="" textlink="">
      <xdr:nvSpPr>
        <xdr:cNvPr id="855" name="n_3aveValue【庁舎】&#10;一人当たり面積">
          <a:extLst>
            <a:ext uri="{FF2B5EF4-FFF2-40B4-BE49-F238E27FC236}">
              <a16:creationId xmlns:a16="http://schemas.microsoft.com/office/drawing/2014/main" id="{C21B4E14-649E-401F-97AC-003BBF5E71DA}"/>
            </a:ext>
          </a:extLst>
        </xdr:cNvPr>
        <xdr:cNvSpPr txBox="1"/>
      </xdr:nvSpPr>
      <xdr:spPr>
        <a:xfrm>
          <a:off x="19310427" y="1773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146384</xdr:rowOff>
    </xdr:from>
    <xdr:ext cx="469744" cy="259045"/>
    <xdr:sp macro="" textlink="">
      <xdr:nvSpPr>
        <xdr:cNvPr id="856" name="n_4aveValue【庁舎】&#10;一人当たり面積">
          <a:extLst>
            <a:ext uri="{FF2B5EF4-FFF2-40B4-BE49-F238E27FC236}">
              <a16:creationId xmlns:a16="http://schemas.microsoft.com/office/drawing/2014/main" id="{3837AF33-7190-44F7-A884-551E1B6B7EFD}"/>
            </a:ext>
          </a:extLst>
        </xdr:cNvPr>
        <xdr:cNvSpPr txBox="1"/>
      </xdr:nvSpPr>
      <xdr:spPr>
        <a:xfrm>
          <a:off x="18421427" y="1780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154957</xdr:rowOff>
    </xdr:from>
    <xdr:ext cx="469744" cy="259045"/>
    <xdr:sp macro="" textlink="">
      <xdr:nvSpPr>
        <xdr:cNvPr id="857" name="n_1mainValue【庁舎】&#10;一人当たり面積">
          <a:extLst>
            <a:ext uri="{FF2B5EF4-FFF2-40B4-BE49-F238E27FC236}">
              <a16:creationId xmlns:a16="http://schemas.microsoft.com/office/drawing/2014/main" id="{3A3449EB-515C-4593-86E4-514AD7288A59}"/>
            </a:ext>
          </a:extLst>
        </xdr:cNvPr>
        <xdr:cNvSpPr txBox="1"/>
      </xdr:nvSpPr>
      <xdr:spPr>
        <a:xfrm>
          <a:off x="21075727" y="1747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60977</xdr:rowOff>
    </xdr:from>
    <xdr:ext cx="469744" cy="259045"/>
    <xdr:sp macro="" textlink="">
      <xdr:nvSpPr>
        <xdr:cNvPr id="858" name="n_2mainValue【庁舎】&#10;一人当たり面積">
          <a:extLst>
            <a:ext uri="{FF2B5EF4-FFF2-40B4-BE49-F238E27FC236}">
              <a16:creationId xmlns:a16="http://schemas.microsoft.com/office/drawing/2014/main" id="{9B292947-97AB-4D45-AD42-058E499876DB}"/>
            </a:ext>
          </a:extLst>
        </xdr:cNvPr>
        <xdr:cNvSpPr txBox="1"/>
      </xdr:nvSpPr>
      <xdr:spPr>
        <a:xfrm>
          <a:off x="20199427" y="182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63834</xdr:rowOff>
    </xdr:from>
    <xdr:ext cx="469744" cy="259045"/>
    <xdr:sp macro="" textlink="">
      <xdr:nvSpPr>
        <xdr:cNvPr id="859" name="n_3mainValue【庁舎】&#10;一人当たり面積">
          <a:extLst>
            <a:ext uri="{FF2B5EF4-FFF2-40B4-BE49-F238E27FC236}">
              <a16:creationId xmlns:a16="http://schemas.microsoft.com/office/drawing/2014/main" id="{6B8776F8-3CC2-4F5A-A888-830E58840945}"/>
            </a:ext>
          </a:extLst>
        </xdr:cNvPr>
        <xdr:cNvSpPr txBox="1"/>
      </xdr:nvSpPr>
      <xdr:spPr>
        <a:xfrm>
          <a:off x="19310427" y="1823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23829</xdr:rowOff>
    </xdr:from>
    <xdr:ext cx="469744" cy="259045"/>
    <xdr:sp macro="" textlink="">
      <xdr:nvSpPr>
        <xdr:cNvPr id="860" name="n_4mainValue【庁舎】&#10;一人当たり面積">
          <a:extLst>
            <a:ext uri="{FF2B5EF4-FFF2-40B4-BE49-F238E27FC236}">
              <a16:creationId xmlns:a16="http://schemas.microsoft.com/office/drawing/2014/main" id="{6E9703B4-B86B-4123-9220-49D5DD01AC34}"/>
            </a:ext>
          </a:extLst>
        </xdr:cNvPr>
        <xdr:cNvSpPr txBox="1"/>
      </xdr:nvSpPr>
      <xdr:spPr>
        <a:xfrm>
          <a:off x="18421427" y="1836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4431AB68-B99C-49B8-B68A-F40628F7CD1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DE55A98-9D72-46A4-B88C-8D309767AE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A78E7580-49EB-46D8-9F94-6DAC1C135A0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年度において、類似団体と比較して特に有形固定資産減価償却率が高くなっている施設は、消防施設、保健センター・保健所である。消防施設では</a:t>
          </a:r>
          <a:r>
            <a:rPr kumimoji="1" lang="en-US" altLang="ja-JP" sz="1300">
              <a:latin typeface="ＭＳ Ｐゴシック" panose="020B0600070205080204" pitchFamily="50" charset="-128"/>
              <a:ea typeface="ＭＳ Ｐゴシック" panose="020B0600070205080204" pitchFamily="50" charset="-128"/>
            </a:rPr>
            <a:t>27.6</a:t>
          </a:r>
          <a:r>
            <a:rPr kumimoji="1" lang="ja-JP" altLang="en-US" sz="1300">
              <a:latin typeface="ＭＳ Ｐゴシック" panose="020B0600070205080204" pitchFamily="50" charset="-128"/>
              <a:ea typeface="ＭＳ Ｐゴシック" panose="020B0600070205080204" pitchFamily="50" charset="-128"/>
            </a:rPr>
            <a:t>ポイント、保健センター・保健所では</a:t>
          </a:r>
          <a:r>
            <a:rPr kumimoji="1" lang="en-US" altLang="ja-JP" sz="1300">
              <a:latin typeface="ＭＳ Ｐゴシック" panose="020B0600070205080204" pitchFamily="50" charset="-128"/>
              <a:ea typeface="ＭＳ Ｐゴシック" panose="020B0600070205080204" pitchFamily="50" charset="-128"/>
            </a:rPr>
            <a:t>21.6</a:t>
          </a:r>
          <a:r>
            <a:rPr kumimoji="1" lang="ja-JP" altLang="en-US" sz="1300">
              <a:latin typeface="ＭＳ Ｐゴシック" panose="020B0600070205080204" pitchFamily="50" charset="-128"/>
              <a:ea typeface="ＭＳ Ｐゴシック" panose="020B0600070205080204" pitchFamily="50" charset="-128"/>
            </a:rPr>
            <a:t>ポイント、類似団体平均を上回っている。一方、特に低くなっているのは庁舎及び福祉施設である。庁舎では</a:t>
          </a:r>
          <a:r>
            <a:rPr kumimoji="1" lang="en-US" altLang="ja-JP" sz="1300">
              <a:latin typeface="ＭＳ Ｐゴシック" panose="020B0600070205080204" pitchFamily="50" charset="-128"/>
              <a:ea typeface="ＭＳ Ｐゴシック" panose="020B0600070205080204" pitchFamily="50" charset="-128"/>
            </a:rPr>
            <a:t>34.9</a:t>
          </a:r>
          <a:r>
            <a:rPr kumimoji="1" lang="ja-JP" altLang="en-US" sz="1300">
              <a:latin typeface="ＭＳ Ｐゴシック" panose="020B0600070205080204" pitchFamily="50" charset="-128"/>
              <a:ea typeface="ＭＳ Ｐゴシック" panose="020B0600070205080204" pitchFamily="50" charset="-128"/>
            </a:rPr>
            <a:t>ポイント、福祉施設では</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ポイント類似団体平均を下回っている。保健センター・保健所が高止まりしているのは、施設の老朽化が主な要因であるため、個別施設計画に従い、施設の長寿命化等の対策に取り組んでいく。消防施設においては、市内に点在する防火水槽が耐用年数を経過していることから減価償却率が高くなっている。市役所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年度より着手していた市庁舎建設事業により、令和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年度に新庁舎が完成したことから数値が大幅に改善したものである。福祉施設については、現状類似団体平均を下回っているが、個別施設計画に従い、老朽化対策に取組み数値の増加を抑制していく。</a:t>
          </a:r>
        </a:p>
        <a:p>
          <a:r>
            <a:rPr kumimoji="1" lang="ja-JP" altLang="en-US" sz="1300">
              <a:latin typeface="ＭＳ Ｐゴシック" panose="020B0600070205080204" pitchFamily="50" charset="-128"/>
              <a:ea typeface="ＭＳ Ｐゴシック" panose="020B0600070205080204" pitchFamily="50" charset="-128"/>
            </a:rPr>
            <a:t>　上記以外の施設では市民会館の減価償却率が類似団体と比較して</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ポイント高くなっている。類似団体と比較すると施設規模が大きく、老朽化に伴う維持管理費が増加傾向となっており、施設の今後の在り方を勘案しながら、管理運営について効率化を図っていく。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45671" y="4410529"/>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年度については類似団体平均を上回る結果となった。前年度と比較すると基準財政需要額は増加、基準財政収入額は減少した。単年度の指数は</a:t>
          </a:r>
          <a:r>
            <a:rPr kumimoji="1" lang="en-US" altLang="ja-JP" sz="1300">
              <a:latin typeface="ＭＳ Ｐゴシック" panose="020B0600070205080204" pitchFamily="50" charset="-128"/>
              <a:ea typeface="ＭＳ Ｐゴシック" panose="020B0600070205080204" pitchFamily="50" charset="-128"/>
            </a:rPr>
            <a:t>0.054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ヵ年の平均では</a:t>
          </a:r>
          <a:r>
            <a:rPr kumimoji="1" lang="en-US" altLang="ja-JP" sz="1300">
              <a:latin typeface="ＭＳ Ｐゴシック" panose="020B0600070205080204" pitchFamily="50" charset="-128"/>
              <a:ea typeface="ＭＳ Ｐゴシック" panose="020B0600070205080204" pitchFamily="50" charset="-128"/>
            </a:rPr>
            <a:t>0.015</a:t>
          </a:r>
          <a:r>
            <a:rPr kumimoji="1" lang="ja-JP" altLang="en-US" sz="1300">
              <a:latin typeface="ＭＳ Ｐゴシック" panose="020B0600070205080204" pitchFamily="50" charset="-128"/>
              <a:ea typeface="ＭＳ Ｐゴシック" panose="020B0600070205080204" pitchFamily="50" charset="-128"/>
            </a:rPr>
            <a:t>ポイント減少している。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今後も、令和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次結城市行政改革大綱」に基づき、自主財源の確保と経費節減合理化に取組む。</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170039</xdr:rowOff>
    </xdr:from>
    <xdr:to>
      <xdr:col>23</xdr:col>
      <xdr:colOff>133350</xdr:colOff>
      <xdr:row>42</xdr:row>
      <xdr:rowOff>11995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1994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118127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170039</xdr:rowOff>
    </xdr:from>
    <xdr:to>
      <xdr:col>19</xdr:col>
      <xdr:colOff>133350</xdr:colOff>
      <xdr:row>42</xdr:row>
      <xdr:rowOff>11995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11995</xdr:rowOff>
    </xdr:from>
    <xdr:to>
      <xdr:col>15</xdr:col>
      <xdr:colOff>82550</xdr:colOff>
      <xdr:row>42</xdr:row>
      <xdr:rowOff>25400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2128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87788</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38805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101194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149172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0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119239</xdr:rowOff>
    </xdr:from>
    <xdr:to>
      <xdr:col>19</xdr:col>
      <xdr:colOff>184150</xdr:colOff>
      <xdr:row>42</xdr:row>
      <xdr:rowOff>49389</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59566</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91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132645</xdr:rowOff>
    </xdr:from>
    <xdr:to>
      <xdr:col>15</xdr:col>
      <xdr:colOff>133350</xdr:colOff>
      <xdr:row>42</xdr:row>
      <xdr:rowOff>62795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159455</xdr:rowOff>
    </xdr:from>
    <xdr:to>
      <xdr:col>7</xdr:col>
      <xdr:colOff>31750</xdr:colOff>
      <xdr:row>42</xdr:row>
      <xdr:rowOff>89605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99782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95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年度決算と比較し、歳入においては、地方交付税、地方消費税交付金等が増加した。歳出においては経常経費充当一般財源である人件費や扶助費が増加した一方、補助費が減少し比率は</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ポイント減少した。類似団体平均及び県平均を下回る値となっている。</a:t>
          </a:r>
        </a:p>
        <a:p>
          <a:r>
            <a:rPr kumimoji="1" lang="ja-JP" altLang="en-US" sz="1300">
              <a:latin typeface="ＭＳ Ｐゴシック" panose="020B0600070205080204" pitchFamily="50" charset="-128"/>
              <a:ea typeface="ＭＳ Ｐゴシック" panose="020B0600070205080204" pitchFamily="50" charset="-128"/>
            </a:rPr>
            <a:t>　今後は「第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次結城市行政改革大綱」に基づき、組織・機構の見直しや使用料・手数料の見直し、公営企業の経営健全化を図り、財政健全化に努める。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160528</xdr:rowOff>
    </xdr:from>
    <xdr:to>
      <xdr:col>23</xdr:col>
      <xdr:colOff>133350</xdr:colOff>
      <xdr:row>65</xdr:row>
      <xdr:rowOff>104394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447528"/>
          <a:ext cx="838200" cy="80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67073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9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104394</xdr:rowOff>
    </xdr:from>
    <xdr:to>
      <xdr:col>19</xdr:col>
      <xdr:colOff>133350</xdr:colOff>
      <xdr:row>65</xdr:row>
      <xdr:rowOff>162306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24864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53594</xdr:rowOff>
    </xdr:from>
    <xdr:to>
      <xdr:col>19</xdr:col>
      <xdr:colOff>184150</xdr:colOff>
      <xdr:row>65</xdr:row>
      <xdr:rowOff>155194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165371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66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65</xdr:row>
      <xdr:rowOff>162306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42472"/>
          <a:ext cx="8890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53594</xdr:rowOff>
    </xdr:from>
    <xdr:to>
      <xdr:col>15</xdr:col>
      <xdr:colOff>133350</xdr:colOff>
      <xdr:row>65</xdr:row>
      <xdr:rowOff>155194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97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165371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96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169672</xdr:rowOff>
    </xdr:from>
    <xdr:to>
      <xdr:col>11</xdr:col>
      <xdr:colOff>31750</xdr:colOff>
      <xdr:row>66</xdr:row>
      <xdr:rowOff>10160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1142472"/>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155194</xdr:rowOff>
    </xdr:from>
    <xdr:to>
      <xdr:col>11</xdr:col>
      <xdr:colOff>82550</xdr:colOff>
      <xdr:row>64</xdr:row>
      <xdr:rowOff>85344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95521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72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145542</xdr:rowOff>
    </xdr:from>
    <xdr:to>
      <xdr:col>7</xdr:col>
      <xdr:colOff>31750</xdr:colOff>
      <xdr:row>64</xdr:row>
      <xdr:rowOff>75692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94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85869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71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109728</xdr:rowOff>
    </xdr:from>
    <xdr:to>
      <xdr:col>23</xdr:col>
      <xdr:colOff>184150</xdr:colOff>
      <xdr:row>61</xdr:row>
      <xdr:rowOff>39878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126255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241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53594</xdr:rowOff>
    </xdr:from>
    <xdr:to>
      <xdr:col>19</xdr:col>
      <xdr:colOff>184150</xdr:colOff>
      <xdr:row>65</xdr:row>
      <xdr:rowOff>155194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139971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284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111506</xdr:rowOff>
    </xdr:from>
    <xdr:to>
      <xdr:col>15</xdr:col>
      <xdr:colOff>133350</xdr:colOff>
      <xdr:row>66</xdr:row>
      <xdr:rowOff>41656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5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26433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42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130810</xdr:rowOff>
    </xdr:from>
    <xdr:to>
      <xdr:col>7</xdr:col>
      <xdr:colOff>31750</xdr:colOff>
      <xdr:row>66</xdr:row>
      <xdr:rowOff>60960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45737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[115,752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及び茨城県の平均値を下回っており、類似団体内でも低い水準である。その理由としては、人件費を要因とするところが大きく、少ない職員数で事務を効率的に行うことにより、人件費の抑制を図っている。</a:t>
          </a:r>
        </a:p>
        <a:p>
          <a:r>
            <a:rPr kumimoji="1" lang="ja-JP" altLang="en-US" sz="1300">
              <a:latin typeface="ＭＳ Ｐゴシック" panose="020B0600070205080204" pitchFamily="50" charset="-128"/>
              <a:ea typeface="ＭＳ Ｐゴシック" panose="020B0600070205080204" pitchFamily="50" charset="-128"/>
            </a:rPr>
            <a:t>　物件費については、令和２年度に策定した「第５次結城市行政改革大綱」に基づき、継続して数値の抑制に努める。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135303</xdr:rowOff>
    </xdr:from>
    <xdr:to>
      <xdr:col>23</xdr:col>
      <xdr:colOff>133350</xdr:colOff>
      <xdr:row>81</xdr:row>
      <xdr:rowOff>145689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022753"/>
          <a:ext cx="838200" cy="1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6907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23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140999</xdr:rowOff>
    </xdr:from>
    <xdr:to>
      <xdr:col>19</xdr:col>
      <xdr:colOff>133350</xdr:colOff>
      <xdr:row>81</xdr:row>
      <xdr:rowOff>135303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856999"/>
          <a:ext cx="889000" cy="16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10148</xdr:rowOff>
    </xdr:from>
    <xdr:to>
      <xdr:col>19</xdr:col>
      <xdr:colOff>184150</xdr:colOff>
      <xdr:row>84</xdr:row>
      <xdr:rowOff>111748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1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96525</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98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113646</xdr:rowOff>
    </xdr:from>
    <xdr:to>
      <xdr:col>15</xdr:col>
      <xdr:colOff>82550</xdr:colOff>
      <xdr:row>80</xdr:row>
      <xdr:rowOff>140999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829646"/>
          <a:ext cx="889000" cy="2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49859</xdr:rowOff>
    </xdr:from>
    <xdr:to>
      <xdr:col>15</xdr:col>
      <xdr:colOff>133350</xdr:colOff>
      <xdr:row>83</xdr:row>
      <xdr:rowOff>151459</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28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136236</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366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107459</xdr:rowOff>
    </xdr:from>
    <xdr:to>
      <xdr:col>11</xdr:col>
      <xdr:colOff>31750</xdr:colOff>
      <xdr:row>80</xdr:row>
      <xdr:rowOff>113646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3823459"/>
          <a:ext cx="889000" cy="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151350</xdr:rowOff>
    </xdr:from>
    <xdr:to>
      <xdr:col>11</xdr:col>
      <xdr:colOff>82550</xdr:colOff>
      <xdr:row>83</xdr:row>
      <xdr:rowOff>81500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1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66277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29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43112</xdr:rowOff>
    </xdr:from>
    <xdr:to>
      <xdr:col>7</xdr:col>
      <xdr:colOff>31750</xdr:colOff>
      <xdr:row>83</xdr:row>
      <xdr:rowOff>144712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73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129489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59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94889</xdr:rowOff>
    </xdr:from>
    <xdr:to>
      <xdr:col>23</xdr:col>
      <xdr:colOff>184150</xdr:colOff>
      <xdr:row>82</xdr:row>
      <xdr:rowOff>25039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111416</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827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84503</xdr:rowOff>
    </xdr:from>
    <xdr:to>
      <xdr:col>19</xdr:col>
      <xdr:colOff>184150</xdr:colOff>
      <xdr:row>82</xdr:row>
      <xdr:rowOff>14653</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7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24830</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4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90199</xdr:rowOff>
    </xdr:from>
    <xdr:to>
      <xdr:col>15</xdr:col>
      <xdr:colOff>133350</xdr:colOff>
      <xdr:row>81</xdr:row>
      <xdr:rowOff>20349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0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30526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575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62846</xdr:rowOff>
    </xdr:from>
    <xdr:to>
      <xdr:col>11</xdr:col>
      <xdr:colOff>82550</xdr:colOff>
      <xdr:row>80</xdr:row>
      <xdr:rowOff>164446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77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3173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547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56659</xdr:rowOff>
    </xdr:from>
    <xdr:to>
      <xdr:col>7</xdr:col>
      <xdr:colOff>31750</xdr:colOff>
      <xdr:row>80</xdr:row>
      <xdr:rowOff>158259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77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168436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54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ラスパイレス指数については、横ばい傾向であるが、依然として全国平均及び類似団体平均を下回っている。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今後も、人事評価制度及び評価結果の活用により、職員の評価実績を適切に給与に反映させるとともに、職務給の原則のもと、給与水準の適正化を進める。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28928</xdr:rowOff>
    </xdr:from>
    <xdr:to>
      <xdr:col>81</xdr:col>
      <xdr:colOff>44450</xdr:colOff>
      <xdr:row>84</xdr:row>
      <xdr:rowOff>28928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30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2116</xdr:rowOff>
    </xdr:from>
    <xdr:to>
      <xdr:col>77</xdr:col>
      <xdr:colOff>44450</xdr:colOff>
      <xdr:row>84</xdr:row>
      <xdr:rowOff>28928</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0391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58561</xdr:rowOff>
    </xdr:from>
    <xdr:to>
      <xdr:col>77</xdr:col>
      <xdr:colOff>95250</xdr:colOff>
      <xdr:row>84</xdr:row>
      <xdr:rowOff>160161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144938</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4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2116</xdr:rowOff>
    </xdr:from>
    <xdr:to>
      <xdr:col>72</xdr:col>
      <xdr:colOff>203200</xdr:colOff>
      <xdr:row>84</xdr:row>
      <xdr:rowOff>95955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403916"/>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42334</xdr:rowOff>
    </xdr:from>
    <xdr:to>
      <xdr:col>68</xdr:col>
      <xdr:colOff>152400</xdr:colOff>
      <xdr:row>84</xdr:row>
      <xdr:rowOff>95955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444134"/>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58561</xdr:rowOff>
    </xdr:from>
    <xdr:to>
      <xdr:col>68</xdr:col>
      <xdr:colOff>203200</xdr:colOff>
      <xdr:row>84</xdr:row>
      <xdr:rowOff>160161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144938</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58561</xdr:rowOff>
    </xdr:from>
    <xdr:to>
      <xdr:col>64</xdr:col>
      <xdr:colOff>152400</xdr:colOff>
      <xdr:row>84</xdr:row>
      <xdr:rowOff>160161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144938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149578</xdr:rowOff>
    </xdr:from>
    <xdr:to>
      <xdr:col>81</xdr:col>
      <xdr:colOff>95250</xdr:colOff>
      <xdr:row>84</xdr:row>
      <xdr:rowOff>79728</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166105</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2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149578</xdr:rowOff>
    </xdr:from>
    <xdr:to>
      <xdr:col>77</xdr:col>
      <xdr:colOff>95250</xdr:colOff>
      <xdr:row>84</xdr:row>
      <xdr:rowOff>79728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122766</xdr:rowOff>
    </xdr:from>
    <xdr:to>
      <xdr:col>73</xdr:col>
      <xdr:colOff>44450</xdr:colOff>
      <xdr:row>84</xdr:row>
      <xdr:rowOff>52916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63093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45155</xdr:rowOff>
    </xdr:from>
    <xdr:to>
      <xdr:col>68</xdr:col>
      <xdr:colOff>203200</xdr:colOff>
      <xdr:row>84</xdr:row>
      <xdr:rowOff>146755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156932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年度退職者に対し、採用人数を抑制してきた結果、全国及び茨城県平均と比較しても、職員数は少ない状況であり、類似団体でも平均を下回っている。</a:t>
          </a:r>
        </a:p>
        <a:p>
          <a:r>
            <a:rPr kumimoji="1" lang="ja-JP" altLang="en-US" sz="1300">
              <a:latin typeface="ＭＳ Ｐゴシック" panose="020B0600070205080204" pitchFamily="50" charset="-128"/>
              <a:ea typeface="ＭＳ Ｐゴシック" panose="020B0600070205080204" pitchFamily="50" charset="-128"/>
            </a:rPr>
            <a:t>　今後は、令和２年度に策定した「第５次結城市行政改革大綱」及び「第２次結城市定員管理計画」に基づき、今後の定年引上げによる職員数の増加も見据えながら検討を行い、多種多用かつ高度な行政ニーズに応えられる体制づくりと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6773</xdr:rowOff>
    </xdr:from>
    <xdr:to>
      <xdr:col>81</xdr:col>
      <xdr:colOff>44450</xdr:colOff>
      <xdr:row>61</xdr:row>
      <xdr:rowOff>24871</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465223"/>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157285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5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146050</xdr:rowOff>
    </xdr:from>
    <xdr:to>
      <xdr:col>77</xdr:col>
      <xdr:colOff>44450</xdr:colOff>
      <xdr:row>61</xdr:row>
      <xdr:rowOff>6773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4330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60007</xdr:rowOff>
    </xdr:from>
    <xdr:to>
      <xdr:col>77</xdr:col>
      <xdr:colOff>95250</xdr:colOff>
      <xdr:row>62</xdr:row>
      <xdr:rowOff>161607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146384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76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138006</xdr:rowOff>
    </xdr:from>
    <xdr:to>
      <xdr:col>72</xdr:col>
      <xdr:colOff>203200</xdr:colOff>
      <xdr:row>60</xdr:row>
      <xdr:rowOff>146050</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04250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51964</xdr:rowOff>
    </xdr:from>
    <xdr:to>
      <xdr:col>73</xdr:col>
      <xdr:colOff>44450</xdr:colOff>
      <xdr:row>62</xdr:row>
      <xdr:rowOff>153564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81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138341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76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93769</xdr:rowOff>
    </xdr:from>
    <xdr:to>
      <xdr:col>68</xdr:col>
      <xdr:colOff>152400</xdr:colOff>
      <xdr:row>60</xdr:row>
      <xdr:rowOff>138006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380769"/>
          <a:ext cx="889000" cy="4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35878</xdr:rowOff>
    </xdr:from>
    <xdr:to>
      <xdr:col>68</xdr:col>
      <xdr:colOff>203200</xdr:colOff>
      <xdr:row>62</xdr:row>
      <xdr:rowOff>137478</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65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122255</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23813</xdr:rowOff>
    </xdr:from>
    <xdr:to>
      <xdr:col>64</xdr:col>
      <xdr:colOff>152400</xdr:colOff>
      <xdr:row>62</xdr:row>
      <xdr:rowOff>125413</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65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110190</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74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145521</xdr:rowOff>
    </xdr:from>
    <xdr:to>
      <xdr:col>81</xdr:col>
      <xdr:colOff>95250</xdr:colOff>
      <xdr:row>61</xdr:row>
      <xdr:rowOff>75671</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43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162048</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27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127423</xdr:rowOff>
    </xdr:from>
    <xdr:to>
      <xdr:col>77</xdr:col>
      <xdr:colOff>95250</xdr:colOff>
      <xdr:row>61</xdr:row>
      <xdr:rowOff>57573</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41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67750</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183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95250</xdr:rowOff>
    </xdr:from>
    <xdr:to>
      <xdr:col>73</xdr:col>
      <xdr:colOff>44450</xdr:colOff>
      <xdr:row>61</xdr:row>
      <xdr:rowOff>25400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35577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87206</xdr:rowOff>
    </xdr:from>
    <xdr:to>
      <xdr:col>68</xdr:col>
      <xdr:colOff>203200</xdr:colOff>
      <xdr:row>61</xdr:row>
      <xdr:rowOff>17356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27533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143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42969</xdr:rowOff>
    </xdr:from>
    <xdr:to>
      <xdr:col>64</xdr:col>
      <xdr:colOff>152400</xdr:colOff>
      <xdr:row>60</xdr:row>
      <xdr:rowOff>144569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32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154746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09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前年度と比べ</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ポイント減少したが類似団体平均を上回っている。要因としては公債費の元利償還金が約</a:t>
          </a:r>
          <a:r>
            <a:rPr kumimoji="1" lang="en-US" altLang="ja-JP" sz="1300">
              <a:latin typeface="ＭＳ Ｐゴシック" panose="020B0600070205080204" pitchFamily="50" charset="-128"/>
              <a:ea typeface="ＭＳ Ｐゴシック" panose="020B0600070205080204" pitchFamily="50" charset="-128"/>
            </a:rPr>
            <a:t>58</a:t>
          </a:r>
          <a:r>
            <a:rPr kumimoji="1" lang="ja-JP" altLang="en-US" sz="1300">
              <a:latin typeface="ＭＳ Ｐゴシック" panose="020B0600070205080204" pitchFamily="50" charset="-128"/>
              <a:ea typeface="ＭＳ Ｐゴシック" panose="020B0600070205080204" pitchFamily="50" charset="-128"/>
            </a:rPr>
            <a:t>百万円増となり分子となる額が増加した一方で、普通交付税等の増により標準財政規模が約</a:t>
          </a:r>
          <a:r>
            <a:rPr kumimoji="1" lang="en-US" altLang="ja-JP" sz="1300">
              <a:latin typeface="ＭＳ Ｐゴシック" panose="020B0600070205080204" pitchFamily="50" charset="-128"/>
              <a:ea typeface="ＭＳ Ｐゴシック" panose="020B0600070205080204" pitchFamily="50" charset="-128"/>
            </a:rPr>
            <a:t>530</a:t>
          </a:r>
          <a:r>
            <a:rPr kumimoji="1" lang="ja-JP" altLang="en-US" sz="1300">
              <a:latin typeface="ＭＳ Ｐゴシック" panose="020B0600070205080204" pitchFamily="50" charset="-128"/>
              <a:ea typeface="ＭＳ Ｐゴシック" panose="020B0600070205080204" pitchFamily="50" charset="-128"/>
            </a:rPr>
            <a:t>百万円増となり、分母となる額も増加したことが挙げられる。</a:t>
          </a:r>
        </a:p>
        <a:p>
          <a:r>
            <a:rPr kumimoji="1" lang="ja-JP" altLang="en-US" sz="1300">
              <a:latin typeface="ＭＳ Ｐゴシック" panose="020B0600070205080204" pitchFamily="50" charset="-128"/>
              <a:ea typeface="ＭＳ Ｐゴシック" panose="020B0600070205080204" pitchFamily="50" charset="-128"/>
            </a:rPr>
            <a:t>　地方債残高については、平成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年度まで減少傾向にあったものの、平成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年度から令和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年度にかけて実施した市庁舎建設事業に伴う地方債借入の影響で増加に転じている。今後も地方債償還シミュレーションの継続実施及び新規地方債の発行抑制を図る。</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98044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69270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98044</xdr:rowOff>
    </xdr:from>
    <xdr:to>
      <xdr:col>77</xdr:col>
      <xdr:colOff>44450</xdr:colOff>
      <xdr:row>41</xdr:row>
      <xdr:rowOff>32766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695604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18288</xdr:rowOff>
    </xdr:from>
    <xdr:to>
      <xdr:col>77</xdr:col>
      <xdr:colOff>95250</xdr:colOff>
      <xdr:row>40</xdr:row>
      <xdr:rowOff>119888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32766</xdr:rowOff>
    </xdr:from>
    <xdr:to>
      <xdr:col>72</xdr:col>
      <xdr:colOff>203200</xdr:colOff>
      <xdr:row>41</xdr:row>
      <xdr:rowOff>119634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0622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139717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35052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14908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18288</xdr:rowOff>
    </xdr:from>
    <xdr:to>
      <xdr:col>81</xdr:col>
      <xdr:colOff>95250</xdr:colOff>
      <xdr:row>40</xdr:row>
      <xdr:rowOff>119888</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161815</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84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47244</xdr:rowOff>
    </xdr:from>
    <xdr:to>
      <xdr:col>77</xdr:col>
      <xdr:colOff>95250</xdr:colOff>
      <xdr:row>40</xdr:row>
      <xdr:rowOff>148844</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133621</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699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155702</xdr:rowOff>
    </xdr:from>
    <xdr:to>
      <xdr:col>64</xdr:col>
      <xdr:colOff>152400</xdr:colOff>
      <xdr:row>42</xdr:row>
      <xdr:rowOff>85852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18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70629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組合等負担等見込額が増加したものの、債務負担行為に基づく支出予定額、公営企業債等繰入見込額等の将来負担額が減少したため分子となる額が減少した。また、普通交付税等の増加により分母となる額も増加したため、比率は</a:t>
          </a:r>
          <a:r>
            <a:rPr kumimoji="1" lang="en-US" altLang="ja-JP" sz="1300">
              <a:latin typeface="ＭＳ Ｐゴシック" panose="020B0600070205080204" pitchFamily="50" charset="-128"/>
              <a:ea typeface="ＭＳ Ｐゴシック" panose="020B0600070205080204" pitchFamily="50" charset="-128"/>
            </a:rPr>
            <a:t>14.7</a:t>
          </a:r>
          <a:r>
            <a:rPr kumimoji="1" lang="ja-JP" altLang="en-US" sz="1300">
              <a:latin typeface="ＭＳ Ｐゴシック" panose="020B0600070205080204" pitchFamily="50" charset="-128"/>
              <a:ea typeface="ＭＳ Ｐゴシック" panose="020B0600070205080204" pitchFamily="50" charset="-128"/>
            </a:rPr>
            <a:t>ポイントの減少となったものの、当該値は類似団体平均及び県平均を上回った。要因としては令和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年度に完了した市庁舎建設事業に伴う地方債借入により将来負担額が増加していることが挙げられる。今後は大規模事業を必要最小限に抑え、歳出削減や地方債新規発行の抑制に努め、財政健全化を図る。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93015</xdr:rowOff>
    </xdr:from>
    <xdr:to>
      <xdr:col>81</xdr:col>
      <xdr:colOff>44450</xdr:colOff>
      <xdr:row>17</xdr:row>
      <xdr:rowOff>63449</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2836215"/>
          <a:ext cx="838200" cy="141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118110</xdr:rowOff>
    </xdr:from>
    <xdr:to>
      <xdr:col>77</xdr:col>
      <xdr:colOff>44450</xdr:colOff>
      <xdr:row>17</xdr:row>
      <xdr:rowOff>63449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2861310"/>
          <a:ext cx="889000" cy="11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38354</xdr:rowOff>
    </xdr:from>
    <xdr:to>
      <xdr:col>77</xdr:col>
      <xdr:colOff>95250</xdr:colOff>
      <xdr:row>16</xdr:row>
      <xdr:rowOff>139954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78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150131</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55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64668</xdr:rowOff>
    </xdr:from>
    <xdr:to>
      <xdr:col>72</xdr:col>
      <xdr:colOff>203200</xdr:colOff>
      <xdr:row>16</xdr:row>
      <xdr:rowOff>118110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4401800" y="2636418"/>
          <a:ext cx="889000" cy="22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47041</xdr:rowOff>
    </xdr:from>
    <xdr:to>
      <xdr:col>73</xdr:col>
      <xdr:colOff>44450</xdr:colOff>
      <xdr:row>16</xdr:row>
      <xdr:rowOff>148641</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79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158818</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559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64668</xdr:rowOff>
    </xdr:from>
    <xdr:to>
      <xdr:col>68</xdr:col>
      <xdr:colOff>152400</xdr:colOff>
      <xdr:row>15</xdr:row>
      <xdr:rowOff>144780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3512800" y="2636418"/>
          <a:ext cx="889000" cy="80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168300</xdr:rowOff>
    </xdr:from>
    <xdr:to>
      <xdr:col>68</xdr:col>
      <xdr:colOff>203200</xdr:colOff>
      <xdr:row>16</xdr:row>
      <xdr:rowOff>98450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74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83227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2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140310</xdr:rowOff>
    </xdr:from>
    <xdr:to>
      <xdr:col>64</xdr:col>
      <xdr:colOff>152400</xdr:colOff>
      <xdr:row>16</xdr:row>
      <xdr:rowOff>70460</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12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55237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798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42215</xdr:rowOff>
    </xdr:from>
    <xdr:to>
      <xdr:col>81</xdr:col>
      <xdr:colOff>95250</xdr:colOff>
      <xdr:row>16</xdr:row>
      <xdr:rowOff>143815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2785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14292</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2757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12649</xdr:rowOff>
    </xdr:from>
    <xdr:to>
      <xdr:col>77</xdr:col>
      <xdr:colOff>95250</xdr:colOff>
      <xdr:row>17</xdr:row>
      <xdr:rowOff>114249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2927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99026</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01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13868</xdr:rowOff>
    </xdr:from>
    <xdr:to>
      <xdr:col>68</xdr:col>
      <xdr:colOff>203200</xdr:colOff>
      <xdr:row>15</xdr:row>
      <xdr:rowOff>115468</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25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125645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2354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93980</xdr:rowOff>
    </xdr:from>
    <xdr:to>
      <xdr:col>64</xdr:col>
      <xdr:colOff>152400</xdr:colOff>
      <xdr:row>16</xdr:row>
      <xdr:rowOff>24130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266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34307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243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40822</xdr:rowOff>
    </xdr:from>
    <xdr:ext cx="9167061" cy="425758"/>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745671" y="4640036"/>
          <a:ext cx="9167061" cy="425758"/>
        </a:xfrm>
        <a:prstGeom prst="rect">
          <a:avLst/>
        </a:prstGeom>
        <a:noFill/>
        <a:ln>
          <a:noFill/>
        </a:ln>
        <a:effectLst/>
      </xdr:spPr>
      <xdr:txBody>
        <a:bodyPr vertOverflow="clip" horzOverflow="clip" vert="horz" wrap="non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「定員管理の状況」の「人口</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人当たり職員数」の算出に用いる職員数及び「給与水準（国との比較）」の「ラスパイレス指数」については、各調査対象年度の翌年の</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地方公務員給与実態調査に基づいているが、令和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年度は令和</a:t>
          </a:r>
          <a:r>
            <a:rPr kumimoji="1" lang="en-US" altLang="ja-JP"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0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令和３年度においては、全国平均及び茨城県平均を下回り、類似団体平均も下回った。職員数についても、人口千人当たりの職員数を類似団体と比較しても少ない状況である。</a:t>
          </a:r>
        </a:p>
        <a:p>
          <a:r>
            <a:rPr kumimoji="1" lang="ja-JP" altLang="en-US" sz="1300">
              <a:latin typeface="ＭＳ Ｐゴシック" panose="020B0600070205080204" pitchFamily="50" charset="-128"/>
              <a:ea typeface="ＭＳ Ｐゴシック" panose="020B0600070205080204" pitchFamily="50" charset="-128"/>
            </a:rPr>
            <a:t>　今後も令和２年度に策定した「第５次結城市行政改革大綱」及び「第２次結城市定員管理計画」に基づき、定年引上げによる職員数の増加も見据えながら、事務事業の見直しと適正な定員管理を進め、人件費の抑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20320</xdr:rowOff>
    </xdr:from>
    <xdr:to>
      <xdr:col>24</xdr:col>
      <xdr:colOff>25400</xdr:colOff>
      <xdr:row>36</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925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306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167640</xdr:rowOff>
    </xdr:from>
    <xdr:to>
      <xdr:col>20</xdr:col>
      <xdr:colOff>38100</xdr:colOff>
      <xdr:row>37</xdr:row>
      <xdr:rowOff>97790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73660</xdr:rowOff>
    </xdr:from>
    <xdr:to>
      <xdr:col>15</xdr:col>
      <xdr:colOff>98425</xdr:colOff>
      <xdr:row>36</xdr:row>
      <xdr:rowOff>134620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458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73660</xdr:rowOff>
    </xdr:from>
    <xdr:to>
      <xdr:col>11</xdr:col>
      <xdr:colOff>9525</xdr:colOff>
      <xdr:row>36</xdr:row>
      <xdr:rowOff>73660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4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140970</xdr:rowOff>
    </xdr:from>
    <xdr:to>
      <xdr:col>11</xdr:col>
      <xdr:colOff>60325</xdr:colOff>
      <xdr:row>36</xdr:row>
      <xdr:rowOff>71120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88917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99060</xdr:rowOff>
    </xdr:from>
    <xdr:to>
      <xdr:col>20</xdr:col>
      <xdr:colOff>38100</xdr:colOff>
      <xdr:row>37</xdr:row>
      <xdr:rowOff>29210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39387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83820</xdr:rowOff>
    </xdr:from>
    <xdr:to>
      <xdr:col>15</xdr:col>
      <xdr:colOff>149225</xdr:colOff>
      <xdr:row>37</xdr:row>
      <xdr:rowOff>13970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170197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22860</xdr:rowOff>
    </xdr:from>
    <xdr:to>
      <xdr:col>11</xdr:col>
      <xdr:colOff>60325</xdr:colOff>
      <xdr:row>36</xdr:row>
      <xdr:rowOff>124460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109237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22860</xdr:rowOff>
    </xdr:from>
    <xdr:to>
      <xdr:col>6</xdr:col>
      <xdr:colOff>171450</xdr:colOff>
      <xdr:row>36</xdr:row>
      <xdr:rowOff>124460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109237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減少した要因としては、庁舎に係る施設維持管理経費等の増により分子となる額が増加した一方で、普通交付税等の増加により分母となる額も増加したことが挙げられる。</a:t>
          </a:r>
        </a:p>
        <a:p>
          <a:r>
            <a:rPr kumimoji="1" lang="ja-JP" altLang="en-US" sz="1300">
              <a:latin typeface="ＭＳ Ｐゴシック" panose="020B0600070205080204" pitchFamily="50" charset="-128"/>
              <a:ea typeface="ＭＳ Ｐゴシック" panose="020B0600070205080204" pitchFamily="50" charset="-128"/>
            </a:rPr>
            <a:t>　今後も単独事業等の縮減や、行政改革の推進により委託事業等を見直し、比率の悪化を招かぬよう経費削減を図っていく。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96520</xdr:rowOff>
    </xdr:from>
    <xdr:to>
      <xdr:col>82</xdr:col>
      <xdr:colOff>107950</xdr:colOff>
      <xdr:row>17</xdr:row>
      <xdr:rowOff>16510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28397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124477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6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16510</xdr:rowOff>
    </xdr:from>
    <xdr:to>
      <xdr:col>78</xdr:col>
      <xdr:colOff>69850</xdr:colOff>
      <xdr:row>17</xdr:row>
      <xdr:rowOff>16510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931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156210</xdr:rowOff>
    </xdr:from>
    <xdr:to>
      <xdr:col>78</xdr:col>
      <xdr:colOff>120650</xdr:colOff>
      <xdr:row>18</xdr:row>
      <xdr:rowOff>86360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71137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15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16510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15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53340</xdr:rowOff>
    </xdr:from>
    <xdr:to>
      <xdr:col>74</xdr:col>
      <xdr:colOff>31750</xdr:colOff>
      <xdr:row>18</xdr:row>
      <xdr:rowOff>154940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139717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17</xdr:row>
      <xdr:rowOff>1270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930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7620</xdr:rowOff>
    </xdr:from>
    <xdr:to>
      <xdr:col>69</xdr:col>
      <xdr:colOff>142875</xdr:colOff>
      <xdr:row>18</xdr:row>
      <xdr:rowOff>109220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93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93997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148590</xdr:rowOff>
    </xdr:from>
    <xdr:to>
      <xdr:col>65</xdr:col>
      <xdr:colOff>53975</xdr:colOff>
      <xdr:row>18</xdr:row>
      <xdr:rowOff>78740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63517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45720</xdr:rowOff>
    </xdr:from>
    <xdr:to>
      <xdr:col>82</xdr:col>
      <xdr:colOff>158750</xdr:colOff>
      <xdr:row>16</xdr:row>
      <xdr:rowOff>147320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62247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137160</xdr:rowOff>
    </xdr:from>
    <xdr:to>
      <xdr:col>78</xdr:col>
      <xdr:colOff>120650</xdr:colOff>
      <xdr:row>17</xdr:row>
      <xdr:rowOff>67310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77487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649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137160</xdr:rowOff>
    </xdr:from>
    <xdr:to>
      <xdr:col>74</xdr:col>
      <xdr:colOff>31750</xdr:colOff>
      <xdr:row>17</xdr:row>
      <xdr:rowOff>67310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77487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121920</xdr:rowOff>
    </xdr:from>
    <xdr:to>
      <xdr:col>69</xdr:col>
      <xdr:colOff>142875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62247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たものの、依然として類似団体平均を上回っている。減少した要因としては、障害者介護給付費等の増により分子となる額が増加した一方で、普通交付税等の増加により分母となる額も増加したこと挙げられる。社会福祉費や生活保護費は年々増加傾向にあるため、今後も国の制度改正等に的確に対応し、資格審査等の適正化を進め適切な執行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57</xdr:row>
      <xdr:rowOff>20865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62885"/>
          <a:ext cx="8382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20865</xdr:rowOff>
    </xdr:from>
    <xdr:to>
      <xdr:col>19</xdr:col>
      <xdr:colOff>187325</xdr:colOff>
      <xdr:row>58</xdr:row>
      <xdr:rowOff>61685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793515"/>
          <a:ext cx="889000" cy="21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58</xdr:row>
      <xdr:rowOff>61685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425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69850</xdr:rowOff>
    </xdr:from>
    <xdr:to>
      <xdr:col>11</xdr:col>
      <xdr:colOff>9525</xdr:colOff>
      <xdr:row>57</xdr:row>
      <xdr:rowOff>102507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4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57349</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117022</xdr:rowOff>
    </xdr:from>
    <xdr:to>
      <xdr:col>6</xdr:col>
      <xdr:colOff>171450</xdr:colOff>
      <xdr:row>56</xdr:row>
      <xdr:rowOff>47172</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57349</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1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154412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141515</xdr:rowOff>
    </xdr:from>
    <xdr:to>
      <xdr:col>20</xdr:col>
      <xdr:colOff>38100</xdr:colOff>
      <xdr:row>57</xdr:row>
      <xdr:rowOff>71665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56442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xdr:rowOff>
    </xdr:from>
    <xdr:to>
      <xdr:col>15</xdr:col>
      <xdr:colOff>149225</xdr:colOff>
      <xdr:row>58</xdr:row>
      <xdr:rowOff>112485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97262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51707</xdr:rowOff>
    </xdr:from>
    <xdr:to>
      <xdr:col>6</xdr:col>
      <xdr:colOff>171450</xdr:colOff>
      <xdr:row>57</xdr:row>
      <xdr:rowOff>153307</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138084</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9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介護保険特別会計や公共下水道事業会計への繰出金が当該項目に大きく影響するため、介護保険料及び下水道使用料の適正化や起債発行額の抑制を図り、普通会計の負担軽減に努める。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18143</xdr:rowOff>
    </xdr:from>
    <xdr:to>
      <xdr:col>82</xdr:col>
      <xdr:colOff>107950</xdr:colOff>
      <xdr:row>58</xdr:row>
      <xdr:rowOff>105228</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99622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121755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89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105228</xdr:rowOff>
    </xdr:from>
    <xdr:to>
      <xdr:col>78</xdr:col>
      <xdr:colOff>69850</xdr:colOff>
      <xdr:row>61</xdr:row>
      <xdr:rowOff>26307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4782800" y="10049328"/>
          <a:ext cx="889000" cy="43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95250</xdr:rowOff>
    </xdr:from>
    <xdr:to>
      <xdr:col>78</xdr:col>
      <xdr:colOff>120650</xdr:colOff>
      <xdr:row>58</xdr:row>
      <xdr:rowOff>25400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35577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99785</xdr:rowOff>
    </xdr:from>
    <xdr:to>
      <xdr:col>73</xdr:col>
      <xdr:colOff>180975</xdr:colOff>
      <xdr:row>61</xdr:row>
      <xdr:rowOff>26307</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10386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68035</xdr:rowOff>
    </xdr:from>
    <xdr:to>
      <xdr:col>74</xdr:col>
      <xdr:colOff>31750</xdr:colOff>
      <xdr:row>59</xdr:row>
      <xdr:rowOff>169635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8362</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99785</xdr:rowOff>
    </xdr:from>
    <xdr:to>
      <xdr:col>69</xdr:col>
      <xdr:colOff>92075</xdr:colOff>
      <xdr:row>60</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103867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57150</xdr:rowOff>
    </xdr:from>
    <xdr:to>
      <xdr:col>69</xdr:col>
      <xdr:colOff>142875</xdr:colOff>
      <xdr:row>59</xdr:row>
      <xdr:rowOff>158750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138793</xdr:rowOff>
    </xdr:from>
    <xdr:to>
      <xdr:col>82</xdr:col>
      <xdr:colOff>158750</xdr:colOff>
      <xdr:row>58</xdr:row>
      <xdr:rowOff>68943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155320</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5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54428</xdr:rowOff>
    </xdr:from>
    <xdr:to>
      <xdr:col>78</xdr:col>
      <xdr:colOff>120650</xdr:colOff>
      <xdr:row>58</xdr:row>
      <xdr:rowOff>156028</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9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140805</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084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146957</xdr:rowOff>
    </xdr:from>
    <xdr:to>
      <xdr:col>74</xdr:col>
      <xdr:colOff>31750</xdr:colOff>
      <xdr:row>61</xdr:row>
      <xdr:rowOff>77107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43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61884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52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48985</xdr:rowOff>
    </xdr:from>
    <xdr:to>
      <xdr:col>69</xdr:col>
      <xdr:colOff>142875</xdr:colOff>
      <xdr:row>60</xdr:row>
      <xdr:rowOff>150585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135362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114300</xdr:rowOff>
    </xdr:from>
    <xdr:to>
      <xdr:col>65</xdr:col>
      <xdr:colOff>53975</xdr:colOff>
      <xdr:row>61</xdr:row>
      <xdr:rowOff>44450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29227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ポイント減少したものの、類似団体平均を上回っている。減少した要因としては、一部事務組合の分賦金が減少したことが挙げられる。</a:t>
          </a:r>
        </a:p>
        <a:p>
          <a:r>
            <a:rPr kumimoji="1" lang="ja-JP" altLang="en-US" sz="1300">
              <a:latin typeface="ＭＳ Ｐゴシック" panose="020B0600070205080204" pitchFamily="50" charset="-128"/>
              <a:ea typeface="ＭＳ Ｐゴシック" panose="020B0600070205080204" pitchFamily="50" charset="-128"/>
            </a:rPr>
            <a:t>　一部事務組合の元利償還金等に対する分賦金は補助費等の額に大きく影響するため、今後も一部事務組合の運営に注視していく。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37</xdr:row>
      <xdr:rowOff>170434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39064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92727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136144</xdr:rowOff>
    </xdr:from>
    <xdr:to>
      <xdr:col>78</xdr:col>
      <xdr:colOff>69850</xdr:colOff>
      <xdr:row>37</xdr:row>
      <xdr:rowOff>170434</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30834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36</xdr:row>
      <xdr:rowOff>159004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3083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159004</xdr:rowOff>
    </xdr:from>
    <xdr:to>
      <xdr:col>69</xdr:col>
      <xdr:colOff>92075</xdr:colOff>
      <xdr:row>37</xdr:row>
      <xdr:rowOff>19558</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53340</xdr:rowOff>
    </xdr:from>
    <xdr:to>
      <xdr:col>69</xdr:col>
      <xdr:colOff>142875</xdr:colOff>
      <xdr:row>36</xdr:row>
      <xdr:rowOff>154940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119634</xdr:rowOff>
    </xdr:from>
    <xdr:to>
      <xdr:col>78</xdr:col>
      <xdr:colOff>120650</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34561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549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85344</xdr:rowOff>
    </xdr:from>
    <xdr:to>
      <xdr:col>74</xdr:col>
      <xdr:colOff>31750</xdr:colOff>
      <xdr:row>37</xdr:row>
      <xdr:rowOff>15494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23131</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減少した要因としては、小中学校空調設備整備事業等の元金償還が開始したことにより分子となる額が増加した一方で、普通交付税等の増加により分母となる額も増加したこと挙げられる。　今後は、令和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年度に完了した市庁舎建設事業に伴う借入金の償還により比率の上昇は確実なことから、起債発行額の抑制を図っていく。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136144</xdr:rowOff>
    </xdr:from>
    <xdr:to>
      <xdr:col>24</xdr:col>
      <xdr:colOff>25400</xdr:colOff>
      <xdr:row>77</xdr:row>
      <xdr:rowOff>14987</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1663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14987</xdr:rowOff>
    </xdr:from>
    <xdr:to>
      <xdr:col>19</xdr:col>
      <xdr:colOff>187325</xdr:colOff>
      <xdr:row>77</xdr:row>
      <xdr:rowOff>14987</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16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14987</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16637"/>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78994</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4863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19050</xdr:rowOff>
    </xdr:from>
    <xdr:to>
      <xdr:col>11</xdr:col>
      <xdr:colOff>60325</xdr:colOff>
      <xdr:row>77</xdr:row>
      <xdr:rowOff>120650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85344</xdr:rowOff>
    </xdr:from>
    <xdr:to>
      <xdr:col>24</xdr:col>
      <xdr:colOff>76200</xdr:colOff>
      <xdr:row>77</xdr:row>
      <xdr:rowOff>15494</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101871</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135637</xdr:rowOff>
    </xdr:from>
    <xdr:to>
      <xdr:col>20</xdr:col>
      <xdr:colOff>38100</xdr:colOff>
      <xdr:row>77</xdr:row>
      <xdr:rowOff>65787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75963</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135637</xdr:rowOff>
    </xdr:from>
    <xdr:to>
      <xdr:col>15</xdr:col>
      <xdr:colOff>149225</xdr:colOff>
      <xdr:row>77</xdr:row>
      <xdr:rowOff>65787</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75963</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28194</xdr:rowOff>
    </xdr:from>
    <xdr:to>
      <xdr:col>6</xdr:col>
      <xdr:colOff>171450</xdr:colOff>
      <xdr:row>77</xdr:row>
      <xdr:rowOff>129794</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114571</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公債費以外に係る経常収支比率においては、前年度と比較して</a:t>
          </a:r>
          <a:r>
            <a:rPr kumimoji="1" lang="en-US" altLang="ja-JP" sz="1300">
              <a:latin typeface="ＭＳ Ｐゴシック" panose="020B0600070205080204" pitchFamily="50" charset="-128"/>
              <a:ea typeface="ＭＳ Ｐゴシック" panose="020B0600070205080204" pitchFamily="50" charset="-128"/>
            </a:rPr>
            <a:t>7.2</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ポイント減少し、類似団体平均を下回っている。　</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　土地区画整理事業や農業集落排水事業への繰出金は実質公債費比率にも影響してくるため、今後も繰出しを抑制を図り、事業の見直しや適正化に努める。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67563</xdr:rowOff>
    </xdr:from>
    <xdr:to>
      <xdr:col>82</xdr:col>
      <xdr:colOff>107950</xdr:colOff>
      <xdr:row>78</xdr:row>
      <xdr:rowOff>53848</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097763"/>
          <a:ext cx="838200" cy="32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53848</xdr:rowOff>
    </xdr:from>
    <xdr:to>
      <xdr:col>78</xdr:col>
      <xdr:colOff>69850</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269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96774</xdr:rowOff>
    </xdr:from>
    <xdr:to>
      <xdr:col>78</xdr:col>
      <xdr:colOff>120650</xdr:colOff>
      <xdr:row>78</xdr:row>
      <xdr:rowOff>26924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37101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143002</xdr:rowOff>
    </xdr:from>
    <xdr:to>
      <xdr:col>73</xdr:col>
      <xdr:colOff>180975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4465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101346</xdr:rowOff>
    </xdr:from>
    <xdr:to>
      <xdr:col>74</xdr:col>
      <xdr:colOff>31750</xdr:colOff>
      <xdr:row>78</xdr:row>
      <xdr:rowOff>31496</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41673</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78</xdr:row>
      <xdr:rowOff>26415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3004800" y="13344652"/>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117112</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163068</xdr:rowOff>
    </xdr:from>
    <xdr:to>
      <xdr:col>65</xdr:col>
      <xdr:colOff>53975</xdr:colOff>
      <xdr:row>77</xdr:row>
      <xdr:rowOff>93218</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103395</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xdr:rowOff>
    </xdr:from>
    <xdr:to>
      <xdr:col>82</xdr:col>
      <xdr:colOff>158750</xdr:colOff>
      <xdr:row>76</xdr:row>
      <xdr:rowOff>118363</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33291</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xdr:rowOff>
    </xdr:from>
    <xdr:to>
      <xdr:col>78</xdr:col>
      <xdr:colOff>120650</xdr:colOff>
      <xdr:row>78</xdr:row>
      <xdr:rowOff>104648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89425</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30480</xdr:rowOff>
    </xdr:from>
    <xdr:to>
      <xdr:col>74</xdr:col>
      <xdr:colOff>31750</xdr:colOff>
      <xdr:row>78</xdr:row>
      <xdr:rowOff>132080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116857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171406</xdr:rowOff>
    </xdr:from>
    <xdr:to>
      <xdr:col>29</xdr:col>
      <xdr:colOff>127000</xdr:colOff>
      <xdr:row>17</xdr:row>
      <xdr:rowOff>23768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62231"/>
          <a:ext cx="647700" cy="23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159307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607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23768</xdr:rowOff>
    </xdr:from>
    <xdr:to>
      <xdr:col>26</xdr:col>
      <xdr:colOff>50800</xdr:colOff>
      <xdr:row>17</xdr:row>
      <xdr:rowOff>38322</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86043"/>
          <a:ext cx="698500" cy="145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163849</xdr:rowOff>
    </xdr:from>
    <xdr:to>
      <xdr:col>26</xdr:col>
      <xdr:colOff>101600</xdr:colOff>
      <xdr:row>15</xdr:row>
      <xdr:rowOff>93999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611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104176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380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38322</xdr:rowOff>
    </xdr:from>
    <xdr:to>
      <xdr:col>22</xdr:col>
      <xdr:colOff>114300</xdr:colOff>
      <xdr:row>17</xdr:row>
      <xdr:rowOff>104350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0597"/>
          <a:ext cx="698500" cy="66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77514</xdr:rowOff>
    </xdr:from>
    <xdr:to>
      <xdr:col>22</xdr:col>
      <xdr:colOff>165100</xdr:colOff>
      <xdr:row>16</xdr:row>
      <xdr:rowOff>7664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696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17841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46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104350</xdr:rowOff>
    </xdr:from>
    <xdr:to>
      <xdr:col>18</xdr:col>
      <xdr:colOff>177800</xdr:colOff>
      <xdr:row>17</xdr:row>
      <xdr:rowOff>113741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66625"/>
          <a:ext cx="698500" cy="9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109861</xdr:rowOff>
    </xdr:from>
    <xdr:to>
      <xdr:col>19</xdr:col>
      <xdr:colOff>38100</xdr:colOff>
      <xdr:row>16</xdr:row>
      <xdr:rowOff>40011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7292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50188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49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122492</xdr:rowOff>
    </xdr:from>
    <xdr:to>
      <xdr:col>15</xdr:col>
      <xdr:colOff>101600</xdr:colOff>
      <xdr:row>16</xdr:row>
      <xdr:rowOff>52642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741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62819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510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120606</xdr:rowOff>
    </xdr:from>
    <xdr:to>
      <xdr:col>29</xdr:col>
      <xdr:colOff>177800</xdr:colOff>
      <xdr:row>17</xdr:row>
      <xdr:rowOff>50756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114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92683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88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144418</xdr:rowOff>
    </xdr:from>
    <xdr:to>
      <xdr:col>26</xdr:col>
      <xdr:colOff>101600</xdr:colOff>
      <xdr:row>17</xdr:row>
      <xdr:rowOff>74568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352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59345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02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158972</xdr:rowOff>
    </xdr:from>
    <xdr:to>
      <xdr:col>22</xdr:col>
      <xdr:colOff>165100</xdr:colOff>
      <xdr:row>17</xdr:row>
      <xdr:rowOff>89122</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49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73899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036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53550</xdr:rowOff>
    </xdr:from>
    <xdr:to>
      <xdr:col>19</xdr:col>
      <xdr:colOff>38100</xdr:colOff>
      <xdr:row>17</xdr:row>
      <xdr:rowOff>155150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15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139927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62941</xdr:rowOff>
    </xdr:from>
    <xdr:to>
      <xdr:col>15</xdr:col>
      <xdr:colOff>101600</xdr:colOff>
      <xdr:row>17</xdr:row>
      <xdr:rowOff>164541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25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149318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11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82614</xdr:rowOff>
    </xdr:from>
    <xdr:to>
      <xdr:col>29</xdr:col>
      <xdr:colOff>127000</xdr:colOff>
      <xdr:row>36</xdr:row>
      <xdr:rowOff>133172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035864"/>
          <a:ext cx="647700" cy="505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175023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85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91986</xdr:rowOff>
    </xdr:from>
    <xdr:to>
      <xdr:col>26</xdr:col>
      <xdr:colOff>50800</xdr:colOff>
      <xdr:row>36</xdr:row>
      <xdr:rowOff>133172</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045236"/>
          <a:ext cx="698500" cy="41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325107</xdr:rowOff>
    </xdr:from>
    <xdr:to>
      <xdr:col>26</xdr:col>
      <xdr:colOff>101600</xdr:colOff>
      <xdr:row>36</xdr:row>
      <xdr:rowOff>83807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35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93984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04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69774</xdr:rowOff>
    </xdr:from>
    <xdr:to>
      <xdr:col>22</xdr:col>
      <xdr:colOff>114300</xdr:colOff>
      <xdr:row>36</xdr:row>
      <xdr:rowOff>91986</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023024"/>
          <a:ext cx="698500" cy="22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259309</xdr:rowOff>
    </xdr:from>
    <xdr:to>
      <xdr:col>22</xdr:col>
      <xdr:colOff>165100</xdr:colOff>
      <xdr:row>36</xdr:row>
      <xdr:rowOff>18009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96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28186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638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296202</xdr:rowOff>
    </xdr:from>
    <xdr:to>
      <xdr:col>18</xdr:col>
      <xdr:colOff>177800</xdr:colOff>
      <xdr:row>36</xdr:row>
      <xdr:rowOff>69774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6906552"/>
          <a:ext cx="698500" cy="1164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229743</xdr:rowOff>
    </xdr:from>
    <xdr:to>
      <xdr:col>19</xdr:col>
      <xdr:colOff>38100</xdr:colOff>
      <xdr:row>35</xdr:row>
      <xdr:rowOff>331343</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40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341520</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60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307391</xdr:rowOff>
    </xdr:from>
    <xdr:to>
      <xdr:col>15</xdr:col>
      <xdr:colOff>101600</xdr:colOff>
      <xdr:row>36</xdr:row>
      <xdr:rowOff>66091</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17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50868</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04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31814</xdr:rowOff>
    </xdr:from>
    <xdr:to>
      <xdr:col>29</xdr:col>
      <xdr:colOff>177800</xdr:colOff>
      <xdr:row>36</xdr:row>
      <xdr:rowOff>133414</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9850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3891</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95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82372</xdr:rowOff>
    </xdr:from>
    <xdr:to>
      <xdr:col>26</xdr:col>
      <xdr:colOff>101600</xdr:colOff>
      <xdr:row>37</xdr:row>
      <xdr:rowOff>12522</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035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168749</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21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41186</xdr:rowOff>
    </xdr:from>
    <xdr:to>
      <xdr:col>22</xdr:col>
      <xdr:colOff>165100</xdr:colOff>
      <xdr:row>36</xdr:row>
      <xdr:rowOff>142786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99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127563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08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18974</xdr:rowOff>
    </xdr:from>
    <xdr:to>
      <xdr:col>19</xdr:col>
      <xdr:colOff>38100</xdr:colOff>
      <xdr:row>36</xdr:row>
      <xdr:rowOff>120574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972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105351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05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245402</xdr:rowOff>
    </xdr:from>
    <xdr:to>
      <xdr:col>15</xdr:col>
      <xdr:colOff>101600</xdr:colOff>
      <xdr:row>36</xdr:row>
      <xdr:rowOff>4102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855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14279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62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42812</xdr:rowOff>
    </xdr:from>
    <xdr:to>
      <xdr:col>24</xdr:col>
      <xdr:colOff>63500</xdr:colOff>
      <xdr:row>37</xdr:row>
      <xdr:rowOff>103391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386462"/>
          <a:ext cx="8382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86155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15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103391</xdr:rowOff>
    </xdr:from>
    <xdr:to>
      <xdr:col>19</xdr:col>
      <xdr:colOff>177800</xdr:colOff>
      <xdr:row>37</xdr:row>
      <xdr:rowOff>151778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447041"/>
          <a:ext cx="8890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11252</xdr:rowOff>
    </xdr:from>
    <xdr:to>
      <xdr:col>20</xdr:col>
      <xdr:colOff>38100</xdr:colOff>
      <xdr:row>35</xdr:row>
      <xdr:rowOff>112852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12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129379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787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151778</xdr:rowOff>
    </xdr:from>
    <xdr:to>
      <xdr:col>15</xdr:col>
      <xdr:colOff>50800</xdr:colOff>
      <xdr:row>38</xdr:row>
      <xdr:rowOff>19685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95428"/>
          <a:ext cx="889000" cy="3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2508</xdr:rowOff>
    </xdr:from>
    <xdr:to>
      <xdr:col>15</xdr:col>
      <xdr:colOff>101600</xdr:colOff>
      <xdr:row>36</xdr:row>
      <xdr:rowOff>104108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7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120635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4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12141</xdr:rowOff>
    </xdr:from>
    <xdr:to>
      <xdr:col>10</xdr:col>
      <xdr:colOff>114300</xdr:colOff>
      <xdr:row>38</xdr:row>
      <xdr:rowOff>19685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527241"/>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7461</xdr:rowOff>
    </xdr:from>
    <xdr:to>
      <xdr:col>10</xdr:col>
      <xdr:colOff>165100</xdr:colOff>
      <xdr:row>36</xdr:row>
      <xdr:rowOff>109061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125588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16072</xdr:rowOff>
    </xdr:from>
    <xdr:to>
      <xdr:col>6</xdr:col>
      <xdr:colOff>38100</xdr:colOff>
      <xdr:row>36</xdr:row>
      <xdr:rowOff>117672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134199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6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163462</xdr:rowOff>
    </xdr:from>
    <xdr:to>
      <xdr:col>24</xdr:col>
      <xdr:colOff>114300</xdr:colOff>
      <xdr:row>37</xdr:row>
      <xdr:rowOff>93612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3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141889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1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52591</xdr:rowOff>
    </xdr:from>
    <xdr:to>
      <xdr:col>20</xdr:col>
      <xdr:colOff>38100</xdr:colOff>
      <xdr:row>37</xdr:row>
      <xdr:rowOff>154191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9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145318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100978</xdr:rowOff>
    </xdr:from>
    <xdr:to>
      <xdr:col>15</xdr:col>
      <xdr:colOff>101600</xdr:colOff>
      <xdr:row>38</xdr:row>
      <xdr:rowOff>31128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22255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3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140335</xdr:rowOff>
    </xdr:from>
    <xdr:to>
      <xdr:col>10</xdr:col>
      <xdr:colOff>165100</xdr:colOff>
      <xdr:row>38</xdr:row>
      <xdr:rowOff>70485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61612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7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132791</xdr:rowOff>
    </xdr:from>
    <xdr:to>
      <xdr:col>6</xdr:col>
      <xdr:colOff>38100</xdr:colOff>
      <xdr:row>38</xdr:row>
      <xdr:rowOff>62941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54068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14250</xdr:rowOff>
    </xdr:from>
    <xdr:to>
      <xdr:col>24</xdr:col>
      <xdr:colOff>63500</xdr:colOff>
      <xdr:row>57</xdr:row>
      <xdr:rowOff>31000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9786900"/>
          <a:ext cx="838200" cy="1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23982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453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14250</xdr:rowOff>
    </xdr:from>
    <xdr:to>
      <xdr:col>19</xdr:col>
      <xdr:colOff>177800</xdr:colOff>
      <xdr:row>58</xdr:row>
      <xdr:rowOff>28537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786900"/>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163475</xdr:rowOff>
    </xdr:from>
    <xdr:to>
      <xdr:col>20</xdr:col>
      <xdr:colOff>38100</xdr:colOff>
      <xdr:row>55</xdr:row>
      <xdr:rowOff>93625</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42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110152</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19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28537</xdr:rowOff>
    </xdr:from>
    <xdr:to>
      <xdr:col>15</xdr:col>
      <xdr:colOff>50800</xdr:colOff>
      <xdr:row>58</xdr:row>
      <xdr:rowOff>35789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72637"/>
          <a:ext cx="889000" cy="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62471</xdr:rowOff>
    </xdr:from>
    <xdr:to>
      <xdr:col>15</xdr:col>
      <xdr:colOff>101600</xdr:colOff>
      <xdr:row>55</xdr:row>
      <xdr:rowOff>164071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49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9148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2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35789</xdr:rowOff>
    </xdr:from>
    <xdr:to>
      <xdr:col>10</xdr:col>
      <xdr:colOff>114300</xdr:colOff>
      <xdr:row>58</xdr:row>
      <xdr:rowOff>45301</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9889"/>
          <a:ext cx="889000" cy="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141097</xdr:rowOff>
    </xdr:from>
    <xdr:to>
      <xdr:col>10</xdr:col>
      <xdr:colOff>165100</xdr:colOff>
      <xdr:row>56</xdr:row>
      <xdr:rowOff>71247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570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87774</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34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48501</xdr:rowOff>
    </xdr:from>
    <xdr:to>
      <xdr:col>6</xdr:col>
      <xdr:colOff>38100</xdr:colOff>
      <xdr:row>55</xdr:row>
      <xdr:rowOff>150101</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47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166628</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25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151650</xdr:rowOff>
    </xdr:from>
    <xdr:to>
      <xdr:col>24</xdr:col>
      <xdr:colOff>114300</xdr:colOff>
      <xdr:row>57</xdr:row>
      <xdr:rowOff>81800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5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130077</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3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134900</xdr:rowOff>
    </xdr:from>
    <xdr:to>
      <xdr:col>20</xdr:col>
      <xdr:colOff>38100</xdr:colOff>
      <xdr:row>57</xdr:row>
      <xdr:rowOff>65050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7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56177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828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149187</xdr:rowOff>
    </xdr:from>
    <xdr:to>
      <xdr:col>15</xdr:col>
      <xdr:colOff>101600</xdr:colOff>
      <xdr:row>58</xdr:row>
      <xdr:rowOff>79337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92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70464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1001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156439</xdr:rowOff>
    </xdr:from>
    <xdr:to>
      <xdr:col>10</xdr:col>
      <xdr:colOff>165100</xdr:colOff>
      <xdr:row>58</xdr:row>
      <xdr:rowOff>86589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77716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165951</xdr:rowOff>
    </xdr:from>
    <xdr:to>
      <xdr:col>6</xdr:col>
      <xdr:colOff>38100</xdr:colOff>
      <xdr:row>58</xdr:row>
      <xdr:rowOff>96101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3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87228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03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136576</xdr:rowOff>
    </xdr:from>
    <xdr:to>
      <xdr:col>24</xdr:col>
      <xdr:colOff>63500</xdr:colOff>
      <xdr:row>78</xdr:row>
      <xdr:rowOff>144805</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509676"/>
          <a:ext cx="8382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142715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72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144805</xdr:rowOff>
    </xdr:from>
    <xdr:to>
      <xdr:col>19</xdr:col>
      <xdr:colOff>177800</xdr:colOff>
      <xdr:row>78</xdr:row>
      <xdr:rowOff>154636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517905"/>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148946</xdr:rowOff>
    </xdr:from>
    <xdr:to>
      <xdr:col>20</xdr:col>
      <xdr:colOff>38100</xdr:colOff>
      <xdr:row>78</xdr:row>
      <xdr:rowOff>79096</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0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95623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5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154636</xdr:rowOff>
    </xdr:from>
    <xdr:to>
      <xdr:col>15</xdr:col>
      <xdr:colOff>50800</xdr:colOff>
      <xdr:row>78</xdr:row>
      <xdr:rowOff>162407</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527736"/>
          <a:ext cx="889000" cy="7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126161</xdr:rowOff>
    </xdr:from>
    <xdr:to>
      <xdr:col>15</xdr:col>
      <xdr:colOff>101600</xdr:colOff>
      <xdr:row>78</xdr:row>
      <xdr:rowOff>56311</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2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72838</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10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162407</xdr:rowOff>
    </xdr:from>
    <xdr:to>
      <xdr:col>10</xdr:col>
      <xdr:colOff>114300</xdr:colOff>
      <xdr:row>78</xdr:row>
      <xdr:rowOff>164846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35507"/>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134620</xdr:rowOff>
    </xdr:from>
    <xdr:to>
      <xdr:col>10</xdr:col>
      <xdr:colOff>165100</xdr:colOff>
      <xdr:row>78</xdr:row>
      <xdr:rowOff>64770</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3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81297</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1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139573</xdr:rowOff>
    </xdr:from>
    <xdr:to>
      <xdr:col>6</xdr:col>
      <xdr:colOff>38100</xdr:colOff>
      <xdr:row>78</xdr:row>
      <xdr:rowOff>69723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41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86250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11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85776</xdr:rowOff>
    </xdr:from>
    <xdr:to>
      <xdr:col>24</xdr:col>
      <xdr:colOff>114300</xdr:colOff>
      <xdr:row>79</xdr:row>
      <xdr:rowOff>15926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5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703</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7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94005</xdr:rowOff>
    </xdr:from>
    <xdr:to>
      <xdr:col>20</xdr:col>
      <xdr:colOff>38100</xdr:colOff>
      <xdr:row>79</xdr:row>
      <xdr:rowOff>24155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15282</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103836</xdr:rowOff>
    </xdr:from>
    <xdr:to>
      <xdr:col>15</xdr:col>
      <xdr:colOff>101600</xdr:colOff>
      <xdr:row>79</xdr:row>
      <xdr:rowOff>33986</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7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25113</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69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111607</xdr:rowOff>
    </xdr:from>
    <xdr:to>
      <xdr:col>10</xdr:col>
      <xdr:colOff>165100</xdr:colOff>
      <xdr:row>79</xdr:row>
      <xdr:rowOff>41757</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8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32884</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7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114046</xdr:rowOff>
    </xdr:from>
    <xdr:to>
      <xdr:col>6</xdr:col>
      <xdr:colOff>38100</xdr:colOff>
      <xdr:row>79</xdr:row>
      <xdr:rowOff>44196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8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35323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7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105181</xdr:rowOff>
    </xdr:from>
    <xdr:to>
      <xdr:col>24</xdr:col>
      <xdr:colOff>63500</xdr:colOff>
      <xdr:row>98</xdr:row>
      <xdr:rowOff>143455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564381"/>
          <a:ext cx="838200" cy="38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76540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364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143455</xdr:rowOff>
    </xdr:from>
    <xdr:to>
      <xdr:col>19</xdr:col>
      <xdr:colOff>177800</xdr:colOff>
      <xdr:row>98</xdr:row>
      <xdr:rowOff>170332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945555"/>
          <a:ext cx="889000" cy="2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117165</xdr:rowOff>
    </xdr:from>
    <xdr:to>
      <xdr:col>20</xdr:col>
      <xdr:colOff>38100</xdr:colOff>
      <xdr:row>99</xdr:row>
      <xdr:rowOff>47315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91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38442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701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170332</xdr:rowOff>
    </xdr:from>
    <xdr:to>
      <xdr:col>15</xdr:col>
      <xdr:colOff>50800</xdr:colOff>
      <xdr:row>99</xdr:row>
      <xdr:rowOff>86616</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972432"/>
          <a:ext cx="889000" cy="8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158868</xdr:rowOff>
    </xdr:from>
    <xdr:to>
      <xdr:col>15</xdr:col>
      <xdr:colOff>101600</xdr:colOff>
      <xdr:row>99</xdr:row>
      <xdr:rowOff>89018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6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80145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53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73961</xdr:rowOff>
    </xdr:from>
    <xdr:to>
      <xdr:col>10</xdr:col>
      <xdr:colOff>114300</xdr:colOff>
      <xdr:row>99</xdr:row>
      <xdr:rowOff>86616</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7047511"/>
          <a:ext cx="8890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70334</xdr:rowOff>
    </xdr:from>
    <xdr:to>
      <xdr:col>10</xdr:col>
      <xdr:colOff>165100</xdr:colOff>
      <xdr:row>100</xdr:row>
      <xdr:rowOff>484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43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163061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3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81421</xdr:rowOff>
    </xdr:from>
    <xdr:to>
      <xdr:col>6</xdr:col>
      <xdr:colOff>38100</xdr:colOff>
      <xdr:row>100</xdr:row>
      <xdr:rowOff>11571</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2698</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4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54381</xdr:rowOff>
    </xdr:from>
    <xdr:to>
      <xdr:col>24</xdr:col>
      <xdr:colOff>114300</xdr:colOff>
      <xdr:row>96</xdr:row>
      <xdr:rowOff>155981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51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32808</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492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92655</xdr:rowOff>
    </xdr:from>
    <xdr:to>
      <xdr:col>20</xdr:col>
      <xdr:colOff>38100</xdr:colOff>
      <xdr:row>99</xdr:row>
      <xdr:rowOff>22805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8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39332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6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119532</xdr:rowOff>
    </xdr:from>
    <xdr:to>
      <xdr:col>15</xdr:col>
      <xdr:colOff>101600</xdr:colOff>
      <xdr:row>99</xdr:row>
      <xdr:rowOff>49682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92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66209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6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35816</xdr:rowOff>
    </xdr:from>
    <xdr:to>
      <xdr:col>10</xdr:col>
      <xdr:colOff>165100</xdr:colOff>
      <xdr:row>99</xdr:row>
      <xdr:rowOff>137416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7009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153943</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784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23161</xdr:rowOff>
    </xdr:from>
    <xdr:to>
      <xdr:col>6</xdr:col>
      <xdr:colOff>38100</xdr:colOff>
      <xdr:row>99</xdr:row>
      <xdr:rowOff>124761</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9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141288</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77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77521</xdr:rowOff>
    </xdr:from>
    <xdr:to>
      <xdr:col>54</xdr:col>
      <xdr:colOff>189865</xdr:colOff>
      <xdr:row>38</xdr:row>
      <xdr:rowOff>17605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735371"/>
          <a:ext cx="1270" cy="797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21432</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53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17605</xdr:rowOff>
    </xdr:from>
    <xdr:to>
      <xdr:col>55</xdr:col>
      <xdr:colOff>88900</xdr:colOff>
      <xdr:row>38</xdr:row>
      <xdr:rowOff>17605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53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24198</xdr:rowOff>
    </xdr:from>
    <xdr:ext cx="599010"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51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77521</xdr:rowOff>
    </xdr:from>
    <xdr:to>
      <xdr:col>55</xdr:col>
      <xdr:colOff>88900</xdr:colOff>
      <xdr:row>33</xdr:row>
      <xdr:rowOff>77521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735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25095</xdr:rowOff>
    </xdr:from>
    <xdr:to>
      <xdr:col>55</xdr:col>
      <xdr:colOff>0</xdr:colOff>
      <xdr:row>36</xdr:row>
      <xdr:rowOff>151915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9639300" y="5511495"/>
          <a:ext cx="838200" cy="812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59031</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059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36154</xdr:rowOff>
    </xdr:from>
    <xdr:to>
      <xdr:col>55</xdr:col>
      <xdr:colOff>50800</xdr:colOff>
      <xdr:row>36</xdr:row>
      <xdr:rowOff>137754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0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25095</xdr:rowOff>
    </xdr:from>
    <xdr:to>
      <xdr:col>50</xdr:col>
      <xdr:colOff>114300</xdr:colOff>
      <xdr:row>37</xdr:row>
      <xdr:rowOff>104915</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8750300" y="5511495"/>
          <a:ext cx="889000" cy="93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180</xdr:rowOff>
    </xdr:from>
    <xdr:to>
      <xdr:col>50</xdr:col>
      <xdr:colOff>165100</xdr:colOff>
      <xdr:row>31</xdr:row>
      <xdr:rowOff>101780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53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118307</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39795" y="5090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104915</xdr:rowOff>
    </xdr:from>
    <xdr:to>
      <xdr:col>45</xdr:col>
      <xdr:colOff>177800</xdr:colOff>
      <xdr:row>37</xdr:row>
      <xdr:rowOff>107025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6448565"/>
          <a:ext cx="889000" cy="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94485</xdr:rowOff>
    </xdr:from>
    <xdr:to>
      <xdr:col>46</xdr:col>
      <xdr:colOff>38100</xdr:colOff>
      <xdr:row>37</xdr:row>
      <xdr:rowOff>24635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626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41162</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83111" y="60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99985</xdr:rowOff>
    </xdr:from>
    <xdr:to>
      <xdr:col>41</xdr:col>
      <xdr:colOff>50800</xdr:colOff>
      <xdr:row>37</xdr:row>
      <xdr:rowOff>107025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443635"/>
          <a:ext cx="889000" cy="7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104262</xdr:rowOff>
    </xdr:from>
    <xdr:to>
      <xdr:col>41</xdr:col>
      <xdr:colOff>101600</xdr:colOff>
      <xdr:row>37</xdr:row>
      <xdr:rowOff>34412</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7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50939</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5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125872</xdr:rowOff>
    </xdr:from>
    <xdr:to>
      <xdr:col>36</xdr:col>
      <xdr:colOff>165100</xdr:colOff>
      <xdr:row>37</xdr:row>
      <xdr:rowOff>56022</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9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72549</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7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101115</xdr:rowOff>
    </xdr:from>
    <xdr:to>
      <xdr:col>55</xdr:col>
      <xdr:colOff>50800</xdr:colOff>
      <xdr:row>37</xdr:row>
      <xdr:rowOff>31265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27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79542</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625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145745</xdr:rowOff>
    </xdr:from>
    <xdr:to>
      <xdr:col>50</xdr:col>
      <xdr:colOff>165100</xdr:colOff>
      <xdr:row>32</xdr:row>
      <xdr:rowOff>75895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546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67022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39795" y="555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54115</xdr:rowOff>
    </xdr:from>
    <xdr:to>
      <xdr:col>46</xdr:col>
      <xdr:colOff>38100</xdr:colOff>
      <xdr:row>37</xdr:row>
      <xdr:rowOff>155715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6397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146842</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83111" y="649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56225</xdr:rowOff>
    </xdr:from>
    <xdr:to>
      <xdr:col>41</xdr:col>
      <xdr:colOff>101600</xdr:colOff>
      <xdr:row>37</xdr:row>
      <xdr:rowOff>157825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9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148952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92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49185</xdr:rowOff>
    </xdr:from>
    <xdr:to>
      <xdr:col>36</xdr:col>
      <xdr:colOff>165100</xdr:colOff>
      <xdr:row>37</xdr:row>
      <xdr:rowOff>150785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9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141912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8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21896</xdr:rowOff>
    </xdr:from>
    <xdr:to>
      <xdr:col>55</xdr:col>
      <xdr:colOff>0</xdr:colOff>
      <xdr:row>57</xdr:row>
      <xdr:rowOff>59770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9639300" y="9623096"/>
          <a:ext cx="838200" cy="20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30481</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460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49163</xdr:rowOff>
    </xdr:from>
    <xdr:to>
      <xdr:col>50</xdr:col>
      <xdr:colOff>114300</xdr:colOff>
      <xdr:row>56</xdr:row>
      <xdr:rowOff>21896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478913"/>
          <a:ext cx="889000" cy="14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105994</xdr:rowOff>
    </xdr:from>
    <xdr:to>
      <xdr:col>50</xdr:col>
      <xdr:colOff>165100</xdr:colOff>
      <xdr:row>56</xdr:row>
      <xdr:rowOff>36144</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535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52671</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31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49163</xdr:rowOff>
    </xdr:from>
    <xdr:to>
      <xdr:col>45</xdr:col>
      <xdr:colOff>177800</xdr:colOff>
      <xdr:row>57</xdr:row>
      <xdr:rowOff>31492</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478913"/>
          <a:ext cx="889000" cy="325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79733</xdr:rowOff>
    </xdr:from>
    <xdr:to>
      <xdr:col>46</xdr:col>
      <xdr:colOff>38100</xdr:colOff>
      <xdr:row>56</xdr:row>
      <xdr:rowOff>9883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50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1010</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60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9175</xdr:rowOff>
    </xdr:from>
    <xdr:to>
      <xdr:col>41</xdr:col>
      <xdr:colOff>50800</xdr:colOff>
      <xdr:row>57</xdr:row>
      <xdr:rowOff>31492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781825"/>
          <a:ext cx="889000" cy="2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36064</xdr:rowOff>
    </xdr:from>
    <xdr:to>
      <xdr:col>41</xdr:col>
      <xdr:colOff>101600</xdr:colOff>
      <xdr:row>55</xdr:row>
      <xdr:rowOff>137664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46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154191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24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130631</xdr:rowOff>
    </xdr:from>
    <xdr:to>
      <xdr:col>36</xdr:col>
      <xdr:colOff>165100</xdr:colOff>
      <xdr:row>56</xdr:row>
      <xdr:rowOff>60781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60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77308</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05111" y="933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8970</xdr:rowOff>
    </xdr:from>
    <xdr:to>
      <xdr:col>55</xdr:col>
      <xdr:colOff>50800</xdr:colOff>
      <xdr:row>57</xdr:row>
      <xdr:rowOff>110570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78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95347</xdr:rowOff>
    </xdr:from>
    <xdr:ext cx="534377"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69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142546</xdr:rowOff>
    </xdr:from>
    <xdr:to>
      <xdr:col>50</xdr:col>
      <xdr:colOff>165100</xdr:colOff>
      <xdr:row>56</xdr:row>
      <xdr:rowOff>72696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57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63823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66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169813</xdr:rowOff>
    </xdr:from>
    <xdr:to>
      <xdr:col>46</xdr:col>
      <xdr:colOff>38100</xdr:colOff>
      <xdr:row>55</xdr:row>
      <xdr:rowOff>99963</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4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116490</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20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152142</xdr:rowOff>
    </xdr:from>
    <xdr:to>
      <xdr:col>41</xdr:col>
      <xdr:colOff>101600</xdr:colOff>
      <xdr:row>57</xdr:row>
      <xdr:rowOff>82292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753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73419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8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129825</xdr:rowOff>
    </xdr:from>
    <xdr:to>
      <xdr:col>36</xdr:col>
      <xdr:colOff>165100</xdr:colOff>
      <xdr:row>57</xdr:row>
      <xdr:rowOff>59975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73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51102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8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112750</xdr:rowOff>
    </xdr:from>
    <xdr:to>
      <xdr:col>55</xdr:col>
      <xdr:colOff>0</xdr:colOff>
      <xdr:row>78</xdr:row>
      <xdr:rowOff>108356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2971500"/>
          <a:ext cx="838200" cy="50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23258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224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121463</xdr:rowOff>
    </xdr:from>
    <xdr:to>
      <xdr:col>50</xdr:col>
      <xdr:colOff>114300</xdr:colOff>
      <xdr:row>75</xdr:row>
      <xdr:rowOff>112750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2637313"/>
          <a:ext cx="889000" cy="334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59055</xdr:rowOff>
    </xdr:from>
    <xdr:to>
      <xdr:col>50</xdr:col>
      <xdr:colOff>165100</xdr:colOff>
      <xdr:row>77</xdr:row>
      <xdr:rowOff>160655</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151782</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53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121463</xdr:rowOff>
    </xdr:from>
    <xdr:to>
      <xdr:col>45</xdr:col>
      <xdr:colOff>177800</xdr:colOff>
      <xdr:row>78</xdr:row>
      <xdr:rowOff>42787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2637313"/>
          <a:ext cx="889000" cy="77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60782</xdr:rowOff>
    </xdr:from>
    <xdr:to>
      <xdr:col>46</xdr:col>
      <xdr:colOff>38100</xdr:colOff>
      <xdr:row>77</xdr:row>
      <xdr:rowOff>162382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153509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5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9080</xdr:rowOff>
    </xdr:from>
    <xdr:to>
      <xdr:col>41</xdr:col>
      <xdr:colOff>50800</xdr:colOff>
      <xdr:row>78</xdr:row>
      <xdr:rowOff>42787</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6972300" y="13382180"/>
          <a:ext cx="889000" cy="3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112128</xdr:rowOff>
    </xdr:from>
    <xdr:to>
      <xdr:col>41</xdr:col>
      <xdr:colOff>101600</xdr:colOff>
      <xdr:row>77</xdr:row>
      <xdr:rowOff>42278</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4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58805</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291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24930</xdr:rowOff>
    </xdr:from>
    <xdr:to>
      <xdr:col>36</xdr:col>
      <xdr:colOff>165100</xdr:colOff>
      <xdr:row>77</xdr:row>
      <xdr:rowOff>126530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2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143057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0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57556</xdr:rowOff>
    </xdr:from>
    <xdr:to>
      <xdr:col>55</xdr:col>
      <xdr:colOff>50800</xdr:colOff>
      <xdr:row>78</xdr:row>
      <xdr:rowOff>159156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430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150258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3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61950</xdr:rowOff>
    </xdr:from>
    <xdr:to>
      <xdr:col>50</xdr:col>
      <xdr:colOff>165100</xdr:colOff>
      <xdr:row>75</xdr:row>
      <xdr:rowOff>163550</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29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8627</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6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70663</xdr:rowOff>
    </xdr:from>
    <xdr:to>
      <xdr:col>46</xdr:col>
      <xdr:colOff>38100</xdr:colOff>
      <xdr:row>74</xdr:row>
      <xdr:rowOff>813</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25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17340</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36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163437</xdr:rowOff>
    </xdr:from>
    <xdr:to>
      <xdr:col>41</xdr:col>
      <xdr:colOff>101600</xdr:colOff>
      <xdr:row>78</xdr:row>
      <xdr:rowOff>93587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6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84714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57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129730</xdr:rowOff>
    </xdr:from>
    <xdr:to>
      <xdr:col>36</xdr:col>
      <xdr:colOff>165100</xdr:colOff>
      <xdr:row>78</xdr:row>
      <xdr:rowOff>59880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33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51007</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42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81966</xdr:rowOff>
    </xdr:from>
    <xdr:to>
      <xdr:col>55</xdr:col>
      <xdr:colOff>0</xdr:colOff>
      <xdr:row>98</xdr:row>
      <xdr:rowOff>97410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884066"/>
          <a:ext cx="838200" cy="1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120527</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40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97410</xdr:rowOff>
    </xdr:from>
    <xdr:to>
      <xdr:col>50</xdr:col>
      <xdr:colOff>114300</xdr:colOff>
      <xdr:row>98</xdr:row>
      <xdr:rowOff>143611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99510"/>
          <a:ext cx="889000" cy="4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61519</xdr:rowOff>
    </xdr:from>
    <xdr:to>
      <xdr:col>50</xdr:col>
      <xdr:colOff>165100</xdr:colOff>
      <xdr:row>96</xdr:row>
      <xdr:rowOff>163119</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8196</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9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143611</xdr:rowOff>
    </xdr:from>
    <xdr:to>
      <xdr:col>45</xdr:col>
      <xdr:colOff>177800</xdr:colOff>
      <xdr:row>98</xdr:row>
      <xdr:rowOff>146659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94571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3848</xdr:rowOff>
    </xdr:from>
    <xdr:to>
      <xdr:col>46</xdr:col>
      <xdr:colOff>38100</xdr:colOff>
      <xdr:row>96</xdr:row>
      <xdr:rowOff>105448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121975</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143535</xdr:rowOff>
    </xdr:from>
    <xdr:to>
      <xdr:col>41</xdr:col>
      <xdr:colOff>50800</xdr:colOff>
      <xdr:row>98</xdr:row>
      <xdr:rowOff>146659</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945635"/>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39002</xdr:rowOff>
    </xdr:from>
    <xdr:to>
      <xdr:col>41</xdr:col>
      <xdr:colOff>101600</xdr:colOff>
      <xdr:row>96</xdr:row>
      <xdr:rowOff>140602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157129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166585</xdr:rowOff>
    </xdr:from>
    <xdr:to>
      <xdr:col>36</xdr:col>
      <xdr:colOff>165100</xdr:colOff>
      <xdr:row>97</xdr:row>
      <xdr:rowOff>96735</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113262</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4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31166</xdr:rowOff>
    </xdr:from>
    <xdr:to>
      <xdr:col>55</xdr:col>
      <xdr:colOff>50800</xdr:colOff>
      <xdr:row>98</xdr:row>
      <xdr:rowOff>132766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117543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4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46610</xdr:rowOff>
    </xdr:from>
    <xdr:to>
      <xdr:col>50</xdr:col>
      <xdr:colOff>165100</xdr:colOff>
      <xdr:row>98</xdr:row>
      <xdr:rowOff>148210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4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139337</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404428" y="16941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92811</xdr:rowOff>
    </xdr:from>
    <xdr:to>
      <xdr:col>46</xdr:col>
      <xdr:colOff>38100</xdr:colOff>
      <xdr:row>99</xdr:row>
      <xdr:rowOff>22961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9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99</xdr:row>
      <xdr:rowOff>14088</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15428" y="169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95859</xdr:rowOff>
    </xdr:from>
    <xdr:to>
      <xdr:col>41</xdr:col>
      <xdr:colOff>101600</xdr:colOff>
      <xdr:row>99</xdr:row>
      <xdr:rowOff>26009</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9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17136</xdr:rowOff>
    </xdr:from>
    <xdr:ext cx="469744"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26428" y="16990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92735</xdr:rowOff>
    </xdr:from>
    <xdr:to>
      <xdr:col>36</xdr:col>
      <xdr:colOff>165100</xdr:colOff>
      <xdr:row>99</xdr:row>
      <xdr:rowOff>22885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14012</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37428" y="169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27801</xdr:rowOff>
    </xdr:from>
    <xdr:to>
      <xdr:col>81</xdr:col>
      <xdr:colOff>50800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14351"/>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94462</xdr:rowOff>
    </xdr:from>
    <xdr:to>
      <xdr:col>81</xdr:col>
      <xdr:colOff>101600</xdr:colOff>
      <xdr:row>38</xdr:row>
      <xdr:rowOff>24612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41139</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213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27801</xdr:rowOff>
    </xdr:from>
    <xdr:to>
      <xdr:col>76</xdr:col>
      <xdr:colOff>114300</xdr:colOff>
      <xdr:row>39</xdr:row>
      <xdr:rowOff>44450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14351"/>
          <a:ext cx="889000" cy="1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27940</xdr:rowOff>
    </xdr:from>
    <xdr:to>
      <xdr:col>76</xdr:col>
      <xdr:colOff>165100</xdr:colOff>
      <xdr:row>38</xdr:row>
      <xdr:rowOff>129540</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43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146067</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318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149898</xdr:rowOff>
    </xdr:from>
    <xdr:to>
      <xdr:col>72</xdr:col>
      <xdr:colOff>38100</xdr:colOff>
      <xdr:row>38</xdr:row>
      <xdr:rowOff>80048</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493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96575</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268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109512</xdr:rowOff>
    </xdr:from>
    <xdr:to>
      <xdr:col>67</xdr:col>
      <xdr:colOff>101600</xdr:colOff>
      <xdr:row>38</xdr:row>
      <xdr:rowOff>39662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45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56189</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22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148451</xdr:rowOff>
    </xdr:from>
    <xdr:to>
      <xdr:col>76</xdr:col>
      <xdr:colOff>165100</xdr:colOff>
      <xdr:row>39</xdr:row>
      <xdr:rowOff>78601</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69728</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56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122261</xdr:rowOff>
    </xdr:from>
    <xdr:to>
      <xdr:col>85</xdr:col>
      <xdr:colOff>127000</xdr:colOff>
      <xdr:row>76</xdr:row>
      <xdr:rowOff>139995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152461"/>
          <a:ext cx="8382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46757</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734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139995</xdr:rowOff>
    </xdr:from>
    <xdr:to>
      <xdr:col>81</xdr:col>
      <xdr:colOff>50800</xdr:colOff>
      <xdr:row>76</xdr:row>
      <xdr:rowOff>143979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17019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19487</xdr:rowOff>
    </xdr:from>
    <xdr:to>
      <xdr:col>81</xdr:col>
      <xdr:colOff>101600</xdr:colOff>
      <xdr:row>75</xdr:row>
      <xdr:rowOff>121087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87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137614</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65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114097</xdr:rowOff>
    </xdr:from>
    <xdr:to>
      <xdr:col>76</xdr:col>
      <xdr:colOff>114300</xdr:colOff>
      <xdr:row>76</xdr:row>
      <xdr:rowOff>143979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44297"/>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36502</xdr:rowOff>
    </xdr:from>
    <xdr:to>
      <xdr:col>76</xdr:col>
      <xdr:colOff>165100</xdr:colOff>
      <xdr:row>75</xdr:row>
      <xdr:rowOff>138102</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89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154629</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67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72589</xdr:rowOff>
    </xdr:from>
    <xdr:to>
      <xdr:col>71</xdr:col>
      <xdr:colOff>177800</xdr:colOff>
      <xdr:row>76</xdr:row>
      <xdr:rowOff>114097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102789"/>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41547</xdr:rowOff>
    </xdr:from>
    <xdr:to>
      <xdr:col>72</xdr:col>
      <xdr:colOff>38100</xdr:colOff>
      <xdr:row>75</xdr:row>
      <xdr:rowOff>143147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90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159674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67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28794</xdr:rowOff>
    </xdr:from>
    <xdr:to>
      <xdr:col>67</xdr:col>
      <xdr:colOff>101600</xdr:colOff>
      <xdr:row>75</xdr:row>
      <xdr:rowOff>130394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88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146921</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66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71461</xdr:rowOff>
    </xdr:from>
    <xdr:to>
      <xdr:col>85</xdr:col>
      <xdr:colOff>177800</xdr:colOff>
      <xdr:row>77</xdr:row>
      <xdr:rowOff>1611</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1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49888</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08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89195</xdr:rowOff>
    </xdr:from>
    <xdr:to>
      <xdr:col>81</xdr:col>
      <xdr:colOff>101600</xdr:colOff>
      <xdr:row>77</xdr:row>
      <xdr:rowOff>19345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11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10472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212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93179</xdr:rowOff>
    </xdr:from>
    <xdr:to>
      <xdr:col>76</xdr:col>
      <xdr:colOff>165100</xdr:colOff>
      <xdr:row>77</xdr:row>
      <xdr:rowOff>23329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23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14456</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1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63297</xdr:rowOff>
    </xdr:from>
    <xdr:to>
      <xdr:col>72</xdr:col>
      <xdr:colOff>38100</xdr:colOff>
      <xdr:row>76</xdr:row>
      <xdr:rowOff>164897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156024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186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21789</xdr:rowOff>
    </xdr:from>
    <xdr:to>
      <xdr:col>67</xdr:col>
      <xdr:colOff>101600</xdr:colOff>
      <xdr:row>76</xdr:row>
      <xdr:rowOff>123389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05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114516</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14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150864</xdr:rowOff>
    </xdr:from>
    <xdr:to>
      <xdr:col>85</xdr:col>
      <xdr:colOff>127000</xdr:colOff>
      <xdr:row>99</xdr:row>
      <xdr:rowOff>15246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781514"/>
          <a:ext cx="838200" cy="207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27861</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315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104553</xdr:rowOff>
    </xdr:from>
    <xdr:to>
      <xdr:col>81</xdr:col>
      <xdr:colOff>50800</xdr:colOff>
      <xdr:row>99</xdr:row>
      <xdr:rowOff>15246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906653"/>
          <a:ext cx="889000" cy="8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5099</xdr:rowOff>
    </xdr:from>
    <xdr:to>
      <xdr:col>81</xdr:col>
      <xdr:colOff>101600</xdr:colOff>
      <xdr:row>97</xdr:row>
      <xdr:rowOff>106699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63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123226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41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39936</xdr:rowOff>
    </xdr:from>
    <xdr:to>
      <xdr:col>76</xdr:col>
      <xdr:colOff>114300</xdr:colOff>
      <xdr:row>98</xdr:row>
      <xdr:rowOff>104553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842036"/>
          <a:ext cx="889000" cy="6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150774</xdr:rowOff>
    </xdr:from>
    <xdr:to>
      <xdr:col>76</xdr:col>
      <xdr:colOff>165100</xdr:colOff>
      <xdr:row>98</xdr:row>
      <xdr:rowOff>80924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78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97451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57428" y="165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39936</xdr:rowOff>
    </xdr:from>
    <xdr:to>
      <xdr:col>71</xdr:col>
      <xdr:colOff>177800</xdr:colOff>
      <xdr:row>98</xdr:row>
      <xdr:rowOff>165360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842036"/>
          <a:ext cx="889000" cy="125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120771</xdr:rowOff>
    </xdr:from>
    <xdr:to>
      <xdr:col>72</xdr:col>
      <xdr:colOff>38100</xdr:colOff>
      <xdr:row>98</xdr:row>
      <xdr:rowOff>50921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751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67448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52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90043</xdr:rowOff>
    </xdr:from>
    <xdr:to>
      <xdr:col>67</xdr:col>
      <xdr:colOff>101600</xdr:colOff>
      <xdr:row>98</xdr:row>
      <xdr:rowOff>20193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7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36720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4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100064</xdr:rowOff>
    </xdr:from>
    <xdr:to>
      <xdr:col>85</xdr:col>
      <xdr:colOff>177800</xdr:colOff>
      <xdr:row>98</xdr:row>
      <xdr:rowOff>30214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7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78491</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70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135896</xdr:rowOff>
    </xdr:from>
    <xdr:to>
      <xdr:col>81</xdr:col>
      <xdr:colOff>101600</xdr:colOff>
      <xdr:row>99</xdr:row>
      <xdr:rowOff>66046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3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57173</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0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53753</xdr:rowOff>
    </xdr:from>
    <xdr:to>
      <xdr:col>76</xdr:col>
      <xdr:colOff>165100</xdr:colOff>
      <xdr:row>98</xdr:row>
      <xdr:rowOff>155353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5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146480</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57428" y="1694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160586</xdr:rowOff>
    </xdr:from>
    <xdr:to>
      <xdr:col>72</xdr:col>
      <xdr:colOff>38100</xdr:colOff>
      <xdr:row>98</xdr:row>
      <xdr:rowOff>90736</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79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81863</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6883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114560</xdr:rowOff>
    </xdr:from>
    <xdr:to>
      <xdr:col>67</xdr:col>
      <xdr:colOff>101600</xdr:colOff>
      <xdr:row>99</xdr:row>
      <xdr:rowOff>44710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1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35837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0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136466</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13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161080</xdr:rowOff>
    </xdr:from>
    <xdr:to>
      <xdr:col>112</xdr:col>
      <xdr:colOff>38100</xdr:colOff>
      <xdr:row>37</xdr:row>
      <xdr:rowOff>91230</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333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107757</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10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78384</xdr:rowOff>
    </xdr:from>
    <xdr:to>
      <xdr:col>107</xdr:col>
      <xdr:colOff>101600</xdr:colOff>
      <xdr:row>38</xdr:row>
      <xdr:rowOff>8534</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25061</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1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85071</xdr:rowOff>
    </xdr:from>
    <xdr:to>
      <xdr:col>102</xdr:col>
      <xdr:colOff>165100</xdr:colOff>
      <xdr:row>38</xdr:row>
      <xdr:rowOff>15221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428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31748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20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20777</xdr:rowOff>
    </xdr:from>
    <xdr:to>
      <xdr:col>98</xdr:col>
      <xdr:colOff>38100</xdr:colOff>
      <xdr:row>37</xdr:row>
      <xdr:rowOff>122377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364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138904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139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60977</xdr:rowOff>
    </xdr:from>
    <xdr:ext cx="249299"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31991</xdr:rowOff>
    </xdr:from>
    <xdr:to>
      <xdr:col>116</xdr:col>
      <xdr:colOff>63500</xdr:colOff>
      <xdr:row>59</xdr:row>
      <xdr:rowOff>33286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1323300" y="10147541"/>
          <a:ext cx="8382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16222</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88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33286</xdr:rowOff>
    </xdr:from>
    <xdr:to>
      <xdr:col>111</xdr:col>
      <xdr:colOff>177800</xdr:colOff>
      <xdr:row>59</xdr:row>
      <xdr:rowOff>33401</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48836"/>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75794</xdr:rowOff>
    </xdr:from>
    <xdr:to>
      <xdr:col>112</xdr:col>
      <xdr:colOff>38100</xdr:colOff>
      <xdr:row>58</xdr:row>
      <xdr:rowOff>5944</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848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22471</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23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33401</xdr:rowOff>
    </xdr:from>
    <xdr:to>
      <xdr:col>107</xdr:col>
      <xdr:colOff>50800</xdr:colOff>
      <xdr:row>59</xdr:row>
      <xdr:rowOff>34201</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19545300" y="10148951"/>
          <a:ext cx="889000" cy="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120371</xdr:rowOff>
    </xdr:from>
    <xdr:to>
      <xdr:col>107</xdr:col>
      <xdr:colOff>101600</xdr:colOff>
      <xdr:row>58</xdr:row>
      <xdr:rowOff>50521</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67048</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34201</xdr:rowOff>
    </xdr:from>
    <xdr:to>
      <xdr:col>102</xdr:col>
      <xdr:colOff>114300</xdr:colOff>
      <xdr:row>59</xdr:row>
      <xdr:rowOff>35039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8656300" y="1014975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114160</xdr:rowOff>
    </xdr:from>
    <xdr:to>
      <xdr:col>102</xdr:col>
      <xdr:colOff>165100</xdr:colOff>
      <xdr:row>58</xdr:row>
      <xdr:rowOff>44310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8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60837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6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107683</xdr:rowOff>
    </xdr:from>
    <xdr:to>
      <xdr:col>98</xdr:col>
      <xdr:colOff>38100</xdr:colOff>
      <xdr:row>58</xdr:row>
      <xdr:rowOff>37833</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8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54360</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5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152641</xdr:rowOff>
    </xdr:from>
    <xdr:to>
      <xdr:col>116</xdr:col>
      <xdr:colOff>114300</xdr:colOff>
      <xdr:row>59</xdr:row>
      <xdr:rowOff>82791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67568</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10011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153936</xdr:rowOff>
    </xdr:from>
    <xdr:to>
      <xdr:col>112</xdr:col>
      <xdr:colOff>38100</xdr:colOff>
      <xdr:row>59</xdr:row>
      <xdr:rowOff>84086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9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75213</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90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154051</xdr:rowOff>
    </xdr:from>
    <xdr:to>
      <xdr:col>107</xdr:col>
      <xdr:colOff>101600</xdr:colOff>
      <xdr:row>59</xdr:row>
      <xdr:rowOff>84201</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9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75328</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90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154851</xdr:rowOff>
    </xdr:from>
    <xdr:to>
      <xdr:col>102</xdr:col>
      <xdr:colOff>165100</xdr:colOff>
      <xdr:row>59</xdr:row>
      <xdr:rowOff>85001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76128</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91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155689</xdr:rowOff>
    </xdr:from>
    <xdr:to>
      <xdr:col>98</xdr:col>
      <xdr:colOff>38100</xdr:colOff>
      <xdr:row>59</xdr:row>
      <xdr:rowOff>85839</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76966</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92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a:extLst>
            <a:ext uri="{FF2B5EF4-FFF2-40B4-BE49-F238E27FC236}">
              <a16:creationId xmlns:a16="http://schemas.microsoft.com/office/drawing/2014/main" id="{00000000-0008-0000-0600-000050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0" name="繰出金最小値テキスト">
          <a:extLst>
            <a:ext uri="{FF2B5EF4-FFF2-40B4-BE49-F238E27FC236}">
              <a16:creationId xmlns:a16="http://schemas.microsoft.com/office/drawing/2014/main" id="{00000000-0008-0000-0600-000052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2" name="繰出金最大値テキスト">
          <a:extLst>
            <a:ext uri="{FF2B5EF4-FFF2-40B4-BE49-F238E27FC236}">
              <a16:creationId xmlns:a16="http://schemas.microsoft.com/office/drawing/2014/main" id="{00000000-0008-0000-0600-000054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16656</xdr:rowOff>
    </xdr:from>
    <xdr:to>
      <xdr:col>116</xdr:col>
      <xdr:colOff>63500</xdr:colOff>
      <xdr:row>76</xdr:row>
      <xdr:rowOff>43831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1323300" y="13046856"/>
          <a:ext cx="8382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50198</xdr:rowOff>
    </xdr:from>
    <xdr:ext cx="534377" cy="259045"/>
    <xdr:sp macro="" textlink="">
      <xdr:nvSpPr>
        <xdr:cNvPr id="855" name="繰出金平均値テキスト">
          <a:extLst>
            <a:ext uri="{FF2B5EF4-FFF2-40B4-BE49-F238E27FC236}">
              <a16:creationId xmlns:a16="http://schemas.microsoft.com/office/drawing/2014/main" id="{00000000-0008-0000-0600-000057030000}"/>
            </a:ext>
          </a:extLst>
        </xdr:cNvPr>
        <xdr:cNvSpPr txBox="1"/>
      </xdr:nvSpPr>
      <xdr:spPr>
        <a:xfrm>
          <a:off x="22212300" y="1273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154845</xdr:rowOff>
    </xdr:from>
    <xdr:to>
      <xdr:col>111</xdr:col>
      <xdr:colOff>177800</xdr:colOff>
      <xdr:row>76</xdr:row>
      <xdr:rowOff>43831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0434300" y="12842145"/>
          <a:ext cx="889000" cy="23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27092</xdr:rowOff>
    </xdr:from>
    <xdr:to>
      <xdr:col>112</xdr:col>
      <xdr:colOff>38100</xdr:colOff>
      <xdr:row>75</xdr:row>
      <xdr:rowOff>128692</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1272500" y="1288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145219</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056111" y="1266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154845</xdr:rowOff>
    </xdr:from>
    <xdr:to>
      <xdr:col>107</xdr:col>
      <xdr:colOff>50800</xdr:colOff>
      <xdr:row>75</xdr:row>
      <xdr:rowOff>33286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9545300" y="12842145"/>
          <a:ext cx="889000" cy="4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70755</xdr:rowOff>
    </xdr:from>
    <xdr:to>
      <xdr:col>107</xdr:col>
      <xdr:colOff>101600</xdr:colOff>
      <xdr:row>74</xdr:row>
      <xdr:rowOff>905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0383500" y="12586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17432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167111" y="123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166018</xdr:rowOff>
    </xdr:from>
    <xdr:to>
      <xdr:col>102</xdr:col>
      <xdr:colOff>114300</xdr:colOff>
      <xdr:row>75</xdr:row>
      <xdr:rowOff>33286</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18656300" y="12853318"/>
          <a:ext cx="889000" cy="3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84842</xdr:rowOff>
    </xdr:from>
    <xdr:to>
      <xdr:col>102</xdr:col>
      <xdr:colOff>165100</xdr:colOff>
      <xdr:row>74</xdr:row>
      <xdr:rowOff>14992</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9494500" y="126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31519</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278111" y="123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84413</xdr:rowOff>
    </xdr:from>
    <xdr:to>
      <xdr:col>98</xdr:col>
      <xdr:colOff>38100</xdr:colOff>
      <xdr:row>74</xdr:row>
      <xdr:rowOff>14563</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8605500" y="12600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31090</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8389111" y="12375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137306</xdr:rowOff>
    </xdr:from>
    <xdr:to>
      <xdr:col>116</xdr:col>
      <xdr:colOff>114300</xdr:colOff>
      <xdr:row>76</xdr:row>
      <xdr:rowOff>67456</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2110700" y="1299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115733</xdr:rowOff>
    </xdr:from>
    <xdr:ext cx="534377" cy="259045"/>
    <xdr:sp macro="" textlink="">
      <xdr:nvSpPr>
        <xdr:cNvPr id="874" name="繰出金該当値テキスト">
          <a:extLst>
            <a:ext uri="{FF2B5EF4-FFF2-40B4-BE49-F238E27FC236}">
              <a16:creationId xmlns:a16="http://schemas.microsoft.com/office/drawing/2014/main" id="{00000000-0008-0000-0600-00006A030000}"/>
            </a:ext>
          </a:extLst>
        </xdr:cNvPr>
        <xdr:cNvSpPr txBox="1"/>
      </xdr:nvSpPr>
      <xdr:spPr>
        <a:xfrm>
          <a:off x="22212300" y="1297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164481</xdr:rowOff>
    </xdr:from>
    <xdr:to>
      <xdr:col>112</xdr:col>
      <xdr:colOff>38100</xdr:colOff>
      <xdr:row>76</xdr:row>
      <xdr:rowOff>94631</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1272500" y="13023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85758</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056111" y="1311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104045</xdr:rowOff>
    </xdr:from>
    <xdr:to>
      <xdr:col>107</xdr:col>
      <xdr:colOff>101600</xdr:colOff>
      <xdr:row>75</xdr:row>
      <xdr:rowOff>34195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0383500" y="12791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25322</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0167111" y="1288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153936</xdr:rowOff>
    </xdr:from>
    <xdr:to>
      <xdr:col>102</xdr:col>
      <xdr:colOff>165100</xdr:colOff>
      <xdr:row>75</xdr:row>
      <xdr:rowOff>84086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9494500" y="12841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75213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9278111" y="1293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115218</xdr:rowOff>
    </xdr:from>
    <xdr:to>
      <xdr:col>98</xdr:col>
      <xdr:colOff>38100</xdr:colOff>
      <xdr:row>75</xdr:row>
      <xdr:rowOff>45368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8605500" y="1280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36495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389111" y="1289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a:extLst>
            <a:ext uri="{FF2B5EF4-FFF2-40B4-BE49-F238E27FC236}">
              <a16:creationId xmlns:a16="http://schemas.microsoft.com/office/drawing/2014/main" id="{00000000-0008-0000-0600-000083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a:extLst>
            <a:ext uri="{FF2B5EF4-FFF2-40B4-BE49-F238E27FC236}">
              <a16:creationId xmlns:a16="http://schemas.microsoft.com/office/drawing/2014/main" id="{00000000-0008-0000-0600-000085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a:extLst>
            <a:ext uri="{FF2B5EF4-FFF2-40B4-BE49-F238E27FC236}">
              <a16:creationId xmlns:a16="http://schemas.microsoft.com/office/drawing/2014/main" id="{00000000-0008-0000-0600-000088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a:extLst>
            <a:ext uri="{FF2B5EF4-FFF2-40B4-BE49-F238E27FC236}">
              <a16:creationId xmlns:a16="http://schemas.microsoft.com/office/drawing/2014/main" id="{00000000-0008-0000-0600-00009B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381,837</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58,086</a:t>
          </a:r>
          <a:r>
            <a:rPr kumimoji="1" lang="ja-JP" altLang="en-US" sz="1300">
              <a:latin typeface="ＭＳ Ｐゴシック" panose="020B0600070205080204" pitchFamily="50" charset="-128"/>
              <a:ea typeface="ＭＳ Ｐゴシック" panose="020B0600070205080204" pitchFamily="50" charset="-128"/>
            </a:rPr>
            <a:t>円となっており、全国・県・類似団体平均を大きく下回っている。これは、人口千人当たりの職員数やラスパイレス指数（給与水準）が全国・県・類似団体平均を下回っていることが主な要因である。</a:t>
          </a:r>
        </a:p>
        <a:p>
          <a:r>
            <a:rPr kumimoji="1" lang="ja-JP" altLang="en-US" sz="1300">
              <a:latin typeface="ＭＳ Ｐゴシック" panose="020B0600070205080204" pitchFamily="50" charset="-128"/>
              <a:ea typeface="ＭＳ Ｐゴシック" panose="020B0600070205080204" pitchFamily="50" charset="-128"/>
            </a:rPr>
            <a:t>　扶助費は住民一人当たり</a:t>
          </a:r>
          <a:r>
            <a:rPr kumimoji="1" lang="en-US" altLang="ja-JP" sz="1300">
              <a:latin typeface="ＭＳ Ｐゴシック" panose="020B0600070205080204" pitchFamily="50" charset="-128"/>
              <a:ea typeface="ＭＳ Ｐゴシック" panose="020B0600070205080204" pitchFamily="50" charset="-128"/>
            </a:rPr>
            <a:t>111,114</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23,344</a:t>
          </a:r>
          <a:r>
            <a:rPr kumimoji="1" lang="ja-JP" altLang="en-US" sz="1300">
              <a:latin typeface="ＭＳ Ｐゴシック" panose="020B0600070205080204" pitchFamily="50" charset="-128"/>
              <a:ea typeface="ＭＳ Ｐゴシック" panose="020B0600070205080204" pitchFamily="50" charset="-128"/>
            </a:rPr>
            <a:t>円増加しているものの類似団体平均を下回った。増加した要因としては、子育て世帯への臨時特別給付支給事業を実施したことによる。</a:t>
          </a: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30,068</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円となっており、類似団体平均を下回っている。これは臨時地方道整備事業債等の償還が終了したことが主な要因である。</a:t>
          </a:r>
        </a:p>
        <a:p>
          <a:r>
            <a:rPr kumimoji="1" lang="ja-JP" altLang="en-US" sz="1300">
              <a:latin typeface="ＭＳ Ｐゴシック" panose="020B0600070205080204" pitchFamily="50" charset="-128"/>
              <a:ea typeface="ＭＳ Ｐゴシック" panose="020B0600070205080204" pitchFamily="50" charset="-128"/>
            </a:rPr>
            <a:t>　積立金は住民一人当たり</a:t>
          </a:r>
          <a:r>
            <a:rPr kumimoji="1" lang="en-US" altLang="ja-JP" sz="1300">
              <a:latin typeface="ＭＳ Ｐゴシック" panose="020B0600070205080204" pitchFamily="50" charset="-128"/>
              <a:ea typeface="ＭＳ Ｐゴシック" panose="020B0600070205080204" pitchFamily="50" charset="-128"/>
            </a:rPr>
            <a:t>12,414</a:t>
          </a:r>
          <a:r>
            <a:rPr kumimoji="1" lang="ja-JP" altLang="en-US" sz="1300">
              <a:latin typeface="ＭＳ Ｐゴシック" panose="020B0600070205080204" pitchFamily="50" charset="-128"/>
              <a:ea typeface="ＭＳ Ｐゴシック" panose="020B0600070205080204" pitchFamily="50" charset="-128"/>
            </a:rPr>
            <a:t>円となっており、前年度と比較すると</a:t>
          </a:r>
          <a:r>
            <a:rPr kumimoji="1" lang="en-US" altLang="ja-JP" sz="1300">
              <a:latin typeface="ＭＳ Ｐゴシック" panose="020B0600070205080204" pitchFamily="50" charset="-128"/>
              <a:ea typeface="ＭＳ Ｐゴシック" panose="020B0600070205080204" pitchFamily="50" charset="-128"/>
            </a:rPr>
            <a:t>10,881</a:t>
          </a:r>
          <a:r>
            <a:rPr kumimoji="1" lang="ja-JP" altLang="en-US" sz="1300">
              <a:latin typeface="ＭＳ Ｐゴシック" panose="020B0600070205080204" pitchFamily="50" charset="-128"/>
              <a:ea typeface="ＭＳ Ｐゴシック" panose="020B0600070205080204" pitchFamily="50" charset="-128"/>
            </a:rPr>
            <a:t>円増加している。財政調整基金や減債基金への積立を実施したことが主な要因である。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茨城県結城市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50,540
48,243
65.76
20,993,420
19,298,056
1,606,662
11,364,368
16,934,267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6.9
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54204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41441"/>
          <a:ext cx="838200" cy="42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54204</xdr:rowOff>
    </xdr:from>
    <xdr:to>
      <xdr:col>19</xdr:col>
      <xdr:colOff>177800</xdr:colOff>
      <xdr:row>34</xdr:row>
      <xdr:rowOff>138786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588350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33122</xdr:rowOff>
    </xdr:from>
    <xdr:to>
      <xdr:col>20</xdr:col>
      <xdr:colOff>38100</xdr:colOff>
      <xdr:row>34</xdr:row>
      <xdr:rowOff>134722</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862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125849</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95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128727</xdr:rowOff>
    </xdr:from>
    <xdr:to>
      <xdr:col>15</xdr:col>
      <xdr:colOff>50800</xdr:colOff>
      <xdr:row>34</xdr:row>
      <xdr:rowOff>138786</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95802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31750</xdr:rowOff>
    </xdr:from>
    <xdr:to>
      <xdr:col>15</xdr:col>
      <xdr:colOff>101600</xdr:colOff>
      <xdr:row>34</xdr:row>
      <xdr:rowOff>133350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86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149877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636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111811</xdr:rowOff>
    </xdr:from>
    <xdr:to>
      <xdr:col>10</xdr:col>
      <xdr:colOff>114300</xdr:colOff>
      <xdr:row>34</xdr:row>
      <xdr:rowOff>128727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941111"/>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47295</xdr:rowOff>
    </xdr:from>
    <xdr:to>
      <xdr:col>10</xdr:col>
      <xdr:colOff>165100</xdr:colOff>
      <xdr:row>34</xdr:row>
      <xdr:rowOff>148895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76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165422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5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29921</xdr:rowOff>
    </xdr:from>
    <xdr:to>
      <xdr:col>6</xdr:col>
      <xdr:colOff>38100</xdr:colOff>
      <xdr:row>34</xdr:row>
      <xdr:rowOff>131521</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148048</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3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132791</xdr:rowOff>
    </xdr:from>
    <xdr:to>
      <xdr:col>24</xdr:col>
      <xdr:colOff>114300</xdr:colOff>
      <xdr:row>34</xdr:row>
      <xdr:rowOff>62941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155668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3404</xdr:rowOff>
    </xdr:from>
    <xdr:to>
      <xdr:col>20</xdr:col>
      <xdr:colOff>38100</xdr:colOff>
      <xdr:row>34</xdr:row>
      <xdr:rowOff>105004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121531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07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87986</xdr:rowOff>
    </xdr:from>
    <xdr:to>
      <xdr:col>15</xdr:col>
      <xdr:colOff>101600</xdr:colOff>
      <xdr:row>35</xdr:row>
      <xdr:rowOff>18136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9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9263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01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77927</xdr:rowOff>
    </xdr:from>
    <xdr:to>
      <xdr:col>10</xdr:col>
      <xdr:colOff>165100</xdr:colOff>
      <xdr:row>35</xdr:row>
      <xdr:rowOff>8077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7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170654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99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61011</xdr:rowOff>
    </xdr:from>
    <xdr:to>
      <xdr:col>6</xdr:col>
      <xdr:colOff>38100</xdr:colOff>
      <xdr:row>34</xdr:row>
      <xdr:rowOff>162611</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9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153738</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983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93652</xdr:rowOff>
    </xdr:from>
    <xdr:to>
      <xdr:col>24</xdr:col>
      <xdr:colOff>62865</xdr:colOff>
      <xdr:row>57</xdr:row>
      <xdr:rowOff>135158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66152"/>
          <a:ext cx="1270" cy="1241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138985</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11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135158</xdr:rowOff>
    </xdr:from>
    <xdr:to>
      <xdr:col>24</xdr:col>
      <xdr:colOff>152400</xdr:colOff>
      <xdr:row>57</xdr:row>
      <xdr:rowOff>135158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07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40329</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4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93652</xdr:rowOff>
    </xdr:from>
    <xdr:to>
      <xdr:col>24</xdr:col>
      <xdr:colOff>152400</xdr:colOff>
      <xdr:row>50</xdr:row>
      <xdr:rowOff>93652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34155</xdr:rowOff>
    </xdr:from>
    <xdr:to>
      <xdr:col>24</xdr:col>
      <xdr:colOff>63500</xdr:colOff>
      <xdr:row>56</xdr:row>
      <xdr:rowOff>154445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8778105"/>
          <a:ext cx="838200" cy="977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147538</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05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124661</xdr:rowOff>
    </xdr:from>
    <xdr:to>
      <xdr:col>24</xdr:col>
      <xdr:colOff>114300</xdr:colOff>
      <xdr:row>56</xdr:row>
      <xdr:rowOff>54811</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54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34155</xdr:rowOff>
    </xdr:from>
    <xdr:to>
      <xdr:col>19</xdr:col>
      <xdr:colOff>177800</xdr:colOff>
      <xdr:row>54</xdr:row>
      <xdr:rowOff>148630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8778105"/>
          <a:ext cx="889000" cy="62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40231</xdr:rowOff>
    </xdr:from>
    <xdr:to>
      <xdr:col>20</xdr:col>
      <xdr:colOff>38100</xdr:colOff>
      <xdr:row>51</xdr:row>
      <xdr:rowOff>141831</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8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132958</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876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148630</xdr:rowOff>
    </xdr:from>
    <xdr:to>
      <xdr:col>15</xdr:col>
      <xdr:colOff>50800</xdr:colOff>
      <xdr:row>57</xdr:row>
      <xdr:rowOff>42629</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406930"/>
          <a:ext cx="889000" cy="40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866</xdr:rowOff>
    </xdr:from>
    <xdr:to>
      <xdr:col>15</xdr:col>
      <xdr:colOff>101600</xdr:colOff>
      <xdr:row>56</xdr:row>
      <xdr:rowOff>102466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0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93593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69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42629</xdr:rowOff>
    </xdr:from>
    <xdr:to>
      <xdr:col>10</xdr:col>
      <xdr:colOff>114300</xdr:colOff>
      <xdr:row>57</xdr:row>
      <xdr:rowOff>94986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15279"/>
          <a:ext cx="889000" cy="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56492</xdr:rowOff>
    </xdr:from>
    <xdr:to>
      <xdr:col>10</xdr:col>
      <xdr:colOff>165100</xdr:colOff>
      <xdr:row>56</xdr:row>
      <xdr:rowOff>158092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3169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43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42387</xdr:rowOff>
    </xdr:from>
    <xdr:to>
      <xdr:col>6</xdr:col>
      <xdr:colOff>38100</xdr:colOff>
      <xdr:row>56</xdr:row>
      <xdr:rowOff>143987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43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160514</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41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103645</xdr:rowOff>
    </xdr:from>
    <xdr:to>
      <xdr:col>24</xdr:col>
      <xdr:colOff>114300</xdr:colOff>
      <xdr:row>57</xdr:row>
      <xdr:rowOff>33795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82072</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68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154805</xdr:rowOff>
    </xdr:from>
    <xdr:to>
      <xdr:col>20</xdr:col>
      <xdr:colOff>38100</xdr:colOff>
      <xdr:row>51</xdr:row>
      <xdr:rowOff>84955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7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101482</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85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97830</xdr:rowOff>
    </xdr:from>
    <xdr:to>
      <xdr:col>15</xdr:col>
      <xdr:colOff>101600</xdr:colOff>
      <xdr:row>55</xdr:row>
      <xdr:rowOff>27980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35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44507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13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163279</xdr:rowOff>
    </xdr:from>
    <xdr:to>
      <xdr:col>10</xdr:col>
      <xdr:colOff>165100</xdr:colOff>
      <xdr:row>57</xdr:row>
      <xdr:rowOff>93429</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84556</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44186</xdr:rowOff>
    </xdr:from>
    <xdr:to>
      <xdr:col>6</xdr:col>
      <xdr:colOff>38100</xdr:colOff>
      <xdr:row>57</xdr:row>
      <xdr:rowOff>145786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1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136913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0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92520</xdr:rowOff>
    </xdr:from>
    <xdr:to>
      <xdr:col>24</xdr:col>
      <xdr:colOff>63500</xdr:colOff>
      <xdr:row>78</xdr:row>
      <xdr:rowOff>86182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122720"/>
          <a:ext cx="838200" cy="336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163186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79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86182</xdr:rowOff>
    </xdr:from>
    <xdr:to>
      <xdr:col>19</xdr:col>
      <xdr:colOff>177800</xdr:colOff>
      <xdr:row>78</xdr:row>
      <xdr:rowOff>122289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459282"/>
          <a:ext cx="889000" cy="3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135636</xdr:rowOff>
    </xdr:from>
    <xdr:to>
      <xdr:col>20</xdr:col>
      <xdr:colOff>38100</xdr:colOff>
      <xdr:row>76</xdr:row>
      <xdr:rowOff>65785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299438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82313</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769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122289</xdr:rowOff>
    </xdr:from>
    <xdr:to>
      <xdr:col>15</xdr:col>
      <xdr:colOff>50800</xdr:colOff>
      <xdr:row>79</xdr:row>
      <xdr:rowOff>763</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495389"/>
          <a:ext cx="889000" cy="4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106908</xdr:rowOff>
    </xdr:from>
    <xdr:to>
      <xdr:col>15</xdr:col>
      <xdr:colOff>101600</xdr:colOff>
      <xdr:row>77</xdr:row>
      <xdr:rowOff>37058</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13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53586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1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157696</xdr:rowOff>
    </xdr:from>
    <xdr:to>
      <xdr:col>10</xdr:col>
      <xdr:colOff>114300</xdr:colOff>
      <xdr:row>79</xdr:row>
      <xdr:rowOff>763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530796"/>
          <a:ext cx="889000" cy="14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11976</xdr:rowOff>
    </xdr:from>
    <xdr:to>
      <xdr:col>10</xdr:col>
      <xdr:colOff>165100</xdr:colOff>
      <xdr:row>77</xdr:row>
      <xdr:rowOff>113576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1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130103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2988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76695</xdr:rowOff>
    </xdr:from>
    <xdr:to>
      <xdr:col>6</xdr:col>
      <xdr:colOff>38100</xdr:colOff>
      <xdr:row>77</xdr:row>
      <xdr:rowOff>6845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106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23372</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2882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41720</xdr:rowOff>
    </xdr:from>
    <xdr:to>
      <xdr:col>24</xdr:col>
      <xdr:colOff>114300</xdr:colOff>
      <xdr:row>76</xdr:row>
      <xdr:rowOff>143320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0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20147</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5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35382</xdr:rowOff>
    </xdr:from>
    <xdr:to>
      <xdr:col>20</xdr:col>
      <xdr:colOff>38100</xdr:colOff>
      <xdr:row>78</xdr:row>
      <xdr:rowOff>136982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128109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01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71489</xdr:rowOff>
    </xdr:from>
    <xdr:to>
      <xdr:col>15</xdr:col>
      <xdr:colOff>101600</xdr:colOff>
      <xdr:row>79</xdr:row>
      <xdr:rowOff>1639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444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164216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53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121413</xdr:rowOff>
    </xdr:from>
    <xdr:to>
      <xdr:col>10</xdr:col>
      <xdr:colOff>165100</xdr:colOff>
      <xdr:row>79</xdr:row>
      <xdr:rowOff>51563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4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42690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58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106896</xdr:rowOff>
    </xdr:from>
    <xdr:to>
      <xdr:col>6</xdr:col>
      <xdr:colOff>38100</xdr:colOff>
      <xdr:row>79</xdr:row>
      <xdr:rowOff>37046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47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28173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57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3544</xdr:rowOff>
    </xdr:from>
    <xdr:to>
      <xdr:col>24</xdr:col>
      <xdr:colOff>62865</xdr:colOff>
      <xdr:row>97</xdr:row>
      <xdr:rowOff>48768</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434044"/>
          <a:ext cx="1270" cy="12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52595</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68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48768</xdr:rowOff>
    </xdr:from>
    <xdr:to>
      <xdr:col>24</xdr:col>
      <xdr:colOff>152400</xdr:colOff>
      <xdr:row>97</xdr:row>
      <xdr:rowOff>48768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679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121671</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20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3544</xdr:rowOff>
    </xdr:from>
    <xdr:to>
      <xdr:col>24</xdr:col>
      <xdr:colOff>152400</xdr:colOff>
      <xdr:row>90</xdr:row>
      <xdr:rowOff>3544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434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29032</xdr:rowOff>
    </xdr:from>
    <xdr:to>
      <xdr:col>24</xdr:col>
      <xdr:colOff>63500</xdr:colOff>
      <xdr:row>97</xdr:row>
      <xdr:rowOff>48768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659682"/>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84510</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08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61633</xdr:rowOff>
    </xdr:from>
    <xdr:to>
      <xdr:col>24</xdr:col>
      <xdr:colOff>114300</xdr:colOff>
      <xdr:row>95</xdr:row>
      <xdr:rowOff>163233</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4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29032</xdr:rowOff>
    </xdr:from>
    <xdr:to>
      <xdr:col>19</xdr:col>
      <xdr:colOff>177800</xdr:colOff>
      <xdr:row>97</xdr:row>
      <xdr:rowOff>137097</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659682"/>
          <a:ext cx="889000" cy="10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82474</xdr:rowOff>
    </xdr:from>
    <xdr:to>
      <xdr:col>20</xdr:col>
      <xdr:colOff>38100</xdr:colOff>
      <xdr:row>96</xdr:row>
      <xdr:rowOff>12624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3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29151</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145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133389</xdr:rowOff>
    </xdr:from>
    <xdr:to>
      <xdr:col>15</xdr:col>
      <xdr:colOff>50800</xdr:colOff>
      <xdr:row>97</xdr:row>
      <xdr:rowOff>137097</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764039"/>
          <a:ext cx="8890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139064</xdr:rowOff>
    </xdr:from>
    <xdr:to>
      <xdr:col>15</xdr:col>
      <xdr:colOff>101600</xdr:colOff>
      <xdr:row>96</xdr:row>
      <xdr:rowOff>69214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2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85741</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0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111086</xdr:rowOff>
    </xdr:from>
    <xdr:to>
      <xdr:col>10</xdr:col>
      <xdr:colOff>114300</xdr:colOff>
      <xdr:row>97</xdr:row>
      <xdr:rowOff>133389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41736"/>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79490</xdr:rowOff>
    </xdr:from>
    <xdr:to>
      <xdr:col>10</xdr:col>
      <xdr:colOff>165100</xdr:colOff>
      <xdr:row>96</xdr:row>
      <xdr:rowOff>9640</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3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26167</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1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25895</xdr:rowOff>
    </xdr:from>
    <xdr:to>
      <xdr:col>6</xdr:col>
      <xdr:colOff>38100</xdr:colOff>
      <xdr:row>96</xdr:row>
      <xdr:rowOff>127495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144022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169418</xdr:rowOff>
    </xdr:from>
    <xdr:to>
      <xdr:col>24</xdr:col>
      <xdr:colOff>114300</xdr:colOff>
      <xdr:row>97</xdr:row>
      <xdr:rowOff>99568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62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84345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4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149682</xdr:rowOff>
    </xdr:from>
    <xdr:to>
      <xdr:col>20</xdr:col>
      <xdr:colOff>38100</xdr:colOff>
      <xdr:row>97</xdr:row>
      <xdr:rowOff>79832</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60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70959</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701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86297</xdr:rowOff>
    </xdr:from>
    <xdr:to>
      <xdr:col>15</xdr:col>
      <xdr:colOff>101600</xdr:colOff>
      <xdr:row>98</xdr:row>
      <xdr:rowOff>16447</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7574</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8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82589</xdr:rowOff>
    </xdr:from>
    <xdr:to>
      <xdr:col>10</xdr:col>
      <xdr:colOff>165100</xdr:colOff>
      <xdr:row>98</xdr:row>
      <xdr:rowOff>12739</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3866</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80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60286</xdr:rowOff>
    </xdr:from>
    <xdr:to>
      <xdr:col>6</xdr:col>
      <xdr:colOff>38100</xdr:colOff>
      <xdr:row>97</xdr:row>
      <xdr:rowOff>161886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153013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78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42011</xdr:rowOff>
    </xdr:from>
    <xdr:to>
      <xdr:col>55</xdr:col>
      <xdr:colOff>0</xdr:colOff>
      <xdr:row>39</xdr:row>
      <xdr:rowOff>43612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728561"/>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93489</xdr:rowOff>
    </xdr:from>
    <xdr:ext cx="469744"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437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42011</xdr:rowOff>
    </xdr:from>
    <xdr:to>
      <xdr:col>50</xdr:col>
      <xdr:colOff>114300</xdr:colOff>
      <xdr:row>39</xdr:row>
      <xdr:rowOff>42393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8750300" y="6728561"/>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135382</xdr:rowOff>
    </xdr:from>
    <xdr:to>
      <xdr:col>50</xdr:col>
      <xdr:colOff>165100</xdr:colOff>
      <xdr:row>39</xdr:row>
      <xdr:rowOff>65532</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82059</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425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42393</xdr:rowOff>
    </xdr:from>
    <xdr:to>
      <xdr:col>45</xdr:col>
      <xdr:colOff>177800</xdr:colOff>
      <xdr:row>39</xdr:row>
      <xdr:rowOff>43231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728943"/>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135610</xdr:rowOff>
    </xdr:from>
    <xdr:to>
      <xdr:col>46</xdr:col>
      <xdr:colOff>38100</xdr:colOff>
      <xdr:row>39</xdr:row>
      <xdr:rowOff>65760</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650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82288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4259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43079</xdr:rowOff>
    </xdr:from>
    <xdr:to>
      <xdr:col>41</xdr:col>
      <xdr:colOff>50800</xdr:colOff>
      <xdr:row>39</xdr:row>
      <xdr:rowOff>43231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72962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98730</xdr:rowOff>
    </xdr:from>
    <xdr:to>
      <xdr:col>41</xdr:col>
      <xdr:colOff>101600</xdr:colOff>
      <xdr:row>39</xdr:row>
      <xdr:rowOff>28880</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6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45407</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8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137363</xdr:rowOff>
    </xdr:from>
    <xdr:to>
      <xdr:col>36</xdr:col>
      <xdr:colOff>165100</xdr:colOff>
      <xdr:row>39</xdr:row>
      <xdr:rowOff>67513</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652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84040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427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164262</xdr:rowOff>
    </xdr:from>
    <xdr:to>
      <xdr:col>55</xdr:col>
      <xdr:colOff>50800</xdr:colOff>
      <xdr:row>39</xdr:row>
      <xdr:rowOff>94412</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79189</xdr:rowOff>
    </xdr:from>
    <xdr:ext cx="313932"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942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162661</xdr:rowOff>
    </xdr:from>
    <xdr:to>
      <xdr:col>50</xdr:col>
      <xdr:colOff>165100</xdr:colOff>
      <xdr:row>39</xdr:row>
      <xdr:rowOff>92811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7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83938</xdr:rowOff>
    </xdr:from>
    <xdr:ext cx="313932"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82333" y="67704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163043</xdr:rowOff>
    </xdr:from>
    <xdr:to>
      <xdr:col>46</xdr:col>
      <xdr:colOff>38100</xdr:colOff>
      <xdr:row>39</xdr:row>
      <xdr:rowOff>93193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7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84320</xdr:rowOff>
    </xdr:from>
    <xdr:ext cx="313932"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93333" y="677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163881</xdr:rowOff>
    </xdr:from>
    <xdr:to>
      <xdr:col>41</xdr:col>
      <xdr:colOff>101600</xdr:colOff>
      <xdr:row>39</xdr:row>
      <xdr:rowOff>94031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85158</xdr:rowOff>
    </xdr:from>
    <xdr:ext cx="313932"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04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163729</xdr:rowOff>
    </xdr:from>
    <xdr:to>
      <xdr:col>36</xdr:col>
      <xdr:colOff>165100</xdr:colOff>
      <xdr:row>39</xdr:row>
      <xdr:rowOff>93879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85006</xdr:rowOff>
    </xdr:from>
    <xdr:ext cx="313932"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15333" y="6771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49247</xdr:rowOff>
    </xdr:from>
    <xdr:to>
      <xdr:col>55</xdr:col>
      <xdr:colOff>0</xdr:colOff>
      <xdr:row>58</xdr:row>
      <xdr:rowOff>56188</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93347"/>
          <a:ext cx="838200" cy="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153785</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75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56142</xdr:rowOff>
    </xdr:from>
    <xdr:to>
      <xdr:col>50</xdr:col>
      <xdr:colOff>114300</xdr:colOff>
      <xdr:row>58</xdr:row>
      <xdr:rowOff>56188</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8750300" y="1000024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58057</xdr:rowOff>
    </xdr:from>
    <xdr:to>
      <xdr:col>50</xdr:col>
      <xdr:colOff>165100</xdr:colOff>
      <xdr:row>57</xdr:row>
      <xdr:rowOff>159657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830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4734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60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56142</xdr:rowOff>
    </xdr:from>
    <xdr:to>
      <xdr:col>45</xdr:col>
      <xdr:colOff>177800</xdr:colOff>
      <xdr:row>58</xdr:row>
      <xdr:rowOff>61830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7861300" y="10000242"/>
          <a:ext cx="889000" cy="5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66908</xdr:rowOff>
    </xdr:from>
    <xdr:to>
      <xdr:col>46</xdr:col>
      <xdr:colOff>38100</xdr:colOff>
      <xdr:row>57</xdr:row>
      <xdr:rowOff>168508</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83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13585</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61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46761</xdr:rowOff>
    </xdr:from>
    <xdr:to>
      <xdr:col>41</xdr:col>
      <xdr:colOff>50800</xdr:colOff>
      <xdr:row>58</xdr:row>
      <xdr:rowOff>61830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6972300" y="9990861"/>
          <a:ext cx="889000" cy="1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62867</xdr:rowOff>
    </xdr:from>
    <xdr:to>
      <xdr:col>41</xdr:col>
      <xdr:colOff>101600</xdr:colOff>
      <xdr:row>57</xdr:row>
      <xdr:rowOff>164467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835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9544</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6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87181</xdr:rowOff>
    </xdr:from>
    <xdr:to>
      <xdr:col>36</xdr:col>
      <xdr:colOff>165100</xdr:colOff>
      <xdr:row>58</xdr:row>
      <xdr:rowOff>17331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85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33858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63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169897</xdr:rowOff>
    </xdr:from>
    <xdr:to>
      <xdr:col>55</xdr:col>
      <xdr:colOff>50800</xdr:colOff>
      <xdr:row>58</xdr:row>
      <xdr:rowOff>100047</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4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109334</xdr:rowOff>
    </xdr:from>
    <xdr:ext cx="469744"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81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5388</xdr:rowOff>
    </xdr:from>
    <xdr:to>
      <xdr:col>50</xdr:col>
      <xdr:colOff>165100</xdr:colOff>
      <xdr:row>58</xdr:row>
      <xdr:rowOff>106988</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4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98115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04428" y="10042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5342</xdr:rowOff>
    </xdr:from>
    <xdr:to>
      <xdr:col>46</xdr:col>
      <xdr:colOff>38100</xdr:colOff>
      <xdr:row>58</xdr:row>
      <xdr:rowOff>106942</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4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98069</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15428" y="1004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11030</xdr:rowOff>
    </xdr:from>
    <xdr:to>
      <xdr:col>41</xdr:col>
      <xdr:colOff>101600</xdr:colOff>
      <xdr:row>58</xdr:row>
      <xdr:rowOff>112630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5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103757</xdr:rowOff>
    </xdr:from>
    <xdr:ext cx="469744"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626428" y="1004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167411</xdr:rowOff>
    </xdr:from>
    <xdr:to>
      <xdr:col>36</xdr:col>
      <xdr:colOff>165100</xdr:colOff>
      <xdr:row>58</xdr:row>
      <xdr:rowOff>97561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88688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69086</xdr:rowOff>
    </xdr:from>
    <xdr:to>
      <xdr:col>55</xdr:col>
      <xdr:colOff>0</xdr:colOff>
      <xdr:row>77</xdr:row>
      <xdr:rowOff>101867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70736"/>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73967</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932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101867</xdr:rowOff>
    </xdr:from>
    <xdr:to>
      <xdr:col>50</xdr:col>
      <xdr:colOff>114300</xdr:colOff>
      <xdr:row>78</xdr:row>
      <xdr:rowOff>35435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03517"/>
          <a:ext cx="8890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29350</xdr:rowOff>
    </xdr:from>
    <xdr:to>
      <xdr:col>50</xdr:col>
      <xdr:colOff>165100</xdr:colOff>
      <xdr:row>76</xdr:row>
      <xdr:rowOff>130950</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0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147476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83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35207</xdr:rowOff>
    </xdr:from>
    <xdr:to>
      <xdr:col>45</xdr:col>
      <xdr:colOff>177800</xdr:colOff>
      <xdr:row>78</xdr:row>
      <xdr:rowOff>35435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08307"/>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36894</xdr:rowOff>
    </xdr:from>
    <xdr:to>
      <xdr:col>46</xdr:col>
      <xdr:colOff>38100</xdr:colOff>
      <xdr:row>77</xdr:row>
      <xdr:rowOff>138494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23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155021</xdr:rowOff>
    </xdr:from>
    <xdr:ext cx="469744"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515428" y="13013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34818</xdr:rowOff>
    </xdr:from>
    <xdr:to>
      <xdr:col>41</xdr:col>
      <xdr:colOff>50800</xdr:colOff>
      <xdr:row>78</xdr:row>
      <xdr:rowOff>35207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6972300" y="13407918"/>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21623</xdr:rowOff>
    </xdr:from>
    <xdr:to>
      <xdr:col>41</xdr:col>
      <xdr:colOff>101600</xdr:colOff>
      <xdr:row>77</xdr:row>
      <xdr:rowOff>123223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22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139750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99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10878</xdr:rowOff>
    </xdr:from>
    <xdr:to>
      <xdr:col>36</xdr:col>
      <xdr:colOff>165100</xdr:colOff>
      <xdr:row>77</xdr:row>
      <xdr:rowOff>112478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2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129005</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9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18286</xdr:rowOff>
    </xdr:from>
    <xdr:to>
      <xdr:col>55</xdr:col>
      <xdr:colOff>50800</xdr:colOff>
      <xdr:row>77</xdr:row>
      <xdr:rowOff>119886</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21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168163</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19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51067</xdr:rowOff>
    </xdr:from>
    <xdr:to>
      <xdr:col>50</xdr:col>
      <xdr:colOff>165100</xdr:colOff>
      <xdr:row>77</xdr:row>
      <xdr:rowOff>152667</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25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143794</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04428" y="13345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156085</xdr:rowOff>
    </xdr:from>
    <xdr:to>
      <xdr:col>46</xdr:col>
      <xdr:colOff>38100</xdr:colOff>
      <xdr:row>78</xdr:row>
      <xdr:rowOff>86235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77362</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15428" y="134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155857</xdr:rowOff>
    </xdr:from>
    <xdr:to>
      <xdr:col>41</xdr:col>
      <xdr:colOff>101600</xdr:colOff>
      <xdr:row>78</xdr:row>
      <xdr:rowOff>86007</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5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77134</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45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155468</xdr:rowOff>
    </xdr:from>
    <xdr:to>
      <xdr:col>36</xdr:col>
      <xdr:colOff>165100</xdr:colOff>
      <xdr:row>78</xdr:row>
      <xdr:rowOff>85618</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57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76745</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4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103487</xdr:rowOff>
    </xdr:from>
    <xdr:to>
      <xdr:col>55</xdr:col>
      <xdr:colOff>0</xdr:colOff>
      <xdr:row>98</xdr:row>
      <xdr:rowOff>34716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9639300" y="16734137"/>
          <a:ext cx="838200" cy="10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56990</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4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30487</xdr:rowOff>
    </xdr:from>
    <xdr:to>
      <xdr:col>50</xdr:col>
      <xdr:colOff>114300</xdr:colOff>
      <xdr:row>98</xdr:row>
      <xdr:rowOff>34716</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8750300" y="16832587"/>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56572</xdr:rowOff>
    </xdr:from>
    <xdr:to>
      <xdr:col>50</xdr:col>
      <xdr:colOff>165100</xdr:colOff>
      <xdr:row>96</xdr:row>
      <xdr:rowOff>158172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15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3249</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72111" y="162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135432</xdr:rowOff>
    </xdr:from>
    <xdr:to>
      <xdr:col>45</xdr:col>
      <xdr:colOff>177800</xdr:colOff>
      <xdr:row>98</xdr:row>
      <xdr:rowOff>30487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7861300" y="16766082"/>
          <a:ext cx="889000" cy="6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81356</xdr:rowOff>
    </xdr:from>
    <xdr:to>
      <xdr:col>46</xdr:col>
      <xdr:colOff>38100</xdr:colOff>
      <xdr:row>97</xdr:row>
      <xdr:rowOff>11506</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4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28033</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1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102191</xdr:rowOff>
    </xdr:from>
    <xdr:to>
      <xdr:col>41</xdr:col>
      <xdr:colOff>50800</xdr:colOff>
      <xdr:row>97</xdr:row>
      <xdr:rowOff>135432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732841"/>
          <a:ext cx="889000" cy="33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123456</xdr:rowOff>
    </xdr:from>
    <xdr:to>
      <xdr:col>41</xdr:col>
      <xdr:colOff>101600</xdr:colOff>
      <xdr:row>96</xdr:row>
      <xdr:rowOff>53606</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411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70133</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186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19692</xdr:rowOff>
    </xdr:from>
    <xdr:to>
      <xdr:col>36</xdr:col>
      <xdr:colOff>165100</xdr:colOff>
      <xdr:row>96</xdr:row>
      <xdr:rowOff>121292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47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137819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25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52687</xdr:rowOff>
    </xdr:from>
    <xdr:to>
      <xdr:col>55</xdr:col>
      <xdr:colOff>50800</xdr:colOff>
      <xdr:row>97</xdr:row>
      <xdr:rowOff>154287</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8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31114</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66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155366</xdr:rowOff>
    </xdr:from>
    <xdr:to>
      <xdr:col>50</xdr:col>
      <xdr:colOff>165100</xdr:colOff>
      <xdr:row>98</xdr:row>
      <xdr:rowOff>85516</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78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76643</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87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151137</xdr:rowOff>
    </xdr:from>
    <xdr:to>
      <xdr:col>46</xdr:col>
      <xdr:colOff>38100</xdr:colOff>
      <xdr:row>98</xdr:row>
      <xdr:rowOff>81287</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8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72414</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7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84632</xdr:rowOff>
    </xdr:from>
    <xdr:to>
      <xdr:col>41</xdr:col>
      <xdr:colOff>101600</xdr:colOff>
      <xdr:row>98</xdr:row>
      <xdr:rowOff>14782</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5909</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51391</xdr:rowOff>
    </xdr:from>
    <xdr:to>
      <xdr:col>36</xdr:col>
      <xdr:colOff>165100</xdr:colOff>
      <xdr:row>97</xdr:row>
      <xdr:rowOff>152991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82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144118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77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8" name="消防費最小値テキスト">
          <a:extLst>
            <a:ext uri="{FF2B5EF4-FFF2-40B4-BE49-F238E27FC236}">
              <a16:creationId xmlns:a16="http://schemas.microsoft.com/office/drawing/2014/main" id="{00000000-0008-0000-0700-0000FC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0" name="消防費最大値テキスト">
          <a:extLst>
            <a:ext uri="{FF2B5EF4-FFF2-40B4-BE49-F238E27FC236}">
              <a16:creationId xmlns:a16="http://schemas.microsoft.com/office/drawing/2014/main" id="{00000000-0008-0000-0700-0000FE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39939</xdr:rowOff>
    </xdr:from>
    <xdr:to>
      <xdr:col>85</xdr:col>
      <xdr:colOff>127000</xdr:colOff>
      <xdr:row>37</xdr:row>
      <xdr:rowOff>77750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5481300" y="6383589"/>
          <a:ext cx="838200" cy="3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153199</xdr:rowOff>
    </xdr:from>
    <xdr:ext cx="534377" cy="259045"/>
    <xdr:sp macro="" textlink="">
      <xdr:nvSpPr>
        <xdr:cNvPr id="513" name="消防費平均値テキスト">
          <a:extLst>
            <a:ext uri="{FF2B5EF4-FFF2-40B4-BE49-F238E27FC236}">
              <a16:creationId xmlns:a16="http://schemas.microsoft.com/office/drawing/2014/main" id="{00000000-0008-0000-0700-000001020000}"/>
            </a:ext>
          </a:extLst>
        </xdr:cNvPr>
        <xdr:cNvSpPr txBox="1"/>
      </xdr:nvSpPr>
      <xdr:spPr>
        <a:xfrm>
          <a:off x="16370300" y="61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39939</xdr:rowOff>
    </xdr:from>
    <xdr:to>
      <xdr:col>81</xdr:col>
      <xdr:colOff>50800</xdr:colOff>
      <xdr:row>37</xdr:row>
      <xdr:rowOff>142306</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4592300" y="6383589"/>
          <a:ext cx="889000" cy="10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154737</xdr:rowOff>
    </xdr:from>
    <xdr:to>
      <xdr:col>81</xdr:col>
      <xdr:colOff>101600</xdr:colOff>
      <xdr:row>35</xdr:row>
      <xdr:rowOff>84887</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5430500" y="598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101414</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5214111" y="57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142306</xdr:rowOff>
    </xdr:from>
    <xdr:to>
      <xdr:col>76</xdr:col>
      <xdr:colOff>114300</xdr:colOff>
      <xdr:row>37</xdr:row>
      <xdr:rowOff>152090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3703300" y="6485956"/>
          <a:ext cx="889000" cy="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124104</xdr:rowOff>
    </xdr:from>
    <xdr:to>
      <xdr:col>76</xdr:col>
      <xdr:colOff>165100</xdr:colOff>
      <xdr:row>36</xdr:row>
      <xdr:rowOff>54254</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4541500" y="612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70781</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4325111" y="5900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152090</xdr:rowOff>
    </xdr:from>
    <xdr:to>
      <xdr:col>71</xdr:col>
      <xdr:colOff>177800</xdr:colOff>
      <xdr:row>37</xdr:row>
      <xdr:rowOff>166812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2814300" y="6495740"/>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115418</xdr:rowOff>
    </xdr:from>
    <xdr:to>
      <xdr:col>72</xdr:col>
      <xdr:colOff>38100</xdr:colOff>
      <xdr:row>36</xdr:row>
      <xdr:rowOff>45568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3652500" y="6116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62095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3436111" y="589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5507</xdr:rowOff>
    </xdr:from>
    <xdr:to>
      <xdr:col>67</xdr:col>
      <xdr:colOff>101600</xdr:colOff>
      <xdr:row>36</xdr:row>
      <xdr:rowOff>107107</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2763500" y="617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123634</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2547111" y="595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26950</xdr:rowOff>
    </xdr:from>
    <xdr:to>
      <xdr:col>85</xdr:col>
      <xdr:colOff>177800</xdr:colOff>
      <xdr:row>37</xdr:row>
      <xdr:rowOff>128550</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62687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5377</xdr:rowOff>
    </xdr:from>
    <xdr:ext cx="534377" cy="259045"/>
    <xdr:sp macro="" textlink="">
      <xdr:nvSpPr>
        <xdr:cNvPr id="532" name="消防費該当値テキスト">
          <a:extLst>
            <a:ext uri="{FF2B5EF4-FFF2-40B4-BE49-F238E27FC236}">
              <a16:creationId xmlns:a16="http://schemas.microsoft.com/office/drawing/2014/main" id="{00000000-0008-0000-0700-000014020000}"/>
            </a:ext>
          </a:extLst>
        </xdr:cNvPr>
        <xdr:cNvSpPr txBox="1"/>
      </xdr:nvSpPr>
      <xdr:spPr>
        <a:xfrm>
          <a:off x="16370300" y="63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160589</xdr:rowOff>
    </xdr:from>
    <xdr:to>
      <xdr:col>81</xdr:col>
      <xdr:colOff>101600</xdr:colOff>
      <xdr:row>37</xdr:row>
      <xdr:rowOff>90739</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5430500" y="633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81866</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14111" y="642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91506</xdr:rowOff>
    </xdr:from>
    <xdr:to>
      <xdr:col>76</xdr:col>
      <xdr:colOff>165100</xdr:colOff>
      <xdr:row>38</xdr:row>
      <xdr:rowOff>21656</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4541500" y="64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12783</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52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101290</xdr:rowOff>
    </xdr:from>
    <xdr:to>
      <xdr:col>72</xdr:col>
      <xdr:colOff>38100</xdr:colOff>
      <xdr:row>38</xdr:row>
      <xdr:rowOff>31440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3652500" y="644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22567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436111" y="653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116012</xdr:rowOff>
    </xdr:from>
    <xdr:to>
      <xdr:col>67</xdr:col>
      <xdr:colOff>101600</xdr:colOff>
      <xdr:row>38</xdr:row>
      <xdr:rowOff>46162</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2763500" y="645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37289</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547111" y="655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6" name="教育費最小値テキスト">
          <a:extLst>
            <a:ext uri="{FF2B5EF4-FFF2-40B4-BE49-F238E27FC236}">
              <a16:creationId xmlns:a16="http://schemas.microsoft.com/office/drawing/2014/main" id="{00000000-0008-0000-0700-000036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8" name="教育費最大値テキスト">
          <a:extLst>
            <a:ext uri="{FF2B5EF4-FFF2-40B4-BE49-F238E27FC236}">
              <a16:creationId xmlns:a16="http://schemas.microsoft.com/office/drawing/2014/main" id="{00000000-0008-0000-0700-000038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148787</xdr:rowOff>
    </xdr:from>
    <xdr:to>
      <xdr:col>85</xdr:col>
      <xdr:colOff>127000</xdr:colOff>
      <xdr:row>56</xdr:row>
      <xdr:rowOff>157740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5481300" y="9578537"/>
          <a:ext cx="838200" cy="180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1" name="教育費平均値テキスト">
          <a:extLst>
            <a:ext uri="{FF2B5EF4-FFF2-40B4-BE49-F238E27FC236}">
              <a16:creationId xmlns:a16="http://schemas.microsoft.com/office/drawing/2014/main" id="{00000000-0008-0000-0700-00003B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148787</xdr:rowOff>
    </xdr:from>
    <xdr:to>
      <xdr:col>81</xdr:col>
      <xdr:colOff>50800</xdr:colOff>
      <xdr:row>56</xdr:row>
      <xdr:rowOff>48146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4592300" y="9578537"/>
          <a:ext cx="889000" cy="7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53</xdr:row>
      <xdr:rowOff>166110</xdr:rowOff>
    </xdr:from>
    <xdr:to>
      <xdr:col>81</xdr:col>
      <xdr:colOff>101600</xdr:colOff>
      <xdr:row>54</xdr:row>
      <xdr:rowOff>96260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5430500" y="925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112787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5214111" y="902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48146</xdr:rowOff>
    </xdr:from>
    <xdr:to>
      <xdr:col>76</xdr:col>
      <xdr:colOff>114300</xdr:colOff>
      <xdr:row>57</xdr:row>
      <xdr:rowOff>52413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3703300" y="9649346"/>
          <a:ext cx="889000" cy="17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53</xdr:row>
      <xdr:rowOff>166395</xdr:rowOff>
    </xdr:from>
    <xdr:to>
      <xdr:col>76</xdr:col>
      <xdr:colOff>165100</xdr:colOff>
      <xdr:row>54</xdr:row>
      <xdr:rowOff>96545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4541500" y="925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113072</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4325111" y="90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37459</xdr:rowOff>
    </xdr:from>
    <xdr:to>
      <xdr:col>71</xdr:col>
      <xdr:colOff>177800</xdr:colOff>
      <xdr:row>57</xdr:row>
      <xdr:rowOff>52413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814300" y="9810109"/>
          <a:ext cx="889000" cy="1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75317</xdr:rowOff>
    </xdr:from>
    <xdr:to>
      <xdr:col>72</xdr:col>
      <xdr:colOff>38100</xdr:colOff>
      <xdr:row>55</xdr:row>
      <xdr:rowOff>5467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3652500" y="933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21994</xdr:rowOff>
    </xdr:from>
    <xdr:ext cx="534377"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3436111" y="910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148469</xdr:rowOff>
    </xdr:from>
    <xdr:to>
      <xdr:col>67</xdr:col>
      <xdr:colOff>101600</xdr:colOff>
      <xdr:row>55</xdr:row>
      <xdr:rowOff>78619</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2763500" y="94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95146</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547111" y="918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106940</xdr:rowOff>
    </xdr:from>
    <xdr:to>
      <xdr:col>85</xdr:col>
      <xdr:colOff>177800</xdr:colOff>
      <xdr:row>57</xdr:row>
      <xdr:rowOff>37090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6268700" y="9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85367</xdr:rowOff>
    </xdr:from>
    <xdr:ext cx="534377" cy="259045"/>
    <xdr:sp macro="" textlink="">
      <xdr:nvSpPr>
        <xdr:cNvPr id="590" name="教育費該当値テキスト">
          <a:extLst>
            <a:ext uri="{FF2B5EF4-FFF2-40B4-BE49-F238E27FC236}">
              <a16:creationId xmlns:a16="http://schemas.microsoft.com/office/drawing/2014/main" id="{00000000-0008-0000-0700-00004E020000}"/>
            </a:ext>
          </a:extLst>
        </xdr:cNvPr>
        <xdr:cNvSpPr txBox="1"/>
      </xdr:nvSpPr>
      <xdr:spPr>
        <a:xfrm>
          <a:off x="16370300" y="968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97987</xdr:rowOff>
    </xdr:from>
    <xdr:to>
      <xdr:col>81</xdr:col>
      <xdr:colOff>101600</xdr:colOff>
      <xdr:row>56</xdr:row>
      <xdr:rowOff>28137</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5430500" y="952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19264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620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168796</xdr:rowOff>
    </xdr:from>
    <xdr:to>
      <xdr:col>76</xdr:col>
      <xdr:colOff>165100</xdr:colOff>
      <xdr:row>56</xdr:row>
      <xdr:rowOff>98946</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4541500" y="95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90073</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325111" y="969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1613</xdr:rowOff>
    </xdr:from>
    <xdr:to>
      <xdr:col>72</xdr:col>
      <xdr:colOff>38100</xdr:colOff>
      <xdr:row>57</xdr:row>
      <xdr:rowOff>103213</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3652500" y="977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94340</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436111" y="986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158109</xdr:rowOff>
    </xdr:from>
    <xdr:to>
      <xdr:col>67</xdr:col>
      <xdr:colOff>101600</xdr:colOff>
      <xdr:row>57</xdr:row>
      <xdr:rowOff>88259</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2763500" y="9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79386</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547111" y="985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27800</xdr:rowOff>
    </xdr:from>
    <xdr:to>
      <xdr:col>81</xdr:col>
      <xdr:colOff>50800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572350"/>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94462</xdr:rowOff>
    </xdr:from>
    <xdr:to>
      <xdr:col>81</xdr:col>
      <xdr:colOff>101600</xdr:colOff>
      <xdr:row>78</xdr:row>
      <xdr:rowOff>24612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96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41139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71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27800</xdr:rowOff>
    </xdr:from>
    <xdr:to>
      <xdr:col>76</xdr:col>
      <xdr:colOff>114300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572350"/>
          <a:ext cx="889000" cy="16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27939</xdr:rowOff>
    </xdr:from>
    <xdr:to>
      <xdr:col>76</xdr:col>
      <xdr:colOff>165100</xdr:colOff>
      <xdr:row>78</xdr:row>
      <xdr:rowOff>129539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40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146066</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17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149898</xdr:rowOff>
    </xdr:from>
    <xdr:to>
      <xdr:col>72</xdr:col>
      <xdr:colOff>38100</xdr:colOff>
      <xdr:row>78</xdr:row>
      <xdr:rowOff>80048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51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96575</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468428" y="13126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109513</xdr:rowOff>
    </xdr:from>
    <xdr:to>
      <xdr:col>67</xdr:col>
      <xdr:colOff>101600</xdr:colOff>
      <xdr:row>78</xdr:row>
      <xdr:rowOff>39663</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1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56190</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579428" y="1308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148450</xdr:rowOff>
    </xdr:from>
    <xdr:to>
      <xdr:col>76</xdr:col>
      <xdr:colOff>165100</xdr:colOff>
      <xdr:row>79</xdr:row>
      <xdr:rowOff>78600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52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69727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614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122261</xdr:rowOff>
    </xdr:from>
    <xdr:to>
      <xdr:col>85</xdr:col>
      <xdr:colOff>127000</xdr:colOff>
      <xdr:row>96</xdr:row>
      <xdr:rowOff>139995</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581461"/>
          <a:ext cx="838200" cy="1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46741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16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139995</xdr:rowOff>
    </xdr:from>
    <xdr:to>
      <xdr:col>81</xdr:col>
      <xdr:colOff>50800</xdr:colOff>
      <xdr:row>96</xdr:row>
      <xdr:rowOff>143979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599195"/>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19487</xdr:rowOff>
    </xdr:from>
    <xdr:to>
      <xdr:col>81</xdr:col>
      <xdr:colOff>101600</xdr:colOff>
      <xdr:row>95</xdr:row>
      <xdr:rowOff>121087</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30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137614</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08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114097</xdr:rowOff>
    </xdr:from>
    <xdr:to>
      <xdr:col>76</xdr:col>
      <xdr:colOff>114300</xdr:colOff>
      <xdr:row>96</xdr:row>
      <xdr:rowOff>143979</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573297"/>
          <a:ext cx="889000" cy="2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36485</xdr:rowOff>
    </xdr:from>
    <xdr:to>
      <xdr:col>76</xdr:col>
      <xdr:colOff>165100</xdr:colOff>
      <xdr:row>95</xdr:row>
      <xdr:rowOff>138085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32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154612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09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72589</xdr:rowOff>
    </xdr:from>
    <xdr:to>
      <xdr:col>71</xdr:col>
      <xdr:colOff>177800</xdr:colOff>
      <xdr:row>96</xdr:row>
      <xdr:rowOff>114097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531789"/>
          <a:ext cx="889000" cy="4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41548</xdr:rowOff>
    </xdr:from>
    <xdr:to>
      <xdr:col>72</xdr:col>
      <xdr:colOff>38100</xdr:colOff>
      <xdr:row>95</xdr:row>
      <xdr:rowOff>143148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329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159675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10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28795</xdr:rowOff>
    </xdr:from>
    <xdr:to>
      <xdr:col>67</xdr:col>
      <xdr:colOff>101600</xdr:colOff>
      <xdr:row>95</xdr:row>
      <xdr:rowOff>130395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3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146922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09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71461</xdr:rowOff>
    </xdr:from>
    <xdr:to>
      <xdr:col>85</xdr:col>
      <xdr:colOff>177800</xdr:colOff>
      <xdr:row>97</xdr:row>
      <xdr:rowOff>1611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3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49888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89195</xdr:rowOff>
    </xdr:from>
    <xdr:to>
      <xdr:col>81</xdr:col>
      <xdr:colOff>101600</xdr:colOff>
      <xdr:row>97</xdr:row>
      <xdr:rowOff>19345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4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10472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4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93179</xdr:rowOff>
    </xdr:from>
    <xdr:to>
      <xdr:col>76</xdr:col>
      <xdr:colOff>165100</xdr:colOff>
      <xdr:row>97</xdr:row>
      <xdr:rowOff>23329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5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14456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45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63297</xdr:rowOff>
    </xdr:from>
    <xdr:to>
      <xdr:col>72</xdr:col>
      <xdr:colOff>38100</xdr:colOff>
      <xdr:row>96</xdr:row>
      <xdr:rowOff>164897</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2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156024</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1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21789</xdr:rowOff>
    </xdr:from>
    <xdr:to>
      <xdr:col>67</xdr:col>
      <xdr:colOff>101600</xdr:colOff>
      <xdr:row>96</xdr:row>
      <xdr:rowOff>123389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4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114516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5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162281</xdr:rowOff>
    </xdr:from>
    <xdr:to>
      <xdr:col>112</xdr:col>
      <xdr:colOff>38100</xdr:colOff>
      <xdr:row>39</xdr:row>
      <xdr:rowOff>92431</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7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108958</xdr:rowOff>
    </xdr:from>
    <xdr:ext cx="313932"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66333" y="64526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162585</xdr:rowOff>
    </xdr:from>
    <xdr:to>
      <xdr:col>107</xdr:col>
      <xdr:colOff>101600</xdr:colOff>
      <xdr:row>39</xdr:row>
      <xdr:rowOff>92735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7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109262</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277333" y="64529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158852</xdr:rowOff>
    </xdr:from>
    <xdr:to>
      <xdr:col>102</xdr:col>
      <xdr:colOff>165100</xdr:colOff>
      <xdr:row>39</xdr:row>
      <xdr:rowOff>89002</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7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105529</xdr:rowOff>
    </xdr:from>
    <xdr:ext cx="313932"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88333" y="6449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159462</xdr:rowOff>
    </xdr:from>
    <xdr:to>
      <xdr:col>98</xdr:col>
      <xdr:colOff>38100</xdr:colOff>
      <xdr:row>39</xdr:row>
      <xdr:rowOff>89612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674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106138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99333" y="6449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概ね、住民一人当たりのコストは類似団体内平均や茨城県平均を下回る数値となっているが、令和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年度との比較をすると下記のとおりである。</a:t>
          </a:r>
        </a:p>
        <a:p>
          <a:r>
            <a:rPr kumimoji="1" lang="ja-JP" altLang="en-US" sz="1300">
              <a:latin typeface="ＭＳ Ｐゴシック" panose="020B0600070205080204" pitchFamily="50" charset="-128"/>
              <a:ea typeface="ＭＳ Ｐゴシック" panose="020B0600070205080204" pitchFamily="50" charset="-128"/>
            </a:rPr>
            <a:t>　議会費は、住民一人当たり</a:t>
          </a:r>
          <a:r>
            <a:rPr kumimoji="1" lang="en-US" altLang="ja-JP" sz="1300">
              <a:latin typeface="ＭＳ Ｐゴシック" panose="020B0600070205080204" pitchFamily="50" charset="-128"/>
              <a:ea typeface="ＭＳ Ｐゴシック" panose="020B0600070205080204" pitchFamily="50" charset="-128"/>
            </a:rPr>
            <a:t>3,779</a:t>
          </a:r>
          <a:r>
            <a:rPr kumimoji="1" lang="ja-JP" altLang="en-US" sz="1300">
              <a:latin typeface="ＭＳ Ｐゴシック" panose="020B0600070205080204" pitchFamily="50" charset="-128"/>
              <a:ea typeface="ＭＳ Ｐゴシック" panose="020B0600070205080204" pitchFamily="50" charset="-128"/>
            </a:rPr>
            <a:t>円となっており、議会フロア映像配信等設置工事の影響等により、令和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％増加し、類似団体平均を上回った。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53,065</a:t>
          </a:r>
          <a:r>
            <a:rPr kumimoji="1" lang="ja-JP" altLang="en-US" sz="1300">
              <a:latin typeface="ＭＳ Ｐゴシック" panose="020B0600070205080204" pitchFamily="50" charset="-128"/>
              <a:ea typeface="ＭＳ Ｐゴシック" panose="020B0600070205080204" pitchFamily="50" charset="-128"/>
            </a:rPr>
            <a:t>円となっており、令和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年度をもって特別定額給付金給付事業や市庁舎建設事業が完了したことによる事業費減の影響等により、令和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70.7</a:t>
          </a:r>
          <a:r>
            <a:rPr kumimoji="1" lang="ja-JP" altLang="en-US" sz="1300">
              <a:latin typeface="ＭＳ Ｐゴシック" panose="020B0600070205080204" pitchFamily="50" charset="-128"/>
              <a:ea typeface="ＭＳ Ｐゴシック" panose="020B0600070205080204" pitchFamily="50" charset="-128"/>
            </a:rPr>
            <a:t>％減少している。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民生費は、住民一人当たり</a:t>
          </a:r>
          <a:r>
            <a:rPr kumimoji="1" lang="en-US" altLang="ja-JP" sz="1300">
              <a:latin typeface="ＭＳ Ｐゴシック" panose="020B0600070205080204" pitchFamily="50" charset="-128"/>
              <a:ea typeface="ＭＳ Ｐゴシック" panose="020B0600070205080204" pitchFamily="50" charset="-128"/>
            </a:rPr>
            <a:t>156,715</a:t>
          </a:r>
          <a:r>
            <a:rPr kumimoji="1" lang="ja-JP" altLang="en-US" sz="1300">
              <a:latin typeface="ＭＳ Ｐゴシック" panose="020B0600070205080204" pitchFamily="50" charset="-128"/>
              <a:ea typeface="ＭＳ Ｐゴシック" panose="020B0600070205080204" pitchFamily="50" charset="-128"/>
            </a:rPr>
            <a:t>円となっており、子育て世帯への臨時給付支給事業等の実施による事業費の増より、令和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20.4%</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9,892</a:t>
          </a:r>
          <a:r>
            <a:rPr kumimoji="1" lang="ja-JP" altLang="en-US" sz="1300">
              <a:latin typeface="ＭＳ Ｐゴシック" panose="020B0600070205080204" pitchFamily="50" charset="-128"/>
              <a:ea typeface="ＭＳ Ｐゴシック" panose="020B0600070205080204" pitchFamily="50" charset="-128"/>
            </a:rPr>
            <a:t>円となっており、畑地帯総合整備事業負担金等の増により、令和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％増加している。</a:t>
          </a: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41,053</a:t>
          </a:r>
          <a:r>
            <a:rPr kumimoji="1" lang="ja-JP" altLang="en-US" sz="1300">
              <a:latin typeface="ＭＳ Ｐゴシック" panose="020B0600070205080204" pitchFamily="50" charset="-128"/>
              <a:ea typeface="ＭＳ Ｐゴシック" panose="020B0600070205080204" pitchFamily="50" charset="-128"/>
            </a:rPr>
            <a:t>円となっており、小中学校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環境整備事業、元公民館解体事業等の減少により、令和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18.7</a:t>
          </a:r>
          <a:r>
            <a:rPr kumimoji="1" lang="ja-JP" altLang="en-US" sz="1300">
              <a:latin typeface="ＭＳ Ｐゴシック" panose="020B0600070205080204" pitchFamily="50" charset="-128"/>
              <a:ea typeface="ＭＳ Ｐゴシック" panose="020B0600070205080204" pitchFamily="50" charset="-128"/>
            </a:rPr>
            <a:t>％減少している。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財政調整基金残高は、積立ての実施により、前年度から</a:t>
          </a:r>
          <a:r>
            <a:rPr kumimoji="1" lang="en-US" altLang="ja-JP" sz="1100">
              <a:latin typeface="ＭＳ ゴシック" pitchFamily="49" charset="-128"/>
              <a:ea typeface="ＭＳ ゴシック" pitchFamily="49" charset="-128"/>
            </a:rPr>
            <a:t>1.37</a:t>
          </a:r>
          <a:r>
            <a:rPr kumimoji="1" lang="ja-JP" altLang="en-US" sz="1100">
              <a:latin typeface="ＭＳ ゴシック" pitchFamily="49" charset="-128"/>
              <a:ea typeface="ＭＳ ゴシック" pitchFamily="49" charset="-128"/>
            </a:rPr>
            <a:t>ポイント増の</a:t>
          </a:r>
          <a:r>
            <a:rPr kumimoji="1" lang="en-US" altLang="ja-JP" sz="1100">
              <a:latin typeface="ＭＳ ゴシック" pitchFamily="49" charset="-128"/>
              <a:ea typeface="ＭＳ ゴシック" pitchFamily="49" charset="-128"/>
            </a:rPr>
            <a:t>17.31</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また、実質収支額と実質単年度収支については、歳入の減少幅を歳出の減少幅が上回ったため、実質収支額では前年度比</a:t>
          </a:r>
          <a:r>
            <a:rPr kumimoji="1" lang="en-US" altLang="ja-JP" sz="1100">
              <a:latin typeface="ＭＳ ゴシック" pitchFamily="49" charset="-128"/>
              <a:ea typeface="ＭＳ ゴシック" pitchFamily="49" charset="-128"/>
            </a:rPr>
            <a:t>4.67</a:t>
          </a:r>
          <a:r>
            <a:rPr kumimoji="1" lang="ja-JP" altLang="en-US" sz="1100">
              <a:latin typeface="ＭＳ ゴシック" pitchFamily="49" charset="-128"/>
              <a:ea typeface="ＭＳ ゴシック" pitchFamily="49" charset="-128"/>
            </a:rPr>
            <a:t>ポイント増の</a:t>
          </a:r>
          <a:r>
            <a:rPr kumimoji="1" lang="en-US" altLang="ja-JP" sz="1100">
              <a:latin typeface="ＭＳ ゴシック" pitchFamily="49" charset="-128"/>
              <a:ea typeface="ＭＳ ゴシック" pitchFamily="49" charset="-128"/>
            </a:rPr>
            <a:t>14.14</a:t>
          </a:r>
          <a:r>
            <a:rPr kumimoji="1" lang="ja-JP" altLang="en-US" sz="1100">
              <a:latin typeface="ＭＳ ゴシック" pitchFamily="49" charset="-128"/>
              <a:ea typeface="ＭＳ ゴシック" pitchFamily="49" charset="-128"/>
            </a:rPr>
            <a:t>％、実質単年度収支では、前年度比</a:t>
          </a:r>
          <a:r>
            <a:rPr kumimoji="1" lang="en-US" altLang="ja-JP" sz="1100">
              <a:latin typeface="ＭＳ ゴシック" pitchFamily="49" charset="-128"/>
              <a:ea typeface="ＭＳ ゴシック" pitchFamily="49" charset="-128"/>
            </a:rPr>
            <a:t>5.27</a:t>
          </a:r>
          <a:r>
            <a:rPr kumimoji="1" lang="ja-JP" altLang="en-US" sz="1100">
              <a:latin typeface="ＭＳ ゴシック" pitchFamily="49" charset="-128"/>
              <a:ea typeface="ＭＳ ゴシック" pitchFamily="49" charset="-128"/>
            </a:rPr>
            <a:t>ポイント増の</a:t>
          </a:r>
          <a:r>
            <a:rPr kumimoji="1" lang="en-US" altLang="ja-JP" sz="1100">
              <a:latin typeface="ＭＳ ゴシック" pitchFamily="49" charset="-128"/>
              <a:ea typeface="ＭＳ ゴシック" pitchFamily="49" charset="-128"/>
            </a:rPr>
            <a:t>7.22</a:t>
          </a:r>
          <a:r>
            <a:rPr kumimoji="1" lang="ja-JP" altLang="en-US" sz="1100">
              <a:latin typeface="ＭＳ ゴシック" pitchFamily="49" charset="-128"/>
              <a:ea typeface="ＭＳ ゴシック" pitchFamily="49" charset="-128"/>
            </a:rPr>
            <a:t>％となった。</a:t>
          </a:r>
        </a:p>
        <a:p>
          <a:r>
            <a:rPr kumimoji="1" lang="ja-JP" altLang="en-US" sz="1100">
              <a:latin typeface="ＭＳ ゴシック" pitchFamily="49" charset="-128"/>
              <a:ea typeface="ＭＳ ゴシック" pitchFamily="49" charset="-128"/>
            </a:rPr>
            <a:t>　令和</a:t>
          </a:r>
          <a:r>
            <a:rPr kumimoji="1" lang="en-US" altLang="ja-JP" sz="1100">
              <a:latin typeface="ＭＳ ゴシック" pitchFamily="49" charset="-128"/>
              <a:ea typeface="ＭＳ ゴシック" pitchFamily="49" charset="-128"/>
            </a:rPr>
            <a:t>3</a:t>
          </a:r>
          <a:r>
            <a:rPr kumimoji="1" lang="ja-JP" altLang="en-US" sz="1100">
              <a:latin typeface="ＭＳ ゴシック" pitchFamily="49" charset="-128"/>
              <a:ea typeface="ＭＳ ゴシック" pitchFamily="49" charset="-128"/>
            </a:rPr>
            <a:t>年度は国庫支出金の減により歳入が減少した一方で、令和</a:t>
          </a:r>
          <a:r>
            <a:rPr kumimoji="1" lang="en-US" altLang="ja-JP" sz="1100">
              <a:latin typeface="ＭＳ ゴシック" pitchFamily="49" charset="-128"/>
              <a:ea typeface="ＭＳ ゴシック" pitchFamily="49" charset="-128"/>
            </a:rPr>
            <a:t>2</a:t>
          </a:r>
          <a:r>
            <a:rPr kumimoji="1" lang="ja-JP" altLang="en-US" sz="1100">
              <a:latin typeface="ＭＳ ゴシック" pitchFamily="49" charset="-128"/>
              <a:ea typeface="ＭＳ ゴシック" pitchFamily="49" charset="-128"/>
            </a:rPr>
            <a:t>年度までに市庁舎建設事業が完了し、それに係る支出が減となったことで歳出は減少した。引き続き地方税の徴収強化による歳入確保に加え、企業会計等の健全化による補助費等の抑制、人件費削減等の継続など、行財政改革の取組みによる歳出の削減を推進し、健全な財政運営を行う。</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茨城県結城市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年度に引き続き、実質収支が赤字の会計や資金不足となる会計はなかった。そのため、連結実質赤字比率は算定されなかった。</a:t>
          </a:r>
        </a:p>
        <a:p>
          <a:r>
            <a:rPr kumimoji="1" lang="ja-JP" altLang="en-US" sz="1400">
              <a:latin typeface="ＭＳ ゴシック" pitchFamily="49" charset="-128"/>
              <a:ea typeface="ＭＳ ゴシック" pitchFamily="49" charset="-128"/>
            </a:rPr>
            <a:t>　標準財政規模に対する実質収支額及び資金余剰額の合計の比率は、一般会計において実質収支が約</a:t>
          </a:r>
          <a:r>
            <a:rPr kumimoji="1" lang="en-US" altLang="ja-JP" sz="1400">
              <a:latin typeface="ＭＳ ゴシック" pitchFamily="49" charset="-128"/>
              <a:ea typeface="ＭＳ ゴシック" pitchFamily="49" charset="-128"/>
            </a:rPr>
            <a:t>584</a:t>
          </a:r>
          <a:r>
            <a:rPr kumimoji="1" lang="ja-JP" altLang="en-US" sz="1400">
              <a:latin typeface="ＭＳ ゴシック" pitchFamily="49" charset="-128"/>
              <a:ea typeface="ＭＳ ゴシック" pitchFamily="49" charset="-128"/>
            </a:rPr>
            <a:t>百万円の増（</a:t>
          </a:r>
          <a:r>
            <a:rPr kumimoji="1" lang="en-US" altLang="ja-JP" sz="1400">
              <a:latin typeface="ＭＳ ゴシック" pitchFamily="49" charset="-128"/>
              <a:ea typeface="ＭＳ ゴシック" pitchFamily="49" charset="-128"/>
            </a:rPr>
            <a:t>4.69</a:t>
          </a:r>
          <a:r>
            <a:rPr kumimoji="1" lang="ja-JP" altLang="en-US" sz="1400">
              <a:latin typeface="ＭＳ ゴシック" pitchFamily="49" charset="-128"/>
              <a:ea typeface="ＭＳ ゴシック" pitchFamily="49" charset="-128"/>
            </a:rPr>
            <a:t>ポイント増）、南部第二土地区画整理事業においては</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百万円の増（</a:t>
          </a:r>
          <a:r>
            <a:rPr kumimoji="1" lang="en-US" altLang="ja-JP" sz="1400">
              <a:latin typeface="ＭＳ ゴシック" pitchFamily="49" charset="-128"/>
              <a:ea typeface="ＭＳ ゴシック" pitchFamily="49" charset="-128"/>
            </a:rPr>
            <a:t>0.18</a:t>
          </a:r>
          <a:r>
            <a:rPr kumimoji="1" lang="ja-JP" altLang="en-US" sz="1400">
              <a:latin typeface="ＭＳ ゴシック" pitchFamily="49" charset="-128"/>
              <a:ea typeface="ＭＳ ゴシック" pitchFamily="49" charset="-128"/>
            </a:rPr>
            <a:t>ポイント増）となったことにより、全会計合計では</a:t>
          </a:r>
          <a:r>
            <a:rPr kumimoji="1" lang="en-US" altLang="ja-JP" sz="1400">
              <a:latin typeface="ＭＳ ゴシック" pitchFamily="49" charset="-128"/>
              <a:ea typeface="ＭＳ ゴシック" pitchFamily="49" charset="-128"/>
            </a:rPr>
            <a:t>1.94</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31.46%</a:t>
          </a:r>
          <a:r>
            <a:rPr kumimoji="1" lang="ja-JP" altLang="en-US" sz="1400">
              <a:latin typeface="ＭＳ ゴシック" pitchFamily="49" charset="-128"/>
              <a:ea typeface="ＭＳ ゴシック" pitchFamily="49" charset="-128"/>
            </a:rPr>
            <a:t>となった。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tabSelected="1" zoomScale="75" zoomScaleNormal="75" workbookViewId="0"/>
  </sheetViews>
  <sheetFormatPr defaultColWidth="0" defaultRowHeight="11.25" zeroHeight="1" x14ac:dyDescent="0.15"/>
  <cols>
    <col min="1" max="11" width="2.125" style="176" customWidth="1"/>
    <col min="12" max="12" width="2.25" style="176" customWidth="1"/>
    <col min="13" max="17" width="2.375" style="176" customWidth="1"/>
    <col min="18" max="119" width="2.125" style="176" customWidth="1"/>
    <col min="120" max="16384" width="0" style="176" hidden="1"/>
  </cols>
  <sheetData>
    <row r="1" spans="1:119" ht="33" customHeight="1" x14ac:dyDescent="0.15">
      <c r="B1" s="418" t="s">
        <v>79</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7"/>
      <c r="DK1" s="177"/>
      <c r="DL1" s="177"/>
      <c r="DM1" s="177"/>
      <c r="DN1" s="177"/>
      <c r="DO1" s="177"/>
    </row>
    <row r="2" spans="1:119" ht="24.75" thickBot="1" x14ac:dyDescent="0.2">
      <c r="B2" s="178" t="s">
        <v>80</v>
      </c>
      <c r="C2" s="178"/>
      <c r="D2" s="179"/>
    </row>
    <row r="3" spans="1:119" ht="18.75" customHeight="1" thickBot="1" x14ac:dyDescent="0.2">
      <c r="A3" s="177"/>
      <c r="B3" s="419" t="s">
        <v>81</v>
      </c>
      <c r="C3" s="420"/>
      <c r="D3" s="420"/>
      <c r="E3" s="421"/>
      <c r="F3" s="421"/>
      <c r="G3" s="421"/>
      <c r="H3" s="421"/>
      <c r="I3" s="421"/>
      <c r="J3" s="421"/>
      <c r="K3" s="421"/>
      <c r="L3" s="421" t="s">
        <v>82</v>
      </c>
      <c r="M3" s="421"/>
      <c r="N3" s="421"/>
      <c r="O3" s="421"/>
      <c r="P3" s="421"/>
      <c r="Q3" s="421"/>
      <c r="R3" s="428"/>
      <c r="S3" s="428"/>
      <c r="T3" s="428"/>
      <c r="U3" s="428"/>
      <c r="V3" s="429"/>
      <c r="W3" s="403" t="s">
        <v>83</v>
      </c>
      <c r="X3" s="404"/>
      <c r="Y3" s="404"/>
      <c r="Z3" s="404"/>
      <c r="AA3" s="404"/>
      <c r="AB3" s="420"/>
      <c r="AC3" s="428" t="s">
        <v>84</v>
      </c>
      <c r="AD3" s="404"/>
      <c r="AE3" s="404"/>
      <c r="AF3" s="404"/>
      <c r="AG3" s="404"/>
      <c r="AH3" s="404"/>
      <c r="AI3" s="404"/>
      <c r="AJ3" s="404"/>
      <c r="AK3" s="404"/>
      <c r="AL3" s="405"/>
      <c r="AM3" s="403" t="s">
        <v>85</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86</v>
      </c>
      <c r="BO3" s="404"/>
      <c r="BP3" s="404"/>
      <c r="BQ3" s="404"/>
      <c r="BR3" s="404"/>
      <c r="BS3" s="404"/>
      <c r="BT3" s="404"/>
      <c r="BU3" s="405"/>
      <c r="BV3" s="403" t="s">
        <v>87</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88</v>
      </c>
      <c r="CU3" s="404"/>
      <c r="CV3" s="404"/>
      <c r="CW3" s="404"/>
      <c r="CX3" s="404"/>
      <c r="CY3" s="404"/>
      <c r="CZ3" s="404"/>
      <c r="DA3" s="405"/>
      <c r="DB3" s="403" t="s">
        <v>89</v>
      </c>
      <c r="DC3" s="404"/>
      <c r="DD3" s="404"/>
      <c r="DE3" s="404"/>
      <c r="DF3" s="404"/>
      <c r="DG3" s="404"/>
      <c r="DH3" s="404"/>
      <c r="DI3" s="405"/>
    </row>
    <row r="4" spans="1:119" ht="18.75" customHeight="1" x14ac:dyDescent="0.15">
      <c r="A4" s="177"/>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90</v>
      </c>
      <c r="AZ4" s="407"/>
      <c r="BA4" s="407"/>
      <c r="BB4" s="407"/>
      <c r="BC4" s="407"/>
      <c r="BD4" s="407"/>
      <c r="BE4" s="407"/>
      <c r="BF4" s="407"/>
      <c r="BG4" s="407"/>
      <c r="BH4" s="407"/>
      <c r="BI4" s="407"/>
      <c r="BJ4" s="407"/>
      <c r="BK4" s="407"/>
      <c r="BL4" s="407"/>
      <c r="BM4" s="408"/>
      <c r="BN4" s="409">
        <v>20993420</v>
      </c>
      <c r="BO4" s="410"/>
      <c r="BP4" s="410"/>
      <c r="BQ4" s="410"/>
      <c r="BR4" s="410"/>
      <c r="BS4" s="410"/>
      <c r="BT4" s="410"/>
      <c r="BU4" s="411"/>
      <c r="BV4" s="409">
        <v>26127064</v>
      </c>
      <c r="BW4" s="410"/>
      <c r="BX4" s="410"/>
      <c r="BY4" s="410"/>
      <c r="BZ4" s="410"/>
      <c r="CA4" s="410"/>
      <c r="CB4" s="410"/>
      <c r="CC4" s="411"/>
      <c r="CD4" s="412" t="s">
        <v>91</v>
      </c>
      <c r="CE4" s="413"/>
      <c r="CF4" s="413"/>
      <c r="CG4" s="413"/>
      <c r="CH4" s="413"/>
      <c r="CI4" s="413"/>
      <c r="CJ4" s="413"/>
      <c r="CK4" s="413"/>
      <c r="CL4" s="413"/>
      <c r="CM4" s="413"/>
      <c r="CN4" s="413"/>
      <c r="CO4" s="413"/>
      <c r="CP4" s="413"/>
      <c r="CQ4" s="413"/>
      <c r="CR4" s="413"/>
      <c r="CS4" s="414"/>
      <c r="CT4" s="415">
        <v>14.1</v>
      </c>
      <c r="CU4" s="416"/>
      <c r="CV4" s="416"/>
      <c r="CW4" s="416"/>
      <c r="CX4" s="416"/>
      <c r="CY4" s="416"/>
      <c r="CZ4" s="416"/>
      <c r="DA4" s="417"/>
      <c r="DB4" s="415">
        <v>9.5</v>
      </c>
      <c r="DC4" s="416"/>
      <c r="DD4" s="416"/>
      <c r="DE4" s="416"/>
      <c r="DF4" s="416"/>
      <c r="DG4" s="416"/>
      <c r="DH4" s="416"/>
      <c r="DI4" s="417"/>
    </row>
    <row r="5" spans="1:119" ht="18.75" customHeight="1" x14ac:dyDescent="0.15">
      <c r="A5" s="177"/>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92</v>
      </c>
      <c r="AN5" s="476"/>
      <c r="AO5" s="476"/>
      <c r="AP5" s="476"/>
      <c r="AQ5" s="476"/>
      <c r="AR5" s="476"/>
      <c r="AS5" s="476"/>
      <c r="AT5" s="477"/>
      <c r="AU5" s="478" t="s">
        <v>93</v>
      </c>
      <c r="AV5" s="479"/>
      <c r="AW5" s="479"/>
      <c r="AX5" s="479"/>
      <c r="AY5" s="480" t="s">
        <v>94</v>
      </c>
      <c r="AZ5" s="481"/>
      <c r="BA5" s="481"/>
      <c r="BB5" s="481"/>
      <c r="BC5" s="481"/>
      <c r="BD5" s="481"/>
      <c r="BE5" s="481"/>
      <c r="BF5" s="481"/>
      <c r="BG5" s="481"/>
      <c r="BH5" s="481"/>
      <c r="BI5" s="481"/>
      <c r="BJ5" s="481"/>
      <c r="BK5" s="481"/>
      <c r="BL5" s="481"/>
      <c r="BM5" s="482"/>
      <c r="BN5" s="446">
        <v>19298056</v>
      </c>
      <c r="BO5" s="447"/>
      <c r="BP5" s="447"/>
      <c r="BQ5" s="447"/>
      <c r="BR5" s="447"/>
      <c r="BS5" s="447"/>
      <c r="BT5" s="447"/>
      <c r="BU5" s="448"/>
      <c r="BV5" s="446">
        <v>24952952</v>
      </c>
      <c r="BW5" s="447"/>
      <c r="BX5" s="447"/>
      <c r="BY5" s="447"/>
      <c r="BZ5" s="447"/>
      <c r="CA5" s="447"/>
      <c r="CB5" s="447"/>
      <c r="CC5" s="448"/>
      <c r="CD5" s="449" t="s">
        <v>95</v>
      </c>
      <c r="CE5" s="450"/>
      <c r="CF5" s="450"/>
      <c r="CG5" s="450"/>
      <c r="CH5" s="450"/>
      <c r="CI5" s="450"/>
      <c r="CJ5" s="450"/>
      <c r="CK5" s="450"/>
      <c r="CL5" s="450"/>
      <c r="CM5" s="450"/>
      <c r="CN5" s="450"/>
      <c r="CO5" s="450"/>
      <c r="CP5" s="450"/>
      <c r="CQ5" s="450"/>
      <c r="CR5" s="450"/>
      <c r="CS5" s="451"/>
      <c r="CT5" s="443">
        <v>83.9</v>
      </c>
      <c r="CU5" s="444"/>
      <c r="CV5" s="444"/>
      <c r="CW5" s="444"/>
      <c r="CX5" s="444"/>
      <c r="CY5" s="444"/>
      <c r="CZ5" s="444"/>
      <c r="DA5" s="445"/>
      <c r="DB5" s="443">
        <v>92.2</v>
      </c>
      <c r="DC5" s="444"/>
      <c r="DD5" s="444"/>
      <c r="DE5" s="444"/>
      <c r="DF5" s="444"/>
      <c r="DG5" s="444"/>
      <c r="DH5" s="444"/>
      <c r="DI5" s="445"/>
    </row>
    <row r="6" spans="1:119" ht="18.75" customHeight="1" x14ac:dyDescent="0.15">
      <c r="A6" s="177"/>
      <c r="B6" s="452" t="s">
        <v>96</v>
      </c>
      <c r="C6" s="453"/>
      <c r="D6" s="453"/>
      <c r="E6" s="454"/>
      <c r="F6" s="454"/>
      <c r="G6" s="454"/>
      <c r="H6" s="454"/>
      <c r="I6" s="454"/>
      <c r="J6" s="454"/>
      <c r="K6" s="454"/>
      <c r="L6" s="454" t="s">
        <v>97</v>
      </c>
      <c r="M6" s="454"/>
      <c r="N6" s="454"/>
      <c r="O6" s="454"/>
      <c r="P6" s="454"/>
      <c r="Q6" s="454"/>
      <c r="R6" s="458"/>
      <c r="S6" s="458"/>
      <c r="T6" s="458"/>
      <c r="U6" s="458"/>
      <c r="V6" s="459"/>
      <c r="W6" s="462" t="s">
        <v>98</v>
      </c>
      <c r="X6" s="463"/>
      <c r="Y6" s="463"/>
      <c r="Z6" s="463"/>
      <c r="AA6" s="463"/>
      <c r="AB6" s="453"/>
      <c r="AC6" s="466" t="s">
        <v>99</v>
      </c>
      <c r="AD6" s="467"/>
      <c r="AE6" s="467"/>
      <c r="AF6" s="467"/>
      <c r="AG6" s="467"/>
      <c r="AH6" s="467"/>
      <c r="AI6" s="467"/>
      <c r="AJ6" s="467"/>
      <c r="AK6" s="467"/>
      <c r="AL6" s="468"/>
      <c r="AM6" s="475" t="s">
        <v>100</v>
      </c>
      <c r="AN6" s="476"/>
      <c r="AO6" s="476"/>
      <c r="AP6" s="476"/>
      <c r="AQ6" s="476"/>
      <c r="AR6" s="476"/>
      <c r="AS6" s="476"/>
      <c r="AT6" s="477"/>
      <c r="AU6" s="478" t="s">
        <v>93</v>
      </c>
      <c r="AV6" s="479"/>
      <c r="AW6" s="479"/>
      <c r="AX6" s="479"/>
      <c r="AY6" s="480" t="s">
        <v>101</v>
      </c>
      <c r="AZ6" s="481"/>
      <c r="BA6" s="481"/>
      <c r="BB6" s="481"/>
      <c r="BC6" s="481"/>
      <c r="BD6" s="481"/>
      <c r="BE6" s="481"/>
      <c r="BF6" s="481"/>
      <c r="BG6" s="481"/>
      <c r="BH6" s="481"/>
      <c r="BI6" s="481"/>
      <c r="BJ6" s="481"/>
      <c r="BK6" s="481"/>
      <c r="BL6" s="481"/>
      <c r="BM6" s="482"/>
      <c r="BN6" s="446">
        <v>1695364</v>
      </c>
      <c r="BO6" s="447"/>
      <c r="BP6" s="447"/>
      <c r="BQ6" s="447"/>
      <c r="BR6" s="447"/>
      <c r="BS6" s="447"/>
      <c r="BT6" s="447"/>
      <c r="BU6" s="448"/>
      <c r="BV6" s="446">
        <v>1174112</v>
      </c>
      <c r="BW6" s="447"/>
      <c r="BX6" s="447"/>
      <c r="BY6" s="447"/>
      <c r="BZ6" s="447"/>
      <c r="CA6" s="447"/>
      <c r="CB6" s="447"/>
      <c r="CC6" s="448"/>
      <c r="CD6" s="449" t="s">
        <v>102</v>
      </c>
      <c r="CE6" s="450"/>
      <c r="CF6" s="450"/>
      <c r="CG6" s="450"/>
      <c r="CH6" s="450"/>
      <c r="CI6" s="450"/>
      <c r="CJ6" s="450"/>
      <c r="CK6" s="450"/>
      <c r="CL6" s="450"/>
      <c r="CM6" s="450"/>
      <c r="CN6" s="450"/>
      <c r="CO6" s="450"/>
      <c r="CP6" s="450"/>
      <c r="CQ6" s="450"/>
      <c r="CR6" s="450"/>
      <c r="CS6" s="451"/>
      <c r="CT6" s="483">
        <v>90.8</v>
      </c>
      <c r="CU6" s="484"/>
      <c r="CV6" s="484"/>
      <c r="CW6" s="484"/>
      <c r="CX6" s="484"/>
      <c r="CY6" s="484"/>
      <c r="CZ6" s="484"/>
      <c r="DA6" s="485"/>
      <c r="DB6" s="483">
        <v>97.5</v>
      </c>
      <c r="DC6" s="484"/>
      <c r="DD6" s="484"/>
      <c r="DE6" s="484"/>
      <c r="DF6" s="484"/>
      <c r="DG6" s="484"/>
      <c r="DH6" s="484"/>
      <c r="DI6" s="485"/>
    </row>
    <row r="7" spans="1:119" ht="18.75" customHeight="1" x14ac:dyDescent="0.15">
      <c r="A7" s="177"/>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103</v>
      </c>
      <c r="AN7" s="476"/>
      <c r="AO7" s="476"/>
      <c r="AP7" s="476"/>
      <c r="AQ7" s="476"/>
      <c r="AR7" s="476"/>
      <c r="AS7" s="476"/>
      <c r="AT7" s="477"/>
      <c r="AU7" s="478" t="s">
        <v>104</v>
      </c>
      <c r="AV7" s="479"/>
      <c r="AW7" s="479"/>
      <c r="AX7" s="479"/>
      <c r="AY7" s="480" t="s">
        <v>105</v>
      </c>
      <c r="AZ7" s="481"/>
      <c r="BA7" s="481"/>
      <c r="BB7" s="481"/>
      <c r="BC7" s="481"/>
      <c r="BD7" s="481"/>
      <c r="BE7" s="481"/>
      <c r="BF7" s="481"/>
      <c r="BG7" s="481"/>
      <c r="BH7" s="481"/>
      <c r="BI7" s="481"/>
      <c r="BJ7" s="481"/>
      <c r="BK7" s="481"/>
      <c r="BL7" s="481"/>
      <c r="BM7" s="482"/>
      <c r="BN7" s="446">
        <v>88702</v>
      </c>
      <c r="BO7" s="447"/>
      <c r="BP7" s="447"/>
      <c r="BQ7" s="447"/>
      <c r="BR7" s="447"/>
      <c r="BS7" s="447"/>
      <c r="BT7" s="447"/>
      <c r="BU7" s="448"/>
      <c r="BV7" s="446">
        <v>147954</v>
      </c>
      <c r="BW7" s="447"/>
      <c r="BX7" s="447"/>
      <c r="BY7" s="447"/>
      <c r="BZ7" s="447"/>
      <c r="CA7" s="447"/>
      <c r="CB7" s="447"/>
      <c r="CC7" s="448"/>
      <c r="CD7" s="449" t="s">
        <v>106</v>
      </c>
      <c r="CE7" s="450"/>
      <c r="CF7" s="450"/>
      <c r="CG7" s="450"/>
      <c r="CH7" s="450"/>
      <c r="CI7" s="450"/>
      <c r="CJ7" s="450"/>
      <c r="CK7" s="450"/>
      <c r="CL7" s="450"/>
      <c r="CM7" s="450"/>
      <c r="CN7" s="450"/>
      <c r="CO7" s="450"/>
      <c r="CP7" s="450"/>
      <c r="CQ7" s="450"/>
      <c r="CR7" s="450"/>
      <c r="CS7" s="451"/>
      <c r="CT7" s="446">
        <v>11364368</v>
      </c>
      <c r="CU7" s="447"/>
      <c r="CV7" s="447"/>
      <c r="CW7" s="447"/>
      <c r="CX7" s="447"/>
      <c r="CY7" s="447"/>
      <c r="CZ7" s="447"/>
      <c r="DA7" s="448"/>
      <c r="DB7" s="446">
        <v>10833982</v>
      </c>
      <c r="DC7" s="447"/>
      <c r="DD7" s="447"/>
      <c r="DE7" s="447"/>
      <c r="DF7" s="447"/>
      <c r="DG7" s="447"/>
      <c r="DH7" s="447"/>
      <c r="DI7" s="448"/>
    </row>
    <row r="8" spans="1:119" ht="18.75" customHeight="1" thickBot="1" x14ac:dyDescent="0.2">
      <c r="A8" s="177"/>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107</v>
      </c>
      <c r="AN8" s="476"/>
      <c r="AO8" s="476"/>
      <c r="AP8" s="476"/>
      <c r="AQ8" s="476"/>
      <c r="AR8" s="476"/>
      <c r="AS8" s="476"/>
      <c r="AT8" s="477"/>
      <c r="AU8" s="478" t="s">
        <v>93</v>
      </c>
      <c r="AV8" s="479"/>
      <c r="AW8" s="479"/>
      <c r="AX8" s="479"/>
      <c r="AY8" s="480" t="s">
        <v>108</v>
      </c>
      <c r="AZ8" s="481"/>
      <c r="BA8" s="481"/>
      <c r="BB8" s="481"/>
      <c r="BC8" s="481"/>
      <c r="BD8" s="481"/>
      <c r="BE8" s="481"/>
      <c r="BF8" s="481"/>
      <c r="BG8" s="481"/>
      <c r="BH8" s="481"/>
      <c r="BI8" s="481"/>
      <c r="BJ8" s="481"/>
      <c r="BK8" s="481"/>
      <c r="BL8" s="481"/>
      <c r="BM8" s="482"/>
      <c r="BN8" s="446">
        <v>1606662</v>
      </c>
      <c r="BO8" s="447"/>
      <c r="BP8" s="447"/>
      <c r="BQ8" s="447"/>
      <c r="BR8" s="447"/>
      <c r="BS8" s="447"/>
      <c r="BT8" s="447"/>
      <c r="BU8" s="448"/>
      <c r="BV8" s="446">
        <v>1026158</v>
      </c>
      <c r="BW8" s="447"/>
      <c r="BX8" s="447"/>
      <c r="BY8" s="447"/>
      <c r="BZ8" s="447"/>
      <c r="CA8" s="447"/>
      <c r="CB8" s="447"/>
      <c r="CC8" s="448"/>
      <c r="CD8" s="449" t="s">
        <v>109</v>
      </c>
      <c r="CE8" s="450"/>
      <c r="CF8" s="450"/>
      <c r="CG8" s="450"/>
      <c r="CH8" s="450"/>
      <c r="CI8" s="450"/>
      <c r="CJ8" s="450"/>
      <c r="CK8" s="450"/>
      <c r="CL8" s="450"/>
      <c r="CM8" s="450"/>
      <c r="CN8" s="450"/>
      <c r="CO8" s="450"/>
      <c r="CP8" s="450"/>
      <c r="CQ8" s="450"/>
      <c r="CR8" s="450"/>
      <c r="CS8" s="451"/>
      <c r="CT8" s="486">
        <v>0.73</v>
      </c>
      <c r="CU8" s="487"/>
      <c r="CV8" s="487"/>
      <c r="CW8" s="487"/>
      <c r="CX8" s="487"/>
      <c r="CY8" s="487"/>
      <c r="CZ8" s="487"/>
      <c r="DA8" s="488"/>
      <c r="DB8" s="486">
        <v>0.74</v>
      </c>
      <c r="DC8" s="487"/>
      <c r="DD8" s="487"/>
      <c r="DE8" s="487"/>
      <c r="DF8" s="487"/>
      <c r="DG8" s="487"/>
      <c r="DH8" s="487"/>
      <c r="DI8" s="488"/>
    </row>
    <row r="9" spans="1:119" ht="18.75" customHeight="1" thickBot="1" x14ac:dyDescent="0.2">
      <c r="A9" s="177"/>
      <c r="B9" s="440" t="s">
        <v>110</v>
      </c>
      <c r="C9" s="441"/>
      <c r="D9" s="441"/>
      <c r="E9" s="441"/>
      <c r="F9" s="441"/>
      <c r="G9" s="441"/>
      <c r="H9" s="441"/>
      <c r="I9" s="441"/>
      <c r="J9" s="441"/>
      <c r="K9" s="489"/>
      <c r="L9" s="490" t="s">
        <v>111</v>
      </c>
      <c r="M9" s="491"/>
      <c r="N9" s="491"/>
      <c r="O9" s="491"/>
      <c r="P9" s="491"/>
      <c r="Q9" s="492"/>
      <c r="R9" s="493">
        <v>50645</v>
      </c>
      <c r="S9" s="494"/>
      <c r="T9" s="494"/>
      <c r="U9" s="494"/>
      <c r="V9" s="495"/>
      <c r="W9" s="403" t="s">
        <v>112</v>
      </c>
      <c r="X9" s="404"/>
      <c r="Y9" s="404"/>
      <c r="Z9" s="404"/>
      <c r="AA9" s="404"/>
      <c r="AB9" s="404"/>
      <c r="AC9" s="404"/>
      <c r="AD9" s="404"/>
      <c r="AE9" s="404"/>
      <c r="AF9" s="404"/>
      <c r="AG9" s="404"/>
      <c r="AH9" s="404"/>
      <c r="AI9" s="404"/>
      <c r="AJ9" s="404"/>
      <c r="AK9" s="404"/>
      <c r="AL9" s="405"/>
      <c r="AM9" s="475" t="s">
        <v>113</v>
      </c>
      <c r="AN9" s="476"/>
      <c r="AO9" s="476"/>
      <c r="AP9" s="476"/>
      <c r="AQ9" s="476"/>
      <c r="AR9" s="476"/>
      <c r="AS9" s="476"/>
      <c r="AT9" s="477"/>
      <c r="AU9" s="478" t="s">
        <v>93</v>
      </c>
      <c r="AV9" s="479"/>
      <c r="AW9" s="479"/>
      <c r="AX9" s="479"/>
      <c r="AY9" s="480" t="s">
        <v>114</v>
      </c>
      <c r="AZ9" s="481"/>
      <c r="BA9" s="481"/>
      <c r="BB9" s="481"/>
      <c r="BC9" s="481"/>
      <c r="BD9" s="481"/>
      <c r="BE9" s="481"/>
      <c r="BF9" s="481"/>
      <c r="BG9" s="481"/>
      <c r="BH9" s="481"/>
      <c r="BI9" s="481"/>
      <c r="BJ9" s="481"/>
      <c r="BK9" s="481"/>
      <c r="BL9" s="481"/>
      <c r="BM9" s="482"/>
      <c r="BN9" s="446">
        <v>580504</v>
      </c>
      <c r="BO9" s="447"/>
      <c r="BP9" s="447"/>
      <c r="BQ9" s="447"/>
      <c r="BR9" s="447"/>
      <c r="BS9" s="447"/>
      <c r="BT9" s="447"/>
      <c r="BU9" s="448"/>
      <c r="BV9" s="446">
        <v>298382</v>
      </c>
      <c r="BW9" s="447"/>
      <c r="BX9" s="447"/>
      <c r="BY9" s="447"/>
      <c r="BZ9" s="447"/>
      <c r="CA9" s="447"/>
      <c r="CB9" s="447"/>
      <c r="CC9" s="448"/>
      <c r="CD9" s="449" t="s">
        <v>115</v>
      </c>
      <c r="CE9" s="450"/>
      <c r="CF9" s="450"/>
      <c r="CG9" s="450"/>
      <c r="CH9" s="450"/>
      <c r="CI9" s="450"/>
      <c r="CJ9" s="450"/>
      <c r="CK9" s="450"/>
      <c r="CL9" s="450"/>
      <c r="CM9" s="450"/>
      <c r="CN9" s="450"/>
      <c r="CO9" s="450"/>
      <c r="CP9" s="450"/>
      <c r="CQ9" s="450"/>
      <c r="CR9" s="450"/>
      <c r="CS9" s="451"/>
      <c r="CT9" s="443">
        <v>10.5</v>
      </c>
      <c r="CU9" s="444"/>
      <c r="CV9" s="444"/>
      <c r="CW9" s="444"/>
      <c r="CX9" s="444"/>
      <c r="CY9" s="444"/>
      <c r="CZ9" s="444"/>
      <c r="DA9" s="445"/>
      <c r="DB9" s="443">
        <v>11.2</v>
      </c>
      <c r="DC9" s="444"/>
      <c r="DD9" s="444"/>
      <c r="DE9" s="444"/>
      <c r="DF9" s="444"/>
      <c r="DG9" s="444"/>
      <c r="DH9" s="444"/>
      <c r="DI9" s="445"/>
    </row>
    <row r="10" spans="1:119" ht="18.75" customHeight="1" thickBot="1" x14ac:dyDescent="0.2">
      <c r="A10" s="177"/>
      <c r="B10" s="440"/>
      <c r="C10" s="441"/>
      <c r="D10" s="441"/>
      <c r="E10" s="441"/>
      <c r="F10" s="441"/>
      <c r="G10" s="441"/>
      <c r="H10" s="441"/>
      <c r="I10" s="441"/>
      <c r="J10" s="441"/>
      <c r="K10" s="489"/>
      <c r="L10" s="496" t="s">
        <v>116</v>
      </c>
      <c r="M10" s="476"/>
      <c r="N10" s="476"/>
      <c r="O10" s="476"/>
      <c r="P10" s="476"/>
      <c r="Q10" s="477"/>
      <c r="R10" s="497">
        <v>51594</v>
      </c>
      <c r="S10" s="498"/>
      <c r="T10" s="498"/>
      <c r="U10" s="498"/>
      <c r="V10" s="499"/>
      <c r="W10" s="434"/>
      <c r="X10" s="435"/>
      <c r="Y10" s="435"/>
      <c r="Z10" s="435"/>
      <c r="AA10" s="435"/>
      <c r="AB10" s="435"/>
      <c r="AC10" s="435"/>
      <c r="AD10" s="435"/>
      <c r="AE10" s="435"/>
      <c r="AF10" s="435"/>
      <c r="AG10" s="435"/>
      <c r="AH10" s="435"/>
      <c r="AI10" s="435"/>
      <c r="AJ10" s="435"/>
      <c r="AK10" s="435"/>
      <c r="AL10" s="438"/>
      <c r="AM10" s="475" t="s">
        <v>117</v>
      </c>
      <c r="AN10" s="476"/>
      <c r="AO10" s="476"/>
      <c r="AP10" s="476"/>
      <c r="AQ10" s="476"/>
      <c r="AR10" s="476"/>
      <c r="AS10" s="476"/>
      <c r="AT10" s="477"/>
      <c r="AU10" s="478" t="s">
        <v>93</v>
      </c>
      <c r="AV10" s="479"/>
      <c r="AW10" s="479"/>
      <c r="AX10" s="479"/>
      <c r="AY10" s="480" t="s">
        <v>118</v>
      </c>
      <c r="AZ10" s="481"/>
      <c r="BA10" s="481"/>
      <c r="BB10" s="481"/>
      <c r="BC10" s="481"/>
      <c r="BD10" s="481"/>
      <c r="BE10" s="481"/>
      <c r="BF10" s="481"/>
      <c r="BG10" s="481"/>
      <c r="BH10" s="481"/>
      <c r="BI10" s="481"/>
      <c r="BJ10" s="481"/>
      <c r="BK10" s="481"/>
      <c r="BL10" s="481"/>
      <c r="BM10" s="482"/>
      <c r="BN10" s="446">
        <v>240286</v>
      </c>
      <c r="BO10" s="447"/>
      <c r="BP10" s="447"/>
      <c r="BQ10" s="447"/>
      <c r="BR10" s="447"/>
      <c r="BS10" s="447"/>
      <c r="BT10" s="447"/>
      <c r="BU10" s="448"/>
      <c r="BV10" s="446">
        <v>431</v>
      </c>
      <c r="BW10" s="447"/>
      <c r="BX10" s="447"/>
      <c r="BY10" s="447"/>
      <c r="BZ10" s="447"/>
      <c r="CA10" s="447"/>
      <c r="CB10" s="447"/>
      <c r="CC10" s="448"/>
      <c r="CD10" s="180" t="s">
        <v>119</v>
      </c>
      <c r="CE10" s="181"/>
      <c r="CF10" s="181"/>
      <c r="CG10" s="181"/>
      <c r="CH10" s="181"/>
      <c r="CI10" s="181"/>
      <c r="CJ10" s="181"/>
      <c r="CK10" s="181"/>
      <c r="CL10" s="181"/>
      <c r="CM10" s="181"/>
      <c r="CN10" s="181"/>
      <c r="CO10" s="181"/>
      <c r="CP10" s="181"/>
      <c r="CQ10" s="181"/>
      <c r="CR10" s="181"/>
      <c r="CS10" s="182"/>
      <c r="CT10" s="183"/>
      <c r="CU10" s="184"/>
      <c r="CV10" s="184"/>
      <c r="CW10" s="184"/>
      <c r="CX10" s="184"/>
      <c r="CY10" s="184"/>
      <c r="CZ10" s="184"/>
      <c r="DA10" s="185"/>
      <c r="DB10" s="183"/>
      <c r="DC10" s="184"/>
      <c r="DD10" s="184"/>
      <c r="DE10" s="184"/>
      <c r="DF10" s="184"/>
      <c r="DG10" s="184"/>
      <c r="DH10" s="184"/>
      <c r="DI10" s="185"/>
    </row>
    <row r="11" spans="1:119" ht="18.75" customHeight="1" thickBot="1" x14ac:dyDescent="0.2">
      <c r="A11" s="177"/>
      <c r="B11" s="440"/>
      <c r="C11" s="441"/>
      <c r="D11" s="441"/>
      <c r="E11" s="441"/>
      <c r="F11" s="441"/>
      <c r="G11" s="441"/>
      <c r="H11" s="441"/>
      <c r="I11" s="441"/>
      <c r="J11" s="441"/>
      <c r="K11" s="489"/>
      <c r="L11" s="500" t="s">
        <v>120</v>
      </c>
      <c r="M11" s="501"/>
      <c r="N11" s="501"/>
      <c r="O11" s="501"/>
      <c r="P11" s="501"/>
      <c r="Q11" s="502"/>
      <c r="R11" s="503" t="s">
        <v>121</v>
      </c>
      <c r="S11" s="504"/>
      <c r="T11" s="504"/>
      <c r="U11" s="504"/>
      <c r="V11" s="505"/>
      <c r="W11" s="434"/>
      <c r="X11" s="435"/>
      <c r="Y11" s="435"/>
      <c r="Z11" s="435"/>
      <c r="AA11" s="435"/>
      <c r="AB11" s="435"/>
      <c r="AC11" s="435"/>
      <c r="AD11" s="435"/>
      <c r="AE11" s="435"/>
      <c r="AF11" s="435"/>
      <c r="AG11" s="435"/>
      <c r="AH11" s="435"/>
      <c r="AI11" s="435"/>
      <c r="AJ11" s="435"/>
      <c r="AK11" s="435"/>
      <c r="AL11" s="438"/>
      <c r="AM11" s="475" t="s">
        <v>122</v>
      </c>
      <c r="AN11" s="476"/>
      <c r="AO11" s="476"/>
      <c r="AP11" s="476"/>
      <c r="AQ11" s="476"/>
      <c r="AR11" s="476"/>
      <c r="AS11" s="476"/>
      <c r="AT11" s="477"/>
      <c r="AU11" s="478" t="s">
        <v>93</v>
      </c>
      <c r="AV11" s="479"/>
      <c r="AW11" s="479"/>
      <c r="AX11" s="479"/>
      <c r="AY11" s="480" t="s">
        <v>123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124</v>
      </c>
      <c r="CE11" s="450"/>
      <c r="CF11" s="450"/>
      <c r="CG11" s="450"/>
      <c r="CH11" s="450"/>
      <c r="CI11" s="450"/>
      <c r="CJ11" s="450"/>
      <c r="CK11" s="450"/>
      <c r="CL11" s="450"/>
      <c r="CM11" s="450"/>
      <c r="CN11" s="450"/>
      <c r="CO11" s="450"/>
      <c r="CP11" s="450"/>
      <c r="CQ11" s="450"/>
      <c r="CR11" s="450"/>
      <c r="CS11" s="451"/>
      <c r="CT11" s="486" t="s">
        <v>125</v>
      </c>
      <c r="CU11" s="487"/>
      <c r="CV11" s="487"/>
      <c r="CW11" s="487"/>
      <c r="CX11" s="487"/>
      <c r="CY11" s="487"/>
      <c r="CZ11" s="487"/>
      <c r="DA11" s="488"/>
      <c r="DB11" s="486" t="s">
        <v>126</v>
      </c>
      <c r="DC11" s="487"/>
      <c r="DD11" s="487"/>
      <c r="DE11" s="487"/>
      <c r="DF11" s="487"/>
      <c r="DG11" s="487"/>
      <c r="DH11" s="487"/>
      <c r="DI11" s="488"/>
    </row>
    <row r="12" spans="1:119" ht="18.75" customHeight="1" x14ac:dyDescent="0.15">
      <c r="A12" s="177"/>
      <c r="B12" s="506" t="s">
        <v>127</v>
      </c>
      <c r="C12" s="507"/>
      <c r="D12" s="507"/>
      <c r="E12" s="507"/>
      <c r="F12" s="507"/>
      <c r="G12" s="507"/>
      <c r="H12" s="507"/>
      <c r="I12" s="507"/>
      <c r="J12" s="507"/>
      <c r="K12" s="508"/>
      <c r="L12" s="515" t="s">
        <v>128</v>
      </c>
      <c r="M12" s="516"/>
      <c r="N12" s="516"/>
      <c r="O12" s="516"/>
      <c r="P12" s="516"/>
      <c r="Q12" s="517"/>
      <c r="R12" s="518">
        <v>50540</v>
      </c>
      <c r="S12" s="519"/>
      <c r="T12" s="519"/>
      <c r="U12" s="519"/>
      <c r="V12" s="520"/>
      <c r="W12" s="521" t="s">
        <v>1</v>
      </c>
      <c r="X12" s="479"/>
      <c r="Y12" s="479"/>
      <c r="Z12" s="479"/>
      <c r="AA12" s="479"/>
      <c r="AB12" s="522"/>
      <c r="AC12" s="523" t="s">
        <v>129</v>
      </c>
      <c r="AD12" s="524"/>
      <c r="AE12" s="524"/>
      <c r="AF12" s="524"/>
      <c r="AG12" s="525"/>
      <c r="AH12" s="523" t="s">
        <v>130</v>
      </c>
      <c r="AI12" s="524"/>
      <c r="AJ12" s="524"/>
      <c r="AK12" s="524"/>
      <c r="AL12" s="526"/>
      <c r="AM12" s="475" t="s">
        <v>131</v>
      </c>
      <c r="AN12" s="476"/>
      <c r="AO12" s="476"/>
      <c r="AP12" s="476"/>
      <c r="AQ12" s="476"/>
      <c r="AR12" s="476"/>
      <c r="AS12" s="476"/>
      <c r="AT12" s="477"/>
      <c r="AU12" s="478" t="s">
        <v>93</v>
      </c>
      <c r="AV12" s="479"/>
      <c r="AW12" s="479"/>
      <c r="AX12" s="479"/>
      <c r="AY12" s="480" t="s">
        <v>132</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87278</v>
      </c>
      <c r="BW12" s="447"/>
      <c r="BX12" s="447"/>
      <c r="BY12" s="447"/>
      <c r="BZ12" s="447"/>
      <c r="CA12" s="447"/>
      <c r="CB12" s="447"/>
      <c r="CC12" s="448"/>
      <c r="CD12" s="449" t="s">
        <v>133</v>
      </c>
      <c r="CE12" s="450"/>
      <c r="CF12" s="450"/>
      <c r="CG12" s="450"/>
      <c r="CH12" s="450"/>
      <c r="CI12" s="450"/>
      <c r="CJ12" s="450"/>
      <c r="CK12" s="450"/>
      <c r="CL12" s="450"/>
      <c r="CM12" s="450"/>
      <c r="CN12" s="450"/>
      <c r="CO12" s="450"/>
      <c r="CP12" s="450"/>
      <c r="CQ12" s="450"/>
      <c r="CR12" s="450"/>
      <c r="CS12" s="451"/>
      <c r="CT12" s="486" t="s">
        <v>126</v>
      </c>
      <c r="CU12" s="487"/>
      <c r="CV12" s="487"/>
      <c r="CW12" s="487"/>
      <c r="CX12" s="487"/>
      <c r="CY12" s="487"/>
      <c r="CZ12" s="487"/>
      <c r="DA12" s="488"/>
      <c r="DB12" s="486" t="s">
        <v>134</v>
      </c>
      <c r="DC12" s="487"/>
      <c r="DD12" s="487"/>
      <c r="DE12" s="487"/>
      <c r="DF12" s="487"/>
      <c r="DG12" s="487"/>
      <c r="DH12" s="487"/>
      <c r="DI12" s="488"/>
    </row>
    <row r="13" spans="1:119" ht="18.75" customHeight="1" x14ac:dyDescent="0.15">
      <c r="A13" s="177"/>
      <c r="B13" s="509"/>
      <c r="C13" s="510"/>
      <c r="D13" s="510"/>
      <c r="E13" s="510"/>
      <c r="F13" s="510"/>
      <c r="G13" s="510"/>
      <c r="H13" s="510"/>
      <c r="I13" s="510"/>
      <c r="J13" s="510"/>
      <c r="K13" s="511"/>
      <c r="L13" s="186"/>
      <c r="M13" s="537" t="s">
        <v>135</v>
      </c>
      <c r="N13" s="538"/>
      <c r="O13" s="538"/>
      <c r="P13" s="538"/>
      <c r="Q13" s="539"/>
      <c r="R13" s="530">
        <v>48243</v>
      </c>
      <c r="S13" s="531"/>
      <c r="T13" s="531"/>
      <c r="U13" s="531"/>
      <c r="V13" s="532"/>
      <c r="W13" s="462" t="s">
        <v>136</v>
      </c>
      <c r="X13" s="463"/>
      <c r="Y13" s="463"/>
      <c r="Z13" s="463"/>
      <c r="AA13" s="463"/>
      <c r="AB13" s="453"/>
      <c r="AC13" s="497">
        <v>1574</v>
      </c>
      <c r="AD13" s="498"/>
      <c r="AE13" s="498"/>
      <c r="AF13" s="498"/>
      <c r="AG13" s="540"/>
      <c r="AH13" s="497">
        <v>1748</v>
      </c>
      <c r="AI13" s="498"/>
      <c r="AJ13" s="498"/>
      <c r="AK13" s="498"/>
      <c r="AL13" s="499"/>
      <c r="AM13" s="475" t="s">
        <v>137</v>
      </c>
      <c r="AN13" s="476"/>
      <c r="AO13" s="476"/>
      <c r="AP13" s="476"/>
      <c r="AQ13" s="476"/>
      <c r="AR13" s="476"/>
      <c r="AS13" s="476"/>
      <c r="AT13" s="477"/>
      <c r="AU13" s="478" t="s">
        <v>138</v>
      </c>
      <c r="AV13" s="479"/>
      <c r="AW13" s="479"/>
      <c r="AX13" s="479"/>
      <c r="AY13" s="480" t="s">
        <v>139</v>
      </c>
      <c r="AZ13" s="481"/>
      <c r="BA13" s="481"/>
      <c r="BB13" s="481"/>
      <c r="BC13" s="481"/>
      <c r="BD13" s="481"/>
      <c r="BE13" s="481"/>
      <c r="BF13" s="481"/>
      <c r="BG13" s="481"/>
      <c r="BH13" s="481"/>
      <c r="BI13" s="481"/>
      <c r="BJ13" s="481"/>
      <c r="BK13" s="481"/>
      <c r="BL13" s="481"/>
      <c r="BM13" s="482"/>
      <c r="BN13" s="446">
        <v>820790</v>
      </c>
      <c r="BO13" s="447"/>
      <c r="BP13" s="447"/>
      <c r="BQ13" s="447"/>
      <c r="BR13" s="447"/>
      <c r="BS13" s="447"/>
      <c r="BT13" s="447"/>
      <c r="BU13" s="448"/>
      <c r="BV13" s="446">
        <v>211535</v>
      </c>
      <c r="BW13" s="447"/>
      <c r="BX13" s="447"/>
      <c r="BY13" s="447"/>
      <c r="BZ13" s="447"/>
      <c r="CA13" s="447"/>
      <c r="CB13" s="447"/>
      <c r="CC13" s="448"/>
      <c r="CD13" s="449" t="s">
        <v>140</v>
      </c>
      <c r="CE13" s="450"/>
      <c r="CF13" s="450"/>
      <c r="CG13" s="450"/>
      <c r="CH13" s="450"/>
      <c r="CI13" s="450"/>
      <c r="CJ13" s="450"/>
      <c r="CK13" s="450"/>
      <c r="CL13" s="450"/>
      <c r="CM13" s="450"/>
      <c r="CN13" s="450"/>
      <c r="CO13" s="450"/>
      <c r="CP13" s="450"/>
      <c r="CQ13" s="450"/>
      <c r="CR13" s="450"/>
      <c r="CS13" s="451"/>
      <c r="CT13" s="443">
        <v>6.9</v>
      </c>
      <c r="CU13" s="444"/>
      <c r="CV13" s="444"/>
      <c r="CW13" s="444"/>
      <c r="CX13" s="444"/>
      <c r="CY13" s="444"/>
      <c r="CZ13" s="444"/>
      <c r="DA13" s="445"/>
      <c r="DB13" s="443">
        <v>7.2</v>
      </c>
      <c r="DC13" s="444"/>
      <c r="DD13" s="444"/>
      <c r="DE13" s="444"/>
      <c r="DF13" s="444"/>
      <c r="DG13" s="444"/>
      <c r="DH13" s="444"/>
      <c r="DI13" s="445"/>
    </row>
    <row r="14" spans="1:119" ht="18.75" customHeight="1" thickBot="1" x14ac:dyDescent="0.2">
      <c r="A14" s="177"/>
      <c r="B14" s="509"/>
      <c r="C14" s="510"/>
      <c r="D14" s="510"/>
      <c r="E14" s="510"/>
      <c r="F14" s="510"/>
      <c r="G14" s="510"/>
      <c r="H14" s="510"/>
      <c r="I14" s="510"/>
      <c r="J14" s="510"/>
      <c r="K14" s="511"/>
      <c r="L14" s="527" t="s">
        <v>141</v>
      </c>
      <c r="M14" s="528"/>
      <c r="N14" s="528"/>
      <c r="O14" s="528"/>
      <c r="P14" s="528"/>
      <c r="Q14" s="529"/>
      <c r="R14" s="530">
        <v>51266</v>
      </c>
      <c r="S14" s="531"/>
      <c r="T14" s="531"/>
      <c r="U14" s="531"/>
      <c r="V14" s="532"/>
      <c r="W14" s="436"/>
      <c r="X14" s="437"/>
      <c r="Y14" s="437"/>
      <c r="Z14" s="437"/>
      <c r="AA14" s="437"/>
      <c r="AB14" s="426"/>
      <c r="AC14" s="533">
        <v>6.5</v>
      </c>
      <c r="AD14" s="534"/>
      <c r="AE14" s="534"/>
      <c r="AF14" s="534"/>
      <c r="AG14" s="535"/>
      <c r="AH14" s="533">
        <v>7.1</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142</v>
      </c>
      <c r="CE14" s="542"/>
      <c r="CF14" s="542"/>
      <c r="CG14" s="542"/>
      <c r="CH14" s="542"/>
      <c r="CI14" s="542"/>
      <c r="CJ14" s="542"/>
      <c r="CK14" s="542"/>
      <c r="CL14" s="542"/>
      <c r="CM14" s="542"/>
      <c r="CN14" s="542"/>
      <c r="CO14" s="542"/>
      <c r="CP14" s="542"/>
      <c r="CQ14" s="542"/>
      <c r="CR14" s="542"/>
      <c r="CS14" s="543"/>
      <c r="CT14" s="544">
        <v>39.9</v>
      </c>
      <c r="CU14" s="545"/>
      <c r="CV14" s="545"/>
      <c r="CW14" s="545"/>
      <c r="CX14" s="545"/>
      <c r="CY14" s="545"/>
      <c r="CZ14" s="545"/>
      <c r="DA14" s="546"/>
      <c r="DB14" s="544">
        <v>54.6</v>
      </c>
      <c r="DC14" s="545"/>
      <c r="DD14" s="545"/>
      <c r="DE14" s="545"/>
      <c r="DF14" s="545"/>
      <c r="DG14" s="545"/>
      <c r="DH14" s="545"/>
      <c r="DI14" s="546"/>
    </row>
    <row r="15" spans="1:119" ht="18.75" customHeight="1" x14ac:dyDescent="0.15">
      <c r="A15" s="177"/>
      <c r="B15" s="509"/>
      <c r="C15" s="510"/>
      <c r="D15" s="510"/>
      <c r="E15" s="510"/>
      <c r="F15" s="510"/>
      <c r="G15" s="510"/>
      <c r="H15" s="510"/>
      <c r="I15" s="510"/>
      <c r="J15" s="510"/>
      <c r="K15" s="511"/>
      <c r="L15" s="186"/>
      <c r="M15" s="537" t="s">
        <v>143</v>
      </c>
      <c r="N15" s="538"/>
      <c r="O15" s="538"/>
      <c r="P15" s="538"/>
      <c r="Q15" s="539"/>
      <c r="R15" s="530">
        <v>48811</v>
      </c>
      <c r="S15" s="531"/>
      <c r="T15" s="531"/>
      <c r="U15" s="531"/>
      <c r="V15" s="532"/>
      <c r="W15" s="462" t="s">
        <v>144</v>
      </c>
      <c r="X15" s="463"/>
      <c r="Y15" s="463"/>
      <c r="Z15" s="463"/>
      <c r="AA15" s="463"/>
      <c r="AB15" s="453"/>
      <c r="AC15" s="497">
        <v>8969</v>
      </c>
      <c r="AD15" s="498"/>
      <c r="AE15" s="498"/>
      <c r="AF15" s="498"/>
      <c r="AG15" s="540"/>
      <c r="AH15" s="497">
        <v>9370</v>
      </c>
      <c r="AI15" s="498"/>
      <c r="AJ15" s="498"/>
      <c r="AK15" s="498"/>
      <c r="AL15" s="499"/>
      <c r="AM15" s="475"/>
      <c r="AN15" s="476"/>
      <c r="AO15" s="476"/>
      <c r="AP15" s="476"/>
      <c r="AQ15" s="476"/>
      <c r="AR15" s="476"/>
      <c r="AS15" s="476"/>
      <c r="AT15" s="477"/>
      <c r="AU15" s="478"/>
      <c r="AV15" s="479"/>
      <c r="AW15" s="479"/>
      <c r="AX15" s="479"/>
      <c r="AY15" s="406" t="s">
        <v>145</v>
      </c>
      <c r="AZ15" s="407"/>
      <c r="BA15" s="407"/>
      <c r="BB15" s="407"/>
      <c r="BC15" s="407"/>
      <c r="BD15" s="407"/>
      <c r="BE15" s="407"/>
      <c r="BF15" s="407"/>
      <c r="BG15" s="407"/>
      <c r="BH15" s="407"/>
      <c r="BI15" s="407"/>
      <c r="BJ15" s="407"/>
      <c r="BK15" s="407"/>
      <c r="BL15" s="407"/>
      <c r="BM15" s="408"/>
      <c r="BN15" s="409">
        <v>6132349</v>
      </c>
      <c r="BO15" s="410"/>
      <c r="BP15" s="410"/>
      <c r="BQ15" s="410"/>
      <c r="BR15" s="410"/>
      <c r="BS15" s="410"/>
      <c r="BT15" s="410"/>
      <c r="BU15" s="411"/>
      <c r="BV15" s="409">
        <v>6402705</v>
      </c>
      <c r="BW15" s="410"/>
      <c r="BX15" s="410"/>
      <c r="BY15" s="410"/>
      <c r="BZ15" s="410"/>
      <c r="CA15" s="410"/>
      <c r="CB15" s="410"/>
      <c r="CC15" s="411"/>
      <c r="CD15" s="547" t="s">
        <v>146</v>
      </c>
      <c r="CE15" s="548"/>
      <c r="CF15" s="548"/>
      <c r="CG15" s="548"/>
      <c r="CH15" s="548"/>
      <c r="CI15" s="548"/>
      <c r="CJ15" s="548"/>
      <c r="CK15" s="548"/>
      <c r="CL15" s="548"/>
      <c r="CM15" s="548"/>
      <c r="CN15" s="548"/>
      <c r="CO15" s="548"/>
      <c r="CP15" s="548"/>
      <c r="CQ15" s="548"/>
      <c r="CR15" s="548"/>
      <c r="CS15" s="549"/>
      <c r="CT15" s="187"/>
      <c r="CU15" s="188"/>
      <c r="CV15" s="188"/>
      <c r="CW15" s="188"/>
      <c r="CX15" s="188"/>
      <c r="CY15" s="188"/>
      <c r="CZ15" s="188"/>
      <c r="DA15" s="189"/>
      <c r="DB15" s="187"/>
      <c r="DC15" s="188"/>
      <c r="DD15" s="188"/>
      <c r="DE15" s="188"/>
      <c r="DF15" s="188"/>
      <c r="DG15" s="188"/>
      <c r="DH15" s="188"/>
      <c r="DI15" s="189"/>
    </row>
    <row r="16" spans="1:119" ht="18.75" customHeight="1" x14ac:dyDescent="0.15">
      <c r="A16" s="177"/>
      <c r="B16" s="509"/>
      <c r="C16" s="510"/>
      <c r="D16" s="510"/>
      <c r="E16" s="510"/>
      <c r="F16" s="510"/>
      <c r="G16" s="510"/>
      <c r="H16" s="510"/>
      <c r="I16" s="510"/>
      <c r="J16" s="510"/>
      <c r="K16" s="511"/>
      <c r="L16" s="527" t="s">
        <v>147</v>
      </c>
      <c r="M16" s="550"/>
      <c r="N16" s="550"/>
      <c r="O16" s="550"/>
      <c r="P16" s="550"/>
      <c r="Q16" s="551"/>
      <c r="R16" s="552" t="s">
        <v>148</v>
      </c>
      <c r="S16" s="553"/>
      <c r="T16" s="553"/>
      <c r="U16" s="553"/>
      <c r="V16" s="554"/>
      <c r="W16" s="436"/>
      <c r="X16" s="437"/>
      <c r="Y16" s="437"/>
      <c r="Z16" s="437"/>
      <c r="AA16" s="437"/>
      <c r="AB16" s="426"/>
      <c r="AC16" s="533">
        <v>36.799999999999997</v>
      </c>
      <c r="AD16" s="534"/>
      <c r="AE16" s="534"/>
      <c r="AF16" s="534"/>
      <c r="AG16" s="535"/>
      <c r="AH16" s="533">
        <v>37.9</v>
      </c>
      <c r="AI16" s="534"/>
      <c r="AJ16" s="534"/>
      <c r="AK16" s="534"/>
      <c r="AL16" s="536"/>
      <c r="AM16" s="475"/>
      <c r="AN16" s="476"/>
      <c r="AO16" s="476"/>
      <c r="AP16" s="476"/>
      <c r="AQ16" s="476"/>
      <c r="AR16" s="476"/>
      <c r="AS16" s="476"/>
      <c r="AT16" s="477"/>
      <c r="AU16" s="478"/>
      <c r="AV16" s="479"/>
      <c r="AW16" s="479"/>
      <c r="AX16" s="479"/>
      <c r="AY16" s="480" t="s">
        <v>149</v>
      </c>
      <c r="AZ16" s="481"/>
      <c r="BA16" s="481"/>
      <c r="BB16" s="481"/>
      <c r="BC16" s="481"/>
      <c r="BD16" s="481"/>
      <c r="BE16" s="481"/>
      <c r="BF16" s="481"/>
      <c r="BG16" s="481"/>
      <c r="BH16" s="481"/>
      <c r="BI16" s="481"/>
      <c r="BJ16" s="481"/>
      <c r="BK16" s="481"/>
      <c r="BL16" s="481"/>
      <c r="BM16" s="482"/>
      <c r="BN16" s="446">
        <v>8892924</v>
      </c>
      <c r="BO16" s="447"/>
      <c r="BP16" s="447"/>
      <c r="BQ16" s="447"/>
      <c r="BR16" s="447"/>
      <c r="BS16" s="447"/>
      <c r="BT16" s="447"/>
      <c r="BU16" s="448"/>
      <c r="BV16" s="446">
        <v>8609912</v>
      </c>
      <c r="BW16" s="447"/>
      <c r="BX16" s="447"/>
      <c r="BY16" s="447"/>
      <c r="BZ16" s="447"/>
      <c r="CA16" s="447"/>
      <c r="CB16" s="447"/>
      <c r="CC16" s="448"/>
      <c r="CD16" s="190"/>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
      <c r="A17" s="177"/>
      <c r="B17" s="512"/>
      <c r="C17" s="513"/>
      <c r="D17" s="513"/>
      <c r="E17" s="513"/>
      <c r="F17" s="513"/>
      <c r="G17" s="513"/>
      <c r="H17" s="513"/>
      <c r="I17" s="513"/>
      <c r="J17" s="513"/>
      <c r="K17" s="514"/>
      <c r="L17" s="191"/>
      <c r="M17" s="557" t="s">
        <v>150</v>
      </c>
      <c r="N17" s="558"/>
      <c r="O17" s="558"/>
      <c r="P17" s="558"/>
      <c r="Q17" s="559"/>
      <c r="R17" s="552" t="s">
        <v>151</v>
      </c>
      <c r="S17" s="553"/>
      <c r="T17" s="553"/>
      <c r="U17" s="553"/>
      <c r="V17" s="554"/>
      <c r="W17" s="462" t="s">
        <v>152</v>
      </c>
      <c r="X17" s="463"/>
      <c r="Y17" s="463"/>
      <c r="Z17" s="463"/>
      <c r="AA17" s="463"/>
      <c r="AB17" s="453"/>
      <c r="AC17" s="497">
        <v>13808</v>
      </c>
      <c r="AD17" s="498"/>
      <c r="AE17" s="498"/>
      <c r="AF17" s="498"/>
      <c r="AG17" s="540"/>
      <c r="AH17" s="497">
        <v>13608</v>
      </c>
      <c r="AI17" s="498"/>
      <c r="AJ17" s="498"/>
      <c r="AK17" s="498"/>
      <c r="AL17" s="499"/>
      <c r="AM17" s="475"/>
      <c r="AN17" s="476"/>
      <c r="AO17" s="476"/>
      <c r="AP17" s="476"/>
      <c r="AQ17" s="476"/>
      <c r="AR17" s="476"/>
      <c r="AS17" s="476"/>
      <c r="AT17" s="477"/>
      <c r="AU17" s="478"/>
      <c r="AV17" s="479"/>
      <c r="AW17" s="479"/>
      <c r="AX17" s="479"/>
      <c r="AY17" s="480" t="s">
        <v>153</v>
      </c>
      <c r="AZ17" s="481"/>
      <c r="BA17" s="481"/>
      <c r="BB17" s="481"/>
      <c r="BC17" s="481"/>
      <c r="BD17" s="481"/>
      <c r="BE17" s="481"/>
      <c r="BF17" s="481"/>
      <c r="BG17" s="481"/>
      <c r="BH17" s="481"/>
      <c r="BI17" s="481"/>
      <c r="BJ17" s="481"/>
      <c r="BK17" s="481"/>
      <c r="BL17" s="481"/>
      <c r="BM17" s="482"/>
      <c r="BN17" s="446">
        <v>7707741</v>
      </c>
      <c r="BO17" s="447"/>
      <c r="BP17" s="447"/>
      <c r="BQ17" s="447"/>
      <c r="BR17" s="447"/>
      <c r="BS17" s="447"/>
      <c r="BT17" s="447"/>
      <c r="BU17" s="448"/>
      <c r="BV17" s="446">
        <v>8079439</v>
      </c>
      <c r="BW17" s="447"/>
      <c r="BX17" s="447"/>
      <c r="BY17" s="447"/>
      <c r="BZ17" s="447"/>
      <c r="CA17" s="447"/>
      <c r="CB17" s="447"/>
      <c r="CC17" s="448"/>
      <c r="CD17" s="190"/>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
      <c r="A18" s="177"/>
      <c r="B18" s="568" t="s">
        <v>154</v>
      </c>
      <c r="C18" s="489"/>
      <c r="D18" s="489"/>
      <c r="E18" s="569"/>
      <c r="F18" s="569"/>
      <c r="G18" s="569"/>
      <c r="H18" s="569"/>
      <c r="I18" s="569"/>
      <c r="J18" s="569"/>
      <c r="K18" s="569"/>
      <c r="L18" s="570">
        <v>65.760000000000005</v>
      </c>
      <c r="M18" s="570"/>
      <c r="N18" s="570"/>
      <c r="O18" s="570"/>
      <c r="P18" s="570"/>
      <c r="Q18" s="570"/>
      <c r="R18" s="571"/>
      <c r="S18" s="571"/>
      <c r="T18" s="571"/>
      <c r="U18" s="571"/>
      <c r="V18" s="572"/>
      <c r="W18" s="464"/>
      <c r="X18" s="465"/>
      <c r="Y18" s="465"/>
      <c r="Z18" s="465"/>
      <c r="AA18" s="465"/>
      <c r="AB18" s="456"/>
      <c r="AC18" s="573">
        <v>56.7</v>
      </c>
      <c r="AD18" s="574"/>
      <c r="AE18" s="574"/>
      <c r="AF18" s="574"/>
      <c r="AG18" s="575"/>
      <c r="AH18" s="573">
        <v>55</v>
      </c>
      <c r="AI18" s="574"/>
      <c r="AJ18" s="574"/>
      <c r="AK18" s="574"/>
      <c r="AL18" s="576"/>
      <c r="AM18" s="475"/>
      <c r="AN18" s="476"/>
      <c r="AO18" s="476"/>
      <c r="AP18" s="476"/>
      <c r="AQ18" s="476"/>
      <c r="AR18" s="476"/>
      <c r="AS18" s="476"/>
      <c r="AT18" s="477"/>
      <c r="AU18" s="478"/>
      <c r="AV18" s="479"/>
      <c r="AW18" s="479"/>
      <c r="AX18" s="479"/>
      <c r="AY18" s="480" t="s">
        <v>155</v>
      </c>
      <c r="AZ18" s="481"/>
      <c r="BA18" s="481"/>
      <c r="BB18" s="481"/>
      <c r="BC18" s="481"/>
      <c r="BD18" s="481"/>
      <c r="BE18" s="481"/>
      <c r="BF18" s="481"/>
      <c r="BG18" s="481"/>
      <c r="BH18" s="481"/>
      <c r="BI18" s="481"/>
      <c r="BJ18" s="481"/>
      <c r="BK18" s="481"/>
      <c r="BL18" s="481"/>
      <c r="BM18" s="482"/>
      <c r="BN18" s="446">
        <v>10018596</v>
      </c>
      <c r="BO18" s="447"/>
      <c r="BP18" s="447"/>
      <c r="BQ18" s="447"/>
      <c r="BR18" s="447"/>
      <c r="BS18" s="447"/>
      <c r="BT18" s="447"/>
      <c r="BU18" s="448"/>
      <c r="BV18" s="446">
        <v>9909457</v>
      </c>
      <c r="BW18" s="447"/>
      <c r="BX18" s="447"/>
      <c r="BY18" s="447"/>
      <c r="BZ18" s="447"/>
      <c r="CA18" s="447"/>
      <c r="CB18" s="447"/>
      <c r="CC18" s="448"/>
      <c r="CD18" s="190"/>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
      <c r="A19" s="177"/>
      <c r="B19" s="568" t="s">
        <v>156</v>
      </c>
      <c r="C19" s="489"/>
      <c r="D19" s="489"/>
      <c r="E19" s="569"/>
      <c r="F19" s="569"/>
      <c r="G19" s="569"/>
      <c r="H19" s="569"/>
      <c r="I19" s="569"/>
      <c r="J19" s="569"/>
      <c r="K19" s="569"/>
      <c r="L19" s="577">
        <v>770</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157</v>
      </c>
      <c r="AZ19" s="481"/>
      <c r="BA19" s="481"/>
      <c r="BB19" s="481"/>
      <c r="BC19" s="481"/>
      <c r="BD19" s="481"/>
      <c r="BE19" s="481"/>
      <c r="BF19" s="481"/>
      <c r="BG19" s="481"/>
      <c r="BH19" s="481"/>
      <c r="BI19" s="481"/>
      <c r="BJ19" s="481"/>
      <c r="BK19" s="481"/>
      <c r="BL19" s="481"/>
      <c r="BM19" s="482"/>
      <c r="BN19" s="446">
        <v>14402924</v>
      </c>
      <c r="BO19" s="447"/>
      <c r="BP19" s="447"/>
      <c r="BQ19" s="447"/>
      <c r="BR19" s="447"/>
      <c r="BS19" s="447"/>
      <c r="BT19" s="447"/>
      <c r="BU19" s="448"/>
      <c r="BV19" s="446">
        <v>13271591</v>
      </c>
      <c r="BW19" s="447"/>
      <c r="BX19" s="447"/>
      <c r="BY19" s="447"/>
      <c r="BZ19" s="447"/>
      <c r="CA19" s="447"/>
      <c r="CB19" s="447"/>
      <c r="CC19" s="448"/>
      <c r="CD19" s="190"/>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
      <c r="A20" s="177"/>
      <c r="B20" s="568" t="s">
        <v>158</v>
      </c>
      <c r="C20" s="489"/>
      <c r="D20" s="489"/>
      <c r="E20" s="569"/>
      <c r="F20" s="569"/>
      <c r="G20" s="569"/>
      <c r="H20" s="569"/>
      <c r="I20" s="569"/>
      <c r="J20" s="569"/>
      <c r="K20" s="569"/>
      <c r="L20" s="577">
        <v>19328</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0"/>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
      <c r="A21" s="177"/>
      <c r="B21" s="586" t="s">
        <v>159</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0"/>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15">
      <c r="A22" s="177"/>
      <c r="B22" s="616" t="s">
        <v>160</v>
      </c>
      <c r="C22" s="590"/>
      <c r="D22" s="591"/>
      <c r="E22" s="458" t="s">
        <v>1</v>
      </c>
      <c r="F22" s="463"/>
      <c r="G22" s="463"/>
      <c r="H22" s="463"/>
      <c r="I22" s="463"/>
      <c r="J22" s="463"/>
      <c r="K22" s="453"/>
      <c r="L22" s="458" t="s">
        <v>161</v>
      </c>
      <c r="M22" s="463"/>
      <c r="N22" s="463"/>
      <c r="O22" s="463"/>
      <c r="P22" s="453"/>
      <c r="Q22" s="621" t="s">
        <v>162</v>
      </c>
      <c r="R22" s="622"/>
      <c r="S22" s="622"/>
      <c r="T22" s="622"/>
      <c r="U22" s="622"/>
      <c r="V22" s="623"/>
      <c r="W22" s="589" t="s">
        <v>163</v>
      </c>
      <c r="X22" s="590"/>
      <c r="Y22" s="591"/>
      <c r="Z22" s="458" t="s">
        <v>1</v>
      </c>
      <c r="AA22" s="463"/>
      <c r="AB22" s="463"/>
      <c r="AC22" s="463"/>
      <c r="AD22" s="463"/>
      <c r="AE22" s="463"/>
      <c r="AF22" s="463"/>
      <c r="AG22" s="453"/>
      <c r="AH22" s="627" t="s">
        <v>164</v>
      </c>
      <c r="AI22" s="463"/>
      <c r="AJ22" s="463"/>
      <c r="AK22" s="463"/>
      <c r="AL22" s="453"/>
      <c r="AM22" s="627" t="s">
        <v>165</v>
      </c>
      <c r="AN22" s="628"/>
      <c r="AO22" s="628"/>
      <c r="AP22" s="628"/>
      <c r="AQ22" s="628"/>
      <c r="AR22" s="629"/>
      <c r="AS22" s="621" t="s">
        <v>162</v>
      </c>
      <c r="AT22" s="622"/>
      <c r="AU22" s="622"/>
      <c r="AV22" s="622"/>
      <c r="AW22" s="622"/>
      <c r="AX22" s="633"/>
      <c r="AY22" s="406" t="s">
        <v>166</v>
      </c>
      <c r="AZ22" s="407"/>
      <c r="BA22" s="407"/>
      <c r="BB22" s="407"/>
      <c r="BC22" s="407"/>
      <c r="BD22" s="407"/>
      <c r="BE22" s="407"/>
      <c r="BF22" s="407"/>
      <c r="BG22" s="407"/>
      <c r="BH22" s="407"/>
      <c r="BI22" s="407"/>
      <c r="BJ22" s="407"/>
      <c r="BK22" s="407"/>
      <c r="BL22" s="407"/>
      <c r="BM22" s="408"/>
      <c r="BN22" s="409">
        <v>16934267</v>
      </c>
      <c r="BO22" s="410"/>
      <c r="BP22" s="410"/>
      <c r="BQ22" s="410"/>
      <c r="BR22" s="410"/>
      <c r="BS22" s="410"/>
      <c r="BT22" s="410"/>
      <c r="BU22" s="411"/>
      <c r="BV22" s="409">
        <v>17109730</v>
      </c>
      <c r="BW22" s="410"/>
      <c r="BX22" s="410"/>
      <c r="BY22" s="410"/>
      <c r="BZ22" s="410"/>
      <c r="CA22" s="410"/>
      <c r="CB22" s="410"/>
      <c r="CC22" s="411"/>
      <c r="CD22" s="190"/>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15">
      <c r="A23" s="177"/>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167</v>
      </c>
      <c r="AZ23" s="481"/>
      <c r="BA23" s="481"/>
      <c r="BB23" s="481"/>
      <c r="BC23" s="481"/>
      <c r="BD23" s="481"/>
      <c r="BE23" s="481"/>
      <c r="BF23" s="481"/>
      <c r="BG23" s="481"/>
      <c r="BH23" s="481"/>
      <c r="BI23" s="481"/>
      <c r="BJ23" s="481"/>
      <c r="BK23" s="481"/>
      <c r="BL23" s="481"/>
      <c r="BM23" s="482"/>
      <c r="BN23" s="446">
        <v>10950243</v>
      </c>
      <c r="BO23" s="447"/>
      <c r="BP23" s="447"/>
      <c r="BQ23" s="447"/>
      <c r="BR23" s="447"/>
      <c r="BS23" s="447"/>
      <c r="BT23" s="447"/>
      <c r="BU23" s="448"/>
      <c r="BV23" s="446">
        <v>10864169</v>
      </c>
      <c r="BW23" s="447"/>
      <c r="BX23" s="447"/>
      <c r="BY23" s="447"/>
      <c r="BZ23" s="447"/>
      <c r="CA23" s="447"/>
      <c r="CB23" s="447"/>
      <c r="CC23" s="448"/>
      <c r="CD23" s="190"/>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
      <c r="A24" s="177"/>
      <c r="B24" s="617"/>
      <c r="C24" s="593"/>
      <c r="D24" s="594"/>
      <c r="E24" s="496" t="s">
        <v>168</v>
      </c>
      <c r="F24" s="476"/>
      <c r="G24" s="476"/>
      <c r="H24" s="476"/>
      <c r="I24" s="476"/>
      <c r="J24" s="476"/>
      <c r="K24" s="477"/>
      <c r="L24" s="497">
        <v>1</v>
      </c>
      <c r="M24" s="498"/>
      <c r="N24" s="498"/>
      <c r="O24" s="498"/>
      <c r="P24" s="540"/>
      <c r="Q24" s="497">
        <v>8550</v>
      </c>
      <c r="R24" s="498"/>
      <c r="S24" s="498"/>
      <c r="T24" s="498"/>
      <c r="U24" s="498"/>
      <c r="V24" s="540"/>
      <c r="W24" s="592"/>
      <c r="X24" s="593"/>
      <c r="Y24" s="594"/>
      <c r="Z24" s="496" t="s">
        <v>169</v>
      </c>
      <c r="AA24" s="476"/>
      <c r="AB24" s="476"/>
      <c r="AC24" s="476"/>
      <c r="AD24" s="476"/>
      <c r="AE24" s="476"/>
      <c r="AF24" s="476"/>
      <c r="AG24" s="477"/>
      <c r="AH24" s="497">
        <v>321</v>
      </c>
      <c r="AI24" s="498"/>
      <c r="AJ24" s="498"/>
      <c r="AK24" s="498"/>
      <c r="AL24" s="540"/>
      <c r="AM24" s="497">
        <v>1000557</v>
      </c>
      <c r="AN24" s="498"/>
      <c r="AO24" s="498"/>
      <c r="AP24" s="498"/>
      <c r="AQ24" s="498"/>
      <c r="AR24" s="540"/>
      <c r="AS24" s="497">
        <v>3117</v>
      </c>
      <c r="AT24" s="498"/>
      <c r="AU24" s="498"/>
      <c r="AV24" s="498"/>
      <c r="AW24" s="498"/>
      <c r="AX24" s="499"/>
      <c r="AY24" s="562" t="s">
        <v>170</v>
      </c>
      <c r="AZ24" s="563"/>
      <c r="BA24" s="563"/>
      <c r="BB24" s="563"/>
      <c r="BC24" s="563"/>
      <c r="BD24" s="563"/>
      <c r="BE24" s="563"/>
      <c r="BF24" s="563"/>
      <c r="BG24" s="563"/>
      <c r="BH24" s="563"/>
      <c r="BI24" s="563"/>
      <c r="BJ24" s="563"/>
      <c r="BK24" s="563"/>
      <c r="BL24" s="563"/>
      <c r="BM24" s="564"/>
      <c r="BN24" s="446">
        <v>8006572</v>
      </c>
      <c r="BO24" s="447"/>
      <c r="BP24" s="447"/>
      <c r="BQ24" s="447"/>
      <c r="BR24" s="447"/>
      <c r="BS24" s="447"/>
      <c r="BT24" s="447"/>
      <c r="BU24" s="448"/>
      <c r="BV24" s="446">
        <v>8322134</v>
      </c>
      <c r="BW24" s="447"/>
      <c r="BX24" s="447"/>
      <c r="BY24" s="447"/>
      <c r="BZ24" s="447"/>
      <c r="CA24" s="447"/>
      <c r="CB24" s="447"/>
      <c r="CC24" s="448"/>
      <c r="CD24" s="190"/>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15">
      <c r="A25" s="177"/>
      <c r="B25" s="617"/>
      <c r="C25" s="593"/>
      <c r="D25" s="594"/>
      <c r="E25" s="496" t="s">
        <v>171</v>
      </c>
      <c r="F25" s="476"/>
      <c r="G25" s="476"/>
      <c r="H25" s="476"/>
      <c r="I25" s="476"/>
      <c r="J25" s="476"/>
      <c r="K25" s="477"/>
      <c r="L25" s="497">
        <v>1</v>
      </c>
      <c r="M25" s="498"/>
      <c r="N25" s="498"/>
      <c r="O25" s="498"/>
      <c r="P25" s="540"/>
      <c r="Q25" s="497">
        <v>6800</v>
      </c>
      <c r="R25" s="498"/>
      <c r="S25" s="498"/>
      <c r="T25" s="498"/>
      <c r="U25" s="498"/>
      <c r="V25" s="540"/>
      <c r="W25" s="592"/>
      <c r="X25" s="593"/>
      <c r="Y25" s="594"/>
      <c r="Z25" s="496" t="s">
        <v>172</v>
      </c>
      <c r="AA25" s="476"/>
      <c r="AB25" s="476"/>
      <c r="AC25" s="476"/>
      <c r="AD25" s="476"/>
      <c r="AE25" s="476"/>
      <c r="AF25" s="476"/>
      <c r="AG25" s="477"/>
      <c r="AH25" s="497" t="s">
        <v>125</v>
      </c>
      <c r="AI25" s="498"/>
      <c r="AJ25" s="498"/>
      <c r="AK25" s="498"/>
      <c r="AL25" s="540"/>
      <c r="AM25" s="497" t="s">
        <v>125</v>
      </c>
      <c r="AN25" s="498"/>
      <c r="AO25" s="498"/>
      <c r="AP25" s="498"/>
      <c r="AQ25" s="498"/>
      <c r="AR25" s="540"/>
      <c r="AS25" s="497" t="s">
        <v>126</v>
      </c>
      <c r="AT25" s="498"/>
      <c r="AU25" s="498"/>
      <c r="AV25" s="498"/>
      <c r="AW25" s="498"/>
      <c r="AX25" s="499"/>
      <c r="AY25" s="406" t="s">
        <v>173</v>
      </c>
      <c r="AZ25" s="407"/>
      <c r="BA25" s="407"/>
      <c r="BB25" s="407"/>
      <c r="BC25" s="407"/>
      <c r="BD25" s="407"/>
      <c r="BE25" s="407"/>
      <c r="BF25" s="407"/>
      <c r="BG25" s="407"/>
      <c r="BH25" s="407"/>
      <c r="BI25" s="407"/>
      <c r="BJ25" s="407"/>
      <c r="BK25" s="407"/>
      <c r="BL25" s="407"/>
      <c r="BM25" s="408"/>
      <c r="BN25" s="409">
        <v>2028876</v>
      </c>
      <c r="BO25" s="410"/>
      <c r="BP25" s="410"/>
      <c r="BQ25" s="410"/>
      <c r="BR25" s="410"/>
      <c r="BS25" s="410"/>
      <c r="BT25" s="410"/>
      <c r="BU25" s="411"/>
      <c r="BV25" s="409">
        <v>2759848</v>
      </c>
      <c r="BW25" s="410"/>
      <c r="BX25" s="410"/>
      <c r="BY25" s="410"/>
      <c r="BZ25" s="410"/>
      <c r="CA25" s="410"/>
      <c r="CB25" s="410"/>
      <c r="CC25" s="411"/>
      <c r="CD25" s="190"/>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15">
      <c r="A26" s="177"/>
      <c r="B26" s="617"/>
      <c r="C26" s="593"/>
      <c r="D26" s="594"/>
      <c r="E26" s="496" t="s">
        <v>174</v>
      </c>
      <c r="F26" s="476"/>
      <c r="G26" s="476"/>
      <c r="H26" s="476"/>
      <c r="I26" s="476"/>
      <c r="J26" s="476"/>
      <c r="K26" s="477"/>
      <c r="L26" s="497">
        <v>1</v>
      </c>
      <c r="M26" s="498"/>
      <c r="N26" s="498"/>
      <c r="O26" s="498"/>
      <c r="P26" s="540"/>
      <c r="Q26" s="497">
        <v>6400</v>
      </c>
      <c r="R26" s="498"/>
      <c r="S26" s="498"/>
      <c r="T26" s="498"/>
      <c r="U26" s="498"/>
      <c r="V26" s="540"/>
      <c r="W26" s="592"/>
      <c r="X26" s="593"/>
      <c r="Y26" s="594"/>
      <c r="Z26" s="496" t="s">
        <v>175</v>
      </c>
      <c r="AA26" s="598"/>
      <c r="AB26" s="598"/>
      <c r="AC26" s="598"/>
      <c r="AD26" s="598"/>
      <c r="AE26" s="598"/>
      <c r="AF26" s="598"/>
      <c r="AG26" s="599"/>
      <c r="AH26" s="497">
        <v>2</v>
      </c>
      <c r="AI26" s="498"/>
      <c r="AJ26" s="498"/>
      <c r="AK26" s="498"/>
      <c r="AL26" s="540"/>
      <c r="AM26" s="497" t="s">
        <v>176</v>
      </c>
      <c r="AN26" s="498"/>
      <c r="AO26" s="498"/>
      <c r="AP26" s="498"/>
      <c r="AQ26" s="498"/>
      <c r="AR26" s="540"/>
      <c r="AS26" s="497" t="s">
        <v>177</v>
      </c>
      <c r="AT26" s="498"/>
      <c r="AU26" s="498"/>
      <c r="AV26" s="498"/>
      <c r="AW26" s="498"/>
      <c r="AX26" s="499"/>
      <c r="AY26" s="449" t="s">
        <v>178</v>
      </c>
      <c r="AZ26" s="450"/>
      <c r="BA26" s="450"/>
      <c r="BB26" s="450"/>
      <c r="BC26" s="450"/>
      <c r="BD26" s="450"/>
      <c r="BE26" s="450"/>
      <c r="BF26" s="450"/>
      <c r="BG26" s="450"/>
      <c r="BH26" s="450"/>
      <c r="BI26" s="450"/>
      <c r="BJ26" s="450"/>
      <c r="BK26" s="450"/>
      <c r="BL26" s="450"/>
      <c r="BM26" s="451"/>
      <c r="BN26" s="446" t="s">
        <v>125</v>
      </c>
      <c r="BO26" s="447"/>
      <c r="BP26" s="447"/>
      <c r="BQ26" s="447"/>
      <c r="BR26" s="447"/>
      <c r="BS26" s="447"/>
      <c r="BT26" s="447"/>
      <c r="BU26" s="448"/>
      <c r="BV26" s="446" t="s">
        <v>134</v>
      </c>
      <c r="BW26" s="447"/>
      <c r="BX26" s="447"/>
      <c r="BY26" s="447"/>
      <c r="BZ26" s="447"/>
      <c r="CA26" s="447"/>
      <c r="CB26" s="447"/>
      <c r="CC26" s="448"/>
      <c r="CD26" s="190"/>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
      <c r="A27" s="177"/>
      <c r="B27" s="617"/>
      <c r="C27" s="593"/>
      <c r="D27" s="594"/>
      <c r="E27" s="496" t="s">
        <v>179</v>
      </c>
      <c r="F27" s="476"/>
      <c r="G27" s="476"/>
      <c r="H27" s="476"/>
      <c r="I27" s="476"/>
      <c r="J27" s="476"/>
      <c r="K27" s="477"/>
      <c r="L27" s="497">
        <v>1</v>
      </c>
      <c r="M27" s="498"/>
      <c r="N27" s="498"/>
      <c r="O27" s="498"/>
      <c r="P27" s="540"/>
      <c r="Q27" s="497">
        <v>4400</v>
      </c>
      <c r="R27" s="498"/>
      <c r="S27" s="498"/>
      <c r="T27" s="498"/>
      <c r="U27" s="498"/>
      <c r="V27" s="540"/>
      <c r="W27" s="592"/>
      <c r="X27" s="593"/>
      <c r="Y27" s="594"/>
      <c r="Z27" s="496" t="s">
        <v>180</v>
      </c>
      <c r="AA27" s="476"/>
      <c r="AB27" s="476"/>
      <c r="AC27" s="476"/>
      <c r="AD27" s="476"/>
      <c r="AE27" s="476"/>
      <c r="AF27" s="476"/>
      <c r="AG27" s="477"/>
      <c r="AH27" s="497">
        <v>5</v>
      </c>
      <c r="AI27" s="498"/>
      <c r="AJ27" s="498"/>
      <c r="AK27" s="498"/>
      <c r="AL27" s="540"/>
      <c r="AM27" s="497">
        <v>18610</v>
      </c>
      <c r="AN27" s="498"/>
      <c r="AO27" s="498"/>
      <c r="AP27" s="498"/>
      <c r="AQ27" s="498"/>
      <c r="AR27" s="540"/>
      <c r="AS27" s="497">
        <v>3722</v>
      </c>
      <c r="AT27" s="498"/>
      <c r="AU27" s="498"/>
      <c r="AV27" s="498"/>
      <c r="AW27" s="498"/>
      <c r="AX27" s="499"/>
      <c r="AY27" s="541" t="s">
        <v>181</v>
      </c>
      <c r="AZ27" s="542"/>
      <c r="BA27" s="542"/>
      <c r="BB27" s="542"/>
      <c r="BC27" s="542"/>
      <c r="BD27" s="542"/>
      <c r="BE27" s="542"/>
      <c r="BF27" s="542"/>
      <c r="BG27" s="542"/>
      <c r="BH27" s="542"/>
      <c r="BI27" s="542"/>
      <c r="BJ27" s="542"/>
      <c r="BK27" s="542"/>
      <c r="BL27" s="542"/>
      <c r="BM27" s="543"/>
      <c r="BN27" s="565" t="s">
        <v>134</v>
      </c>
      <c r="BO27" s="566"/>
      <c r="BP27" s="566"/>
      <c r="BQ27" s="566"/>
      <c r="BR27" s="566"/>
      <c r="BS27" s="566"/>
      <c r="BT27" s="566"/>
      <c r="BU27" s="567"/>
      <c r="BV27" s="565" t="s">
        <v>134</v>
      </c>
      <c r="BW27" s="566"/>
      <c r="BX27" s="566"/>
      <c r="BY27" s="566"/>
      <c r="BZ27" s="566"/>
      <c r="CA27" s="566"/>
      <c r="CB27" s="566"/>
      <c r="CC27" s="567"/>
      <c r="CD27" s="192"/>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15">
      <c r="A28" s="177"/>
      <c r="B28" s="617"/>
      <c r="C28" s="593"/>
      <c r="D28" s="594"/>
      <c r="E28" s="496" t="s">
        <v>182</v>
      </c>
      <c r="F28" s="476"/>
      <c r="G28" s="476"/>
      <c r="H28" s="476"/>
      <c r="I28" s="476"/>
      <c r="J28" s="476"/>
      <c r="K28" s="477"/>
      <c r="L28" s="497">
        <v>1</v>
      </c>
      <c r="M28" s="498"/>
      <c r="N28" s="498"/>
      <c r="O28" s="498"/>
      <c r="P28" s="540"/>
      <c r="Q28" s="497">
        <v>3950</v>
      </c>
      <c r="R28" s="498"/>
      <c r="S28" s="498"/>
      <c r="T28" s="498"/>
      <c r="U28" s="498"/>
      <c r="V28" s="540"/>
      <c r="W28" s="592"/>
      <c r="X28" s="593"/>
      <c r="Y28" s="594"/>
      <c r="Z28" s="496" t="s">
        <v>183</v>
      </c>
      <c r="AA28" s="476"/>
      <c r="AB28" s="476"/>
      <c r="AC28" s="476"/>
      <c r="AD28" s="476"/>
      <c r="AE28" s="476"/>
      <c r="AF28" s="476"/>
      <c r="AG28" s="477"/>
      <c r="AH28" s="497" t="s">
        <v>134</v>
      </c>
      <c r="AI28" s="498"/>
      <c r="AJ28" s="498"/>
      <c r="AK28" s="498"/>
      <c r="AL28" s="540"/>
      <c r="AM28" s="497" t="s">
        <v>134</v>
      </c>
      <c r="AN28" s="498"/>
      <c r="AO28" s="498"/>
      <c r="AP28" s="498"/>
      <c r="AQ28" s="498"/>
      <c r="AR28" s="540"/>
      <c r="AS28" s="497" t="s">
        <v>125</v>
      </c>
      <c r="AT28" s="498"/>
      <c r="AU28" s="498"/>
      <c r="AV28" s="498"/>
      <c r="AW28" s="498"/>
      <c r="AX28" s="499"/>
      <c r="AY28" s="600" t="s">
        <v>184</v>
      </c>
      <c r="AZ28" s="601"/>
      <c r="BA28" s="601"/>
      <c r="BB28" s="602"/>
      <c r="BC28" s="406" t="s">
        <v>47</v>
      </c>
      <c r="BD28" s="407"/>
      <c r="BE28" s="407"/>
      <c r="BF28" s="407"/>
      <c r="BG28" s="407"/>
      <c r="BH28" s="407"/>
      <c r="BI28" s="407"/>
      <c r="BJ28" s="407"/>
      <c r="BK28" s="407"/>
      <c r="BL28" s="407"/>
      <c r="BM28" s="408"/>
      <c r="BN28" s="409">
        <v>1967018</v>
      </c>
      <c r="BO28" s="410"/>
      <c r="BP28" s="410"/>
      <c r="BQ28" s="410"/>
      <c r="BR28" s="410"/>
      <c r="BS28" s="410"/>
      <c r="BT28" s="410"/>
      <c r="BU28" s="411"/>
      <c r="BV28" s="409">
        <v>1726732</v>
      </c>
      <c r="BW28" s="410"/>
      <c r="BX28" s="410"/>
      <c r="BY28" s="410"/>
      <c r="BZ28" s="410"/>
      <c r="CA28" s="410"/>
      <c r="CB28" s="410"/>
      <c r="CC28" s="411"/>
      <c r="CD28" s="190"/>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15">
      <c r="A29" s="177"/>
      <c r="B29" s="617"/>
      <c r="C29" s="593"/>
      <c r="D29" s="594"/>
      <c r="E29" s="496" t="s">
        <v>185</v>
      </c>
      <c r="F29" s="476"/>
      <c r="G29" s="476"/>
      <c r="H29" s="476"/>
      <c r="I29" s="476"/>
      <c r="J29" s="476"/>
      <c r="K29" s="477"/>
      <c r="L29" s="497">
        <v>16</v>
      </c>
      <c r="M29" s="498"/>
      <c r="N29" s="498"/>
      <c r="O29" s="498"/>
      <c r="P29" s="540"/>
      <c r="Q29" s="497">
        <v>3800</v>
      </c>
      <c r="R29" s="498"/>
      <c r="S29" s="498"/>
      <c r="T29" s="498"/>
      <c r="U29" s="498"/>
      <c r="V29" s="540"/>
      <c r="W29" s="595"/>
      <c r="X29" s="596"/>
      <c r="Y29" s="597"/>
      <c r="Z29" s="496" t="s">
        <v>186</v>
      </c>
      <c r="AA29" s="476"/>
      <c r="AB29" s="476"/>
      <c r="AC29" s="476"/>
      <c r="AD29" s="476"/>
      <c r="AE29" s="476"/>
      <c r="AF29" s="476"/>
      <c r="AG29" s="477"/>
      <c r="AH29" s="497">
        <v>326</v>
      </c>
      <c r="AI29" s="498"/>
      <c r="AJ29" s="498"/>
      <c r="AK29" s="498"/>
      <c r="AL29" s="540"/>
      <c r="AM29" s="497">
        <v>1019167</v>
      </c>
      <c r="AN29" s="498"/>
      <c r="AO29" s="498"/>
      <c r="AP29" s="498"/>
      <c r="AQ29" s="498"/>
      <c r="AR29" s="540"/>
      <c r="AS29" s="497">
        <v>3126</v>
      </c>
      <c r="AT29" s="498"/>
      <c r="AU29" s="498"/>
      <c r="AV29" s="498"/>
      <c r="AW29" s="498"/>
      <c r="AX29" s="499"/>
      <c r="AY29" s="603"/>
      <c r="AZ29" s="604"/>
      <c r="BA29" s="604"/>
      <c r="BB29" s="605"/>
      <c r="BC29" s="480" t="s">
        <v>187</v>
      </c>
      <c r="BD29" s="481"/>
      <c r="BE29" s="481"/>
      <c r="BF29" s="481"/>
      <c r="BG29" s="481"/>
      <c r="BH29" s="481"/>
      <c r="BI29" s="481"/>
      <c r="BJ29" s="481"/>
      <c r="BK29" s="481"/>
      <c r="BL29" s="481"/>
      <c r="BM29" s="482"/>
      <c r="BN29" s="446">
        <v>887014</v>
      </c>
      <c r="BO29" s="447"/>
      <c r="BP29" s="447"/>
      <c r="BQ29" s="447"/>
      <c r="BR29" s="447"/>
      <c r="BS29" s="447"/>
      <c r="BT29" s="447"/>
      <c r="BU29" s="448"/>
      <c r="BV29" s="446">
        <v>636932</v>
      </c>
      <c r="BW29" s="447"/>
      <c r="BX29" s="447"/>
      <c r="BY29" s="447"/>
      <c r="BZ29" s="447"/>
      <c r="CA29" s="447"/>
      <c r="CB29" s="447"/>
      <c r="CC29" s="448"/>
      <c r="CD29" s="192"/>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
      <c r="A30" s="177"/>
      <c r="B30" s="618"/>
      <c r="C30" s="619"/>
      <c r="D30" s="620"/>
      <c r="E30" s="500"/>
      <c r="F30" s="501"/>
      <c r="G30" s="501"/>
      <c r="H30" s="501"/>
      <c r="I30" s="501"/>
      <c r="J30" s="501"/>
      <c r="K30" s="502"/>
      <c r="L30" s="610"/>
      <c r="M30" s="611"/>
      <c r="N30" s="611"/>
      <c r="O30" s="611"/>
      <c r="P30" s="612"/>
      <c r="Q30" s="610"/>
      <c r="R30" s="611"/>
      <c r="S30" s="611"/>
      <c r="T30" s="611"/>
      <c r="U30" s="611"/>
      <c r="V30" s="612"/>
      <c r="W30" s="613" t="s">
        <v>188</v>
      </c>
      <c r="X30" s="614"/>
      <c r="Y30" s="614"/>
      <c r="Z30" s="614"/>
      <c r="AA30" s="614"/>
      <c r="AB30" s="614"/>
      <c r="AC30" s="614"/>
      <c r="AD30" s="614"/>
      <c r="AE30" s="614"/>
      <c r="AF30" s="614"/>
      <c r="AG30" s="615"/>
      <c r="AH30" s="573">
        <v>97.7</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49</v>
      </c>
      <c r="BD30" s="563"/>
      <c r="BE30" s="563"/>
      <c r="BF30" s="563"/>
      <c r="BG30" s="563"/>
      <c r="BH30" s="563"/>
      <c r="BI30" s="563"/>
      <c r="BJ30" s="563"/>
      <c r="BK30" s="563"/>
      <c r="BL30" s="563"/>
      <c r="BM30" s="564"/>
      <c r="BN30" s="565">
        <v>757543</v>
      </c>
      <c r="BO30" s="566"/>
      <c r="BP30" s="566"/>
      <c r="BQ30" s="566"/>
      <c r="BR30" s="566"/>
      <c r="BS30" s="566"/>
      <c r="BT30" s="566"/>
      <c r="BU30" s="567"/>
      <c r="BV30" s="565">
        <v>631738</v>
      </c>
      <c r="BW30" s="566"/>
      <c r="BX30" s="566"/>
      <c r="BY30" s="566"/>
      <c r="BZ30" s="566"/>
      <c r="CA30" s="566"/>
      <c r="CB30" s="566"/>
      <c r="CC30" s="567"/>
      <c r="CD30" s="193"/>
      <c r="CE30" s="194"/>
      <c r="CF30" s="194"/>
      <c r="CG30" s="194"/>
      <c r="CH30" s="194"/>
      <c r="CI30" s="194"/>
      <c r="CJ30" s="194"/>
      <c r="CK30" s="194"/>
      <c r="CL30" s="194"/>
      <c r="CM30" s="194"/>
      <c r="CN30" s="194"/>
      <c r="CO30" s="194"/>
      <c r="CP30" s="194"/>
      <c r="CQ30" s="194"/>
      <c r="CR30" s="194"/>
      <c r="CS30" s="195"/>
      <c r="CT30" s="196"/>
      <c r="CU30" s="197"/>
      <c r="CV30" s="197"/>
      <c r="CW30" s="197"/>
      <c r="CX30" s="197"/>
      <c r="CY30" s="197"/>
      <c r="CZ30" s="197"/>
      <c r="DA30" s="198"/>
      <c r="DB30" s="196"/>
      <c r="DC30" s="197"/>
      <c r="DD30" s="197"/>
      <c r="DE30" s="197"/>
      <c r="DF30" s="197"/>
      <c r="DG30" s="197"/>
      <c r="DH30" s="197"/>
      <c r="DI30" s="198"/>
    </row>
    <row r="31" spans="1:113" ht="13.5" customHeight="1" x14ac:dyDescent="0.15">
      <c r="A31" s="177"/>
      <c r="B31" s="199"/>
      <c r="DI31" s="200"/>
    </row>
    <row r="32" spans="1:113" ht="13.5" customHeight="1" x14ac:dyDescent="0.15">
      <c r="A32" s="177"/>
      <c r="B32" s="201"/>
      <c r="C32" s="609" t="s">
        <v>189</v>
      </c>
      <c r="D32" s="609"/>
      <c r="E32" s="609"/>
      <c r="F32" s="609"/>
      <c r="G32" s="609"/>
      <c r="H32" s="609"/>
      <c r="I32" s="609"/>
      <c r="J32" s="609"/>
      <c r="K32" s="609"/>
      <c r="L32" s="609"/>
      <c r="M32" s="609"/>
      <c r="N32" s="609"/>
      <c r="O32" s="609"/>
      <c r="P32" s="609"/>
      <c r="Q32" s="609"/>
      <c r="R32" s="609"/>
      <c r="S32" s="609"/>
      <c r="U32" s="450" t="s">
        <v>190</v>
      </c>
      <c r="V32" s="450"/>
      <c r="W32" s="450"/>
      <c r="X32" s="450"/>
      <c r="Y32" s="450"/>
      <c r="Z32" s="450"/>
      <c r="AA32" s="450"/>
      <c r="AB32" s="450"/>
      <c r="AC32" s="450"/>
      <c r="AD32" s="450"/>
      <c r="AE32" s="450"/>
      <c r="AF32" s="450"/>
      <c r="AG32" s="450"/>
      <c r="AH32" s="450"/>
      <c r="AI32" s="450"/>
      <c r="AJ32" s="450"/>
      <c r="AK32" s="450"/>
      <c r="AM32" s="450" t="s">
        <v>191</v>
      </c>
      <c r="AN32" s="450"/>
      <c r="AO32" s="450"/>
      <c r="AP32" s="450"/>
      <c r="AQ32" s="450"/>
      <c r="AR32" s="450"/>
      <c r="AS32" s="450"/>
      <c r="AT32" s="450"/>
      <c r="AU32" s="450"/>
      <c r="AV32" s="450"/>
      <c r="AW32" s="450"/>
      <c r="AX32" s="450"/>
      <c r="AY32" s="450"/>
      <c r="AZ32" s="450"/>
      <c r="BA32" s="450"/>
      <c r="BB32" s="450"/>
      <c r="BC32" s="450"/>
      <c r="BE32" s="450" t="s">
        <v>192</v>
      </c>
      <c r="BF32" s="450"/>
      <c r="BG32" s="450"/>
      <c r="BH32" s="450"/>
      <c r="BI32" s="450"/>
      <c r="BJ32" s="450"/>
      <c r="BK32" s="450"/>
      <c r="BL32" s="450"/>
      <c r="BM32" s="450"/>
      <c r="BN32" s="450"/>
      <c r="BO32" s="450"/>
      <c r="BP32" s="450"/>
      <c r="BQ32" s="450"/>
      <c r="BR32" s="450"/>
      <c r="BS32" s="450"/>
      <c r="BT32" s="450"/>
      <c r="BU32" s="450"/>
      <c r="BW32" s="450" t="s">
        <v>193</v>
      </c>
      <c r="BX32" s="450"/>
      <c r="BY32" s="450"/>
      <c r="BZ32" s="450"/>
      <c r="CA32" s="450"/>
      <c r="CB32" s="450"/>
      <c r="CC32" s="450"/>
      <c r="CD32" s="450"/>
      <c r="CE32" s="450"/>
      <c r="CF32" s="450"/>
      <c r="CG32" s="450"/>
      <c r="CH32" s="450"/>
      <c r="CI32" s="450"/>
      <c r="CJ32" s="450"/>
      <c r="CK32" s="450"/>
      <c r="CL32" s="450"/>
      <c r="CM32" s="450"/>
      <c r="CO32" s="450" t="s">
        <v>194</v>
      </c>
      <c r="CP32" s="450"/>
      <c r="CQ32" s="450"/>
      <c r="CR32" s="450"/>
      <c r="CS32" s="450"/>
      <c r="CT32" s="450"/>
      <c r="CU32" s="450"/>
      <c r="CV32" s="450"/>
      <c r="CW32" s="450"/>
      <c r="CX32" s="450"/>
      <c r="CY32" s="450"/>
      <c r="CZ32" s="450"/>
      <c r="DA32" s="450"/>
      <c r="DB32" s="450"/>
      <c r="DC32" s="450"/>
      <c r="DD32" s="450"/>
      <c r="DE32" s="450"/>
      <c r="DI32" s="200"/>
    </row>
    <row r="33" spans="1:113" ht="13.5" customHeight="1" x14ac:dyDescent="0.15">
      <c r="A33" s="177"/>
      <c r="B33" s="201"/>
      <c r="C33" s="470" t="s">
        <v>195</v>
      </c>
      <c r="D33" s="470"/>
      <c r="E33" s="435" t="s">
        <v>196</v>
      </c>
      <c r="F33" s="435"/>
      <c r="G33" s="435"/>
      <c r="H33" s="435"/>
      <c r="I33" s="435"/>
      <c r="J33" s="435"/>
      <c r="K33" s="435"/>
      <c r="L33" s="435"/>
      <c r="M33" s="435"/>
      <c r="N33" s="435"/>
      <c r="O33" s="435"/>
      <c r="P33" s="435"/>
      <c r="Q33" s="435"/>
      <c r="R33" s="435"/>
      <c r="S33" s="435"/>
      <c r="T33" s="202"/>
      <c r="U33" s="470" t="s">
        <v>197</v>
      </c>
      <c r="V33" s="470"/>
      <c r="W33" s="435" t="s">
        <v>198</v>
      </c>
      <c r="X33" s="435"/>
      <c r="Y33" s="435"/>
      <c r="Z33" s="435"/>
      <c r="AA33" s="435"/>
      <c r="AB33" s="435"/>
      <c r="AC33" s="435"/>
      <c r="AD33" s="435"/>
      <c r="AE33" s="435"/>
      <c r="AF33" s="435"/>
      <c r="AG33" s="435"/>
      <c r="AH33" s="435"/>
      <c r="AI33" s="435"/>
      <c r="AJ33" s="435"/>
      <c r="AK33" s="435"/>
      <c r="AL33" s="202"/>
      <c r="AM33" s="470" t="s">
        <v>195</v>
      </c>
      <c r="AN33" s="470"/>
      <c r="AO33" s="435" t="s">
        <v>199</v>
      </c>
      <c r="AP33" s="435"/>
      <c r="AQ33" s="435"/>
      <c r="AR33" s="435"/>
      <c r="AS33" s="435"/>
      <c r="AT33" s="435"/>
      <c r="AU33" s="435"/>
      <c r="AV33" s="435"/>
      <c r="AW33" s="435"/>
      <c r="AX33" s="435"/>
      <c r="AY33" s="435"/>
      <c r="AZ33" s="435"/>
      <c r="BA33" s="435"/>
      <c r="BB33" s="435"/>
      <c r="BC33" s="435"/>
      <c r="BD33" s="203"/>
      <c r="BE33" s="435" t="s">
        <v>200</v>
      </c>
      <c r="BF33" s="435"/>
      <c r="BG33" s="435" t="s">
        <v>201</v>
      </c>
      <c r="BH33" s="435"/>
      <c r="BI33" s="435"/>
      <c r="BJ33" s="435"/>
      <c r="BK33" s="435"/>
      <c r="BL33" s="435"/>
      <c r="BM33" s="435"/>
      <c r="BN33" s="435"/>
      <c r="BO33" s="435"/>
      <c r="BP33" s="435"/>
      <c r="BQ33" s="435"/>
      <c r="BR33" s="435"/>
      <c r="BS33" s="435"/>
      <c r="BT33" s="435"/>
      <c r="BU33" s="435"/>
      <c r="BV33" s="203"/>
      <c r="BW33" s="470" t="s">
        <v>200</v>
      </c>
      <c r="BX33" s="470"/>
      <c r="BY33" s="435" t="s">
        <v>202</v>
      </c>
      <c r="BZ33" s="435"/>
      <c r="CA33" s="435"/>
      <c r="CB33" s="435"/>
      <c r="CC33" s="435"/>
      <c r="CD33" s="435"/>
      <c r="CE33" s="435"/>
      <c r="CF33" s="435"/>
      <c r="CG33" s="435"/>
      <c r="CH33" s="435"/>
      <c r="CI33" s="435"/>
      <c r="CJ33" s="435"/>
      <c r="CK33" s="435"/>
      <c r="CL33" s="435"/>
      <c r="CM33" s="435"/>
      <c r="CN33" s="202"/>
      <c r="CO33" s="470" t="s">
        <v>197</v>
      </c>
      <c r="CP33" s="470"/>
      <c r="CQ33" s="435" t="s">
        <v>203</v>
      </c>
      <c r="CR33" s="435"/>
      <c r="CS33" s="435"/>
      <c r="CT33" s="435"/>
      <c r="CU33" s="435"/>
      <c r="CV33" s="435"/>
      <c r="CW33" s="435"/>
      <c r="CX33" s="435"/>
      <c r="CY33" s="435"/>
      <c r="CZ33" s="435"/>
      <c r="DA33" s="435"/>
      <c r="DB33" s="435"/>
      <c r="DC33" s="435"/>
      <c r="DD33" s="435"/>
      <c r="DE33" s="435"/>
      <c r="DF33" s="202"/>
      <c r="DG33" s="635" t="s">
        <v>204</v>
      </c>
      <c r="DH33" s="635"/>
      <c r="DI33" s="204"/>
    </row>
    <row r="34" spans="1:113" ht="32.25" customHeight="1" x14ac:dyDescent="0.15">
      <c r="A34" s="177"/>
      <c r="B34" s="201"/>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7"/>
      <c r="U34" s="636">
        <f>IF(W34="","",MAX(C34:D43)+1)</f>
        <v>3</v>
      </c>
      <c r="V34" s="636"/>
      <c r="W34" s="637" t="str">
        <f>IF('各会計、関係団体の財政状況及び健全化判断比率'!B28="","",'各会計、関係団体の財政状況及び健全化判断比率'!B28)</f>
        <v>結城市国民健康保険特別会計</v>
      </c>
      <c r="X34" s="637"/>
      <c r="Y34" s="637"/>
      <c r="Z34" s="637"/>
      <c r="AA34" s="637"/>
      <c r="AB34" s="637"/>
      <c r="AC34" s="637"/>
      <c r="AD34" s="637"/>
      <c r="AE34" s="637"/>
      <c r="AF34" s="637"/>
      <c r="AG34" s="637"/>
      <c r="AH34" s="637"/>
      <c r="AI34" s="637"/>
      <c r="AJ34" s="637"/>
      <c r="AK34" s="637"/>
      <c r="AL34" s="177"/>
      <c r="AM34" s="636">
        <f>IF(AO34="","",MAX(C34:D43,U34:V43)+1)</f>
        <v>7</v>
      </c>
      <c r="AN34" s="636"/>
      <c r="AO34" s="637" t="str">
        <f>IF('各会計、関係団体の財政状況及び健全化判断比率'!B32="","",'各会計、関係団体の財政状況及び健全化判断比率'!B32)</f>
        <v>結城市水道事業会計</v>
      </c>
      <c r="AP34" s="637"/>
      <c r="AQ34" s="637"/>
      <c r="AR34" s="637"/>
      <c r="AS34" s="637"/>
      <c r="AT34" s="637"/>
      <c r="AU34" s="637"/>
      <c r="AV34" s="637"/>
      <c r="AW34" s="637"/>
      <c r="AX34" s="637"/>
      <c r="AY34" s="637"/>
      <c r="AZ34" s="637"/>
      <c r="BA34" s="637"/>
      <c r="BB34" s="637"/>
      <c r="BC34" s="637"/>
      <c r="BD34" s="177"/>
      <c r="BE34" s="636">
        <f>IF(BG34="","",MAX(C34:D43,U34:V43,AM34:AN43)+1)</f>
        <v>9</v>
      </c>
      <c r="BF34" s="636"/>
      <c r="BG34" s="637" t="str">
        <f>IF('各会計、関係団体の財政状況及び健全化判断比率'!B34="","",'各会計、関係団体の財政状況及び健全化判断比率'!B34)</f>
        <v>結城市農業集落排水事業特別会計</v>
      </c>
      <c r="BH34" s="637"/>
      <c r="BI34" s="637"/>
      <c r="BJ34" s="637"/>
      <c r="BK34" s="637"/>
      <c r="BL34" s="637"/>
      <c r="BM34" s="637"/>
      <c r="BN34" s="637"/>
      <c r="BO34" s="637"/>
      <c r="BP34" s="637"/>
      <c r="BQ34" s="637"/>
      <c r="BR34" s="637"/>
      <c r="BS34" s="637"/>
      <c r="BT34" s="637"/>
      <c r="BU34" s="637"/>
      <c r="BV34" s="177"/>
      <c r="BW34" s="636">
        <f>IF(BY34="","",MAX(C34:D43,U34:V43,AM34:AN43,BE34:BF43)+1)</f>
        <v>12</v>
      </c>
      <c r="BX34" s="636"/>
      <c r="BY34" s="637" t="str">
        <f>IF('各会計、関係団体の財政状況及び健全化判断比率'!B68="","",'各会計、関係団体の財政状況及び健全化判断比率'!B68)</f>
        <v>茨城県市町村総合事務組合（一般会計）</v>
      </c>
      <c r="BZ34" s="637"/>
      <c r="CA34" s="637"/>
      <c r="CB34" s="637"/>
      <c r="CC34" s="637"/>
      <c r="CD34" s="637"/>
      <c r="CE34" s="637"/>
      <c r="CF34" s="637"/>
      <c r="CG34" s="637"/>
      <c r="CH34" s="637"/>
      <c r="CI34" s="637"/>
      <c r="CJ34" s="637"/>
      <c r="CK34" s="637"/>
      <c r="CL34" s="637"/>
      <c r="CM34" s="637"/>
      <c r="CN34" s="177"/>
      <c r="CO34" s="636">
        <f>IF(CQ34="","",MAX(C34:D43,U34:V43,AM34:AN43,BE34:BF43,BW34:BX43)+1)</f>
        <v>18</v>
      </c>
      <c r="CP34" s="636"/>
      <c r="CQ34" s="637" t="str">
        <f>IF('各会計、関係団体の財政状況及び健全化判断比率'!BS7="","",'各会計、関係団体の財政状況及び健全化判断比率'!BS7)</f>
        <v>結城市文化・スポーツ振興事業団</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4"/>
    </row>
    <row r="35" spans="1:113" ht="32.25" customHeight="1" x14ac:dyDescent="0.15">
      <c r="A35" s="177"/>
      <c r="B35" s="201"/>
      <c r="C35" s="636">
        <f>IF(E35="","",C34+1)</f>
        <v>2</v>
      </c>
      <c r="D35" s="636"/>
      <c r="E35" s="637" t="str">
        <f>IF('各会計、関係団体の財政状況及び健全化判断比率'!B8="","",'各会計、関係団体の財政状況及び健全化判断比率'!B8)</f>
        <v>結城市住宅資金等貸付事業特別会計</v>
      </c>
      <c r="F35" s="637"/>
      <c r="G35" s="637"/>
      <c r="H35" s="637"/>
      <c r="I35" s="637"/>
      <c r="J35" s="637"/>
      <c r="K35" s="637"/>
      <c r="L35" s="637"/>
      <c r="M35" s="637"/>
      <c r="N35" s="637"/>
      <c r="O35" s="637"/>
      <c r="P35" s="637"/>
      <c r="Q35" s="637"/>
      <c r="R35" s="637"/>
      <c r="S35" s="637"/>
      <c r="T35" s="177"/>
      <c r="U35" s="636">
        <f>IF(W35="","",U34+1)</f>
        <v>4</v>
      </c>
      <c r="V35" s="636"/>
      <c r="W35" s="637" t="str">
        <f>IF('各会計、関係団体の財政状況及び健全化判断比率'!B29="","",'各会計、関係団体の財政状況及び健全化判断比率'!B29)</f>
        <v>結城市介護保険特別会計（介護保険事業勘定）</v>
      </c>
      <c r="X35" s="637"/>
      <c r="Y35" s="637"/>
      <c r="Z35" s="637"/>
      <c r="AA35" s="637"/>
      <c r="AB35" s="637"/>
      <c r="AC35" s="637"/>
      <c r="AD35" s="637"/>
      <c r="AE35" s="637"/>
      <c r="AF35" s="637"/>
      <c r="AG35" s="637"/>
      <c r="AH35" s="637"/>
      <c r="AI35" s="637"/>
      <c r="AJ35" s="637"/>
      <c r="AK35" s="637"/>
      <c r="AL35" s="177"/>
      <c r="AM35" s="636">
        <f t="shared" ref="AM35:AM43" si="0">IF(AO35="","",AM34+1)</f>
        <v>8</v>
      </c>
      <c r="AN35" s="636"/>
      <c r="AO35" s="637" t="str">
        <f>IF('各会計、関係団体の財政状況及び健全化判断比率'!B33="","",'各会計、関係団体の財政状況及び健全化判断比率'!B33)</f>
        <v>結城市公共下水道事業会計</v>
      </c>
      <c r="AP35" s="637"/>
      <c r="AQ35" s="637"/>
      <c r="AR35" s="637"/>
      <c r="AS35" s="637"/>
      <c r="AT35" s="637"/>
      <c r="AU35" s="637"/>
      <c r="AV35" s="637"/>
      <c r="AW35" s="637"/>
      <c r="AX35" s="637"/>
      <c r="AY35" s="637"/>
      <c r="AZ35" s="637"/>
      <c r="BA35" s="637"/>
      <c r="BB35" s="637"/>
      <c r="BC35" s="637"/>
      <c r="BD35" s="177"/>
      <c r="BE35" s="636">
        <f t="shared" ref="BE35:BE43" si="1">IF(BG35="","",BE34+1)</f>
        <v>10</v>
      </c>
      <c r="BF35" s="636"/>
      <c r="BG35" s="637" t="str">
        <f>IF('各会計、関係団体の財政状況及び健全化判断比率'!B35="","",'各会計、関係団体の財政状況及び健全化判断比率'!B35)</f>
        <v>下館・結城都市計画事業結城南部第二土地区画整理事業特別会計</v>
      </c>
      <c r="BH35" s="637"/>
      <c r="BI35" s="637"/>
      <c r="BJ35" s="637"/>
      <c r="BK35" s="637"/>
      <c r="BL35" s="637"/>
      <c r="BM35" s="637"/>
      <c r="BN35" s="637"/>
      <c r="BO35" s="637"/>
      <c r="BP35" s="637"/>
      <c r="BQ35" s="637"/>
      <c r="BR35" s="637"/>
      <c r="BS35" s="637"/>
      <c r="BT35" s="637"/>
      <c r="BU35" s="637"/>
      <c r="BV35" s="177"/>
      <c r="BW35" s="636">
        <f t="shared" ref="BW35:BW43" si="2">IF(BY35="","",BW34+1)</f>
        <v>13</v>
      </c>
      <c r="BX35" s="636"/>
      <c r="BY35" s="637" t="str">
        <f>IF('各会計、関係団体の財政状況及び健全化判断比率'!B69="","",'各会計、関係団体の財政状況及び健全化判断比率'!B69)</f>
        <v>茨城県市町村総合事務組合（県民交通災害共済事業特別会計）</v>
      </c>
      <c r="BZ35" s="637"/>
      <c r="CA35" s="637"/>
      <c r="CB35" s="637"/>
      <c r="CC35" s="637"/>
      <c r="CD35" s="637"/>
      <c r="CE35" s="637"/>
      <c r="CF35" s="637"/>
      <c r="CG35" s="637"/>
      <c r="CH35" s="637"/>
      <c r="CI35" s="637"/>
      <c r="CJ35" s="637"/>
      <c r="CK35" s="637"/>
      <c r="CL35" s="637"/>
      <c r="CM35" s="637"/>
      <c r="CN35" s="177"/>
      <c r="CO35" s="636">
        <f t="shared" ref="CO35:CO43" si="3">IF(CQ35="","",CO34+1)</f>
        <v>19</v>
      </c>
      <c r="CP35" s="636"/>
      <c r="CQ35" s="637" t="str">
        <f>IF('各会計、関係団体の財政状況及び健全化判断比率'!BS8="","",'各会計、関係団体の財政状況及び健全化判断比率'!BS8)</f>
        <v>結城市土地開発公社</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4"/>
    </row>
    <row r="36" spans="1:113" ht="32.25" customHeight="1" x14ac:dyDescent="0.15">
      <c r="A36" s="177"/>
      <c r="B36" s="201"/>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7"/>
      <c r="U36" s="636">
        <f t="shared" ref="U36:U43" si="4">IF(W36="","",U35+1)</f>
        <v>5</v>
      </c>
      <c r="V36" s="636"/>
      <c r="W36" s="637" t="str">
        <f>IF('各会計、関係団体の財政状況及び健全化判断比率'!B30="","",'各会計、関係団体の財政状況及び健全化判断比率'!B30)</f>
        <v>結城市介護保険特別会計（介護サービス事業勘定）</v>
      </c>
      <c r="X36" s="637"/>
      <c r="Y36" s="637"/>
      <c r="Z36" s="637"/>
      <c r="AA36" s="637"/>
      <c r="AB36" s="637"/>
      <c r="AC36" s="637"/>
      <c r="AD36" s="637"/>
      <c r="AE36" s="637"/>
      <c r="AF36" s="637"/>
      <c r="AG36" s="637"/>
      <c r="AH36" s="637"/>
      <c r="AI36" s="637"/>
      <c r="AJ36" s="637"/>
      <c r="AK36" s="637"/>
      <c r="AL36" s="177"/>
      <c r="AM36" s="636" t="str">
        <f t="shared" si="0"/>
        <v/>
      </c>
      <c r="AN36" s="636"/>
      <c r="AO36" s="637"/>
      <c r="AP36" s="637"/>
      <c r="AQ36" s="637"/>
      <c r="AR36" s="637"/>
      <c r="AS36" s="637"/>
      <c r="AT36" s="637"/>
      <c r="AU36" s="637"/>
      <c r="AV36" s="637"/>
      <c r="AW36" s="637"/>
      <c r="AX36" s="637"/>
      <c r="AY36" s="637"/>
      <c r="AZ36" s="637"/>
      <c r="BA36" s="637"/>
      <c r="BB36" s="637"/>
      <c r="BC36" s="637"/>
      <c r="BD36" s="177"/>
      <c r="BE36" s="636">
        <f t="shared" si="1"/>
        <v>11</v>
      </c>
      <c r="BF36" s="636"/>
      <c r="BG36" s="637" t="str">
        <f>IF('各会計、関係団体の財政状況及び健全化判断比率'!B36="","",'各会計、関係団体の財政状況及び健全化判断比率'!B36)</f>
        <v>下館・結城都市計画事業結城南部第三土地区画整理事業特別会計</v>
      </c>
      <c r="BH36" s="637"/>
      <c r="BI36" s="637"/>
      <c r="BJ36" s="637"/>
      <c r="BK36" s="637"/>
      <c r="BL36" s="637"/>
      <c r="BM36" s="637"/>
      <c r="BN36" s="637"/>
      <c r="BO36" s="637"/>
      <c r="BP36" s="637"/>
      <c r="BQ36" s="637"/>
      <c r="BR36" s="637"/>
      <c r="BS36" s="637"/>
      <c r="BT36" s="637"/>
      <c r="BU36" s="637"/>
      <c r="BV36" s="177"/>
      <c r="BW36" s="636">
        <f t="shared" si="2"/>
        <v>14</v>
      </c>
      <c r="BX36" s="636"/>
      <c r="BY36" s="637" t="str">
        <f>IF('各会計、関係団体の財政状況及び健全化判断比率'!B70="","",'各会計、関係団体の財政状況及び健全化判断比率'!B70)</f>
        <v>茨城租税債権管理機構</v>
      </c>
      <c r="BZ36" s="637"/>
      <c r="CA36" s="637"/>
      <c r="CB36" s="637"/>
      <c r="CC36" s="637"/>
      <c r="CD36" s="637"/>
      <c r="CE36" s="637"/>
      <c r="CF36" s="637"/>
      <c r="CG36" s="637"/>
      <c r="CH36" s="637"/>
      <c r="CI36" s="637"/>
      <c r="CJ36" s="637"/>
      <c r="CK36" s="637"/>
      <c r="CL36" s="637"/>
      <c r="CM36" s="637"/>
      <c r="CN36" s="177"/>
      <c r="CO36" s="636">
        <f t="shared" si="3"/>
        <v>20</v>
      </c>
      <c r="CP36" s="636"/>
      <c r="CQ36" s="637" t="str">
        <f>IF('各会計、関係団体の財政状況及び健全化判断比率'!BS9="","",'各会計、関係団体の財政状況及び健全化判断比率'!BS9)</f>
        <v>TMO結城</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4"/>
    </row>
    <row r="37" spans="1:113" ht="32.25" customHeight="1" x14ac:dyDescent="0.15">
      <c r="A37" s="177"/>
      <c r="B37" s="201"/>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7"/>
      <c r="U37" s="636">
        <f t="shared" si="4"/>
        <v>6</v>
      </c>
      <c r="V37" s="636"/>
      <c r="W37" s="637" t="str">
        <f>IF('各会計、関係団体の財政状況及び健全化判断比率'!B31="","",'各会計、関係団体の財政状況及び健全化判断比率'!B31)</f>
        <v>結城市後期高齢者医療特別会計</v>
      </c>
      <c r="X37" s="637"/>
      <c r="Y37" s="637"/>
      <c r="Z37" s="637"/>
      <c r="AA37" s="637"/>
      <c r="AB37" s="637"/>
      <c r="AC37" s="637"/>
      <c r="AD37" s="637"/>
      <c r="AE37" s="637"/>
      <c r="AF37" s="637"/>
      <c r="AG37" s="637"/>
      <c r="AH37" s="637"/>
      <c r="AI37" s="637"/>
      <c r="AJ37" s="637"/>
      <c r="AK37" s="637"/>
      <c r="AL37" s="177"/>
      <c r="AM37" s="636" t="str">
        <f t="shared" si="0"/>
        <v/>
      </c>
      <c r="AN37" s="636"/>
      <c r="AO37" s="637"/>
      <c r="AP37" s="637"/>
      <c r="AQ37" s="637"/>
      <c r="AR37" s="637"/>
      <c r="AS37" s="637"/>
      <c r="AT37" s="637"/>
      <c r="AU37" s="637"/>
      <c r="AV37" s="637"/>
      <c r="AW37" s="637"/>
      <c r="AX37" s="637"/>
      <c r="AY37" s="637"/>
      <c r="AZ37" s="637"/>
      <c r="BA37" s="637"/>
      <c r="BB37" s="637"/>
      <c r="BC37" s="637"/>
      <c r="BD37" s="177"/>
      <c r="BE37" s="636" t="str">
        <f t="shared" si="1"/>
        <v/>
      </c>
      <c r="BF37" s="636"/>
      <c r="BG37" s="637"/>
      <c r="BH37" s="637"/>
      <c r="BI37" s="637"/>
      <c r="BJ37" s="637"/>
      <c r="BK37" s="637"/>
      <c r="BL37" s="637"/>
      <c r="BM37" s="637"/>
      <c r="BN37" s="637"/>
      <c r="BO37" s="637"/>
      <c r="BP37" s="637"/>
      <c r="BQ37" s="637"/>
      <c r="BR37" s="637"/>
      <c r="BS37" s="637"/>
      <c r="BT37" s="637"/>
      <c r="BU37" s="637"/>
      <c r="BV37" s="177"/>
      <c r="BW37" s="636">
        <f t="shared" si="2"/>
        <v>15</v>
      </c>
      <c r="BX37" s="636"/>
      <c r="BY37" s="637" t="str">
        <f>IF('各会計、関係団体の財政状況及び健全化判断比率'!B71="","",'各会計、関係団体の財政状況及び健全化判断比率'!B71)</f>
        <v>茨城県後期高齢者医療広域連合（一般会計）</v>
      </c>
      <c r="BZ37" s="637"/>
      <c r="CA37" s="637"/>
      <c r="CB37" s="637"/>
      <c r="CC37" s="637"/>
      <c r="CD37" s="637"/>
      <c r="CE37" s="637"/>
      <c r="CF37" s="637"/>
      <c r="CG37" s="637"/>
      <c r="CH37" s="637"/>
      <c r="CI37" s="637"/>
      <c r="CJ37" s="637"/>
      <c r="CK37" s="637"/>
      <c r="CL37" s="637"/>
      <c r="CM37" s="637"/>
      <c r="CN37" s="177"/>
      <c r="CO37" s="636" t="str">
        <f t="shared" si="3"/>
        <v/>
      </c>
      <c r="CP37" s="636"/>
      <c r="CQ37" s="637" t="str">
        <f>IF('各会計、関係団体の財政状況及び健全化判断比率'!BS10="","",'各会計、関係団体の財政状況及び健全化判断比率'!BS10)</f>
        <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4"/>
    </row>
    <row r="38" spans="1:113" ht="32.25" customHeight="1" x14ac:dyDescent="0.15">
      <c r="A38" s="177"/>
      <c r="B38" s="201"/>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7"/>
      <c r="U38" s="636" t="str">
        <f t="shared" si="4"/>
        <v/>
      </c>
      <c r="V38" s="636"/>
      <c r="W38" s="637"/>
      <c r="X38" s="637"/>
      <c r="Y38" s="637"/>
      <c r="Z38" s="637"/>
      <c r="AA38" s="637"/>
      <c r="AB38" s="637"/>
      <c r="AC38" s="637"/>
      <c r="AD38" s="637"/>
      <c r="AE38" s="637"/>
      <c r="AF38" s="637"/>
      <c r="AG38" s="637"/>
      <c r="AH38" s="637"/>
      <c r="AI38" s="637"/>
      <c r="AJ38" s="637"/>
      <c r="AK38" s="637"/>
      <c r="AL38" s="177"/>
      <c r="AM38" s="636" t="str">
        <f t="shared" si="0"/>
        <v/>
      </c>
      <c r="AN38" s="636"/>
      <c r="AO38" s="637"/>
      <c r="AP38" s="637"/>
      <c r="AQ38" s="637"/>
      <c r="AR38" s="637"/>
      <c r="AS38" s="637"/>
      <c r="AT38" s="637"/>
      <c r="AU38" s="637"/>
      <c r="AV38" s="637"/>
      <c r="AW38" s="637"/>
      <c r="AX38" s="637"/>
      <c r="AY38" s="637"/>
      <c r="AZ38" s="637"/>
      <c r="BA38" s="637"/>
      <c r="BB38" s="637"/>
      <c r="BC38" s="637"/>
      <c r="BD38" s="177"/>
      <c r="BE38" s="636" t="str">
        <f t="shared" si="1"/>
        <v/>
      </c>
      <c r="BF38" s="636"/>
      <c r="BG38" s="637"/>
      <c r="BH38" s="637"/>
      <c r="BI38" s="637"/>
      <c r="BJ38" s="637"/>
      <c r="BK38" s="637"/>
      <c r="BL38" s="637"/>
      <c r="BM38" s="637"/>
      <c r="BN38" s="637"/>
      <c r="BO38" s="637"/>
      <c r="BP38" s="637"/>
      <c r="BQ38" s="637"/>
      <c r="BR38" s="637"/>
      <c r="BS38" s="637"/>
      <c r="BT38" s="637"/>
      <c r="BU38" s="637"/>
      <c r="BV38" s="177"/>
      <c r="BW38" s="636">
        <f t="shared" si="2"/>
        <v>16</v>
      </c>
      <c r="BX38" s="636"/>
      <c r="BY38" s="637" t="str">
        <f>IF('各会計、関係団体の財政状況及び健全化判断比率'!B72="","",'各会計、関係団体の財政状況及び健全化判断比率'!B72)</f>
        <v>茨城県後期高齢者医療広域連合（後期高齢医療特別会計）</v>
      </c>
      <c r="BZ38" s="637"/>
      <c r="CA38" s="637"/>
      <c r="CB38" s="637"/>
      <c r="CC38" s="637"/>
      <c r="CD38" s="637"/>
      <c r="CE38" s="637"/>
      <c r="CF38" s="637"/>
      <c r="CG38" s="637"/>
      <c r="CH38" s="637"/>
      <c r="CI38" s="637"/>
      <c r="CJ38" s="637"/>
      <c r="CK38" s="637"/>
      <c r="CL38" s="637"/>
      <c r="CM38" s="637"/>
      <c r="CN38" s="177"/>
      <c r="CO38" s="636" t="str">
        <f t="shared" si="3"/>
        <v/>
      </c>
      <c r="CP38" s="636"/>
      <c r="CQ38" s="637" t="str">
        <f>IF('各会計、関係団体の財政状況及び健全化判断比率'!BS11="","",'各会計、関係団体の財政状況及び健全化判断比率'!BS11)</f>
        <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4"/>
    </row>
    <row r="39" spans="1:113" ht="32.25" customHeight="1" x14ac:dyDescent="0.15">
      <c r="A39" s="177"/>
      <c r="B39" s="201"/>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7"/>
      <c r="U39" s="636" t="str">
        <f t="shared" si="4"/>
        <v/>
      </c>
      <c r="V39" s="636"/>
      <c r="W39" s="637"/>
      <c r="X39" s="637"/>
      <c r="Y39" s="637"/>
      <c r="Z39" s="637"/>
      <c r="AA39" s="637"/>
      <c r="AB39" s="637"/>
      <c r="AC39" s="637"/>
      <c r="AD39" s="637"/>
      <c r="AE39" s="637"/>
      <c r="AF39" s="637"/>
      <c r="AG39" s="637"/>
      <c r="AH39" s="637"/>
      <c r="AI39" s="637"/>
      <c r="AJ39" s="637"/>
      <c r="AK39" s="637"/>
      <c r="AL39" s="177"/>
      <c r="AM39" s="636" t="str">
        <f t="shared" si="0"/>
        <v/>
      </c>
      <c r="AN39" s="636"/>
      <c r="AO39" s="637"/>
      <c r="AP39" s="637"/>
      <c r="AQ39" s="637"/>
      <c r="AR39" s="637"/>
      <c r="AS39" s="637"/>
      <c r="AT39" s="637"/>
      <c r="AU39" s="637"/>
      <c r="AV39" s="637"/>
      <c r="AW39" s="637"/>
      <c r="AX39" s="637"/>
      <c r="AY39" s="637"/>
      <c r="AZ39" s="637"/>
      <c r="BA39" s="637"/>
      <c r="BB39" s="637"/>
      <c r="BC39" s="637"/>
      <c r="BD39" s="177"/>
      <c r="BE39" s="636" t="str">
        <f t="shared" si="1"/>
        <v/>
      </c>
      <c r="BF39" s="636"/>
      <c r="BG39" s="637"/>
      <c r="BH39" s="637"/>
      <c r="BI39" s="637"/>
      <c r="BJ39" s="637"/>
      <c r="BK39" s="637"/>
      <c r="BL39" s="637"/>
      <c r="BM39" s="637"/>
      <c r="BN39" s="637"/>
      <c r="BO39" s="637"/>
      <c r="BP39" s="637"/>
      <c r="BQ39" s="637"/>
      <c r="BR39" s="637"/>
      <c r="BS39" s="637"/>
      <c r="BT39" s="637"/>
      <c r="BU39" s="637"/>
      <c r="BV39" s="177"/>
      <c r="BW39" s="636">
        <f t="shared" si="2"/>
        <v>17</v>
      </c>
      <c r="BX39" s="636"/>
      <c r="BY39" s="637" t="str">
        <f>IF('各会計、関係団体の財政状況及び健全化判断比率'!B73="","",'各会計、関係団体の財政状況及び健全化判断比率'!B73)</f>
        <v>筑西広域市町村圏事務組合（一般会計）</v>
      </c>
      <c r="BZ39" s="637"/>
      <c r="CA39" s="637"/>
      <c r="CB39" s="637"/>
      <c r="CC39" s="637"/>
      <c r="CD39" s="637"/>
      <c r="CE39" s="637"/>
      <c r="CF39" s="637"/>
      <c r="CG39" s="637"/>
      <c r="CH39" s="637"/>
      <c r="CI39" s="637"/>
      <c r="CJ39" s="637"/>
      <c r="CK39" s="637"/>
      <c r="CL39" s="637"/>
      <c r="CM39" s="637"/>
      <c r="CN39" s="177"/>
      <c r="CO39" s="636" t="str">
        <f t="shared" si="3"/>
        <v/>
      </c>
      <c r="CP39" s="636"/>
      <c r="CQ39" s="637" t="str">
        <f>IF('各会計、関係団体の財政状況及び健全化判断比率'!BS12="","",'各会計、関係団体の財政状況及び健全化判断比率'!BS12)</f>
        <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4"/>
    </row>
    <row r="40" spans="1:113" ht="32.25" customHeight="1" x14ac:dyDescent="0.15">
      <c r="A40" s="177"/>
      <c r="B40" s="201"/>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7"/>
      <c r="U40" s="636" t="str">
        <f t="shared" si="4"/>
        <v/>
      </c>
      <c r="V40" s="636"/>
      <c r="W40" s="637"/>
      <c r="X40" s="637"/>
      <c r="Y40" s="637"/>
      <c r="Z40" s="637"/>
      <c r="AA40" s="637"/>
      <c r="AB40" s="637"/>
      <c r="AC40" s="637"/>
      <c r="AD40" s="637"/>
      <c r="AE40" s="637"/>
      <c r="AF40" s="637"/>
      <c r="AG40" s="637"/>
      <c r="AH40" s="637"/>
      <c r="AI40" s="637"/>
      <c r="AJ40" s="637"/>
      <c r="AK40" s="637"/>
      <c r="AL40" s="177"/>
      <c r="AM40" s="636" t="str">
        <f t="shared" si="0"/>
        <v/>
      </c>
      <c r="AN40" s="636"/>
      <c r="AO40" s="637"/>
      <c r="AP40" s="637"/>
      <c r="AQ40" s="637"/>
      <c r="AR40" s="637"/>
      <c r="AS40" s="637"/>
      <c r="AT40" s="637"/>
      <c r="AU40" s="637"/>
      <c r="AV40" s="637"/>
      <c r="AW40" s="637"/>
      <c r="AX40" s="637"/>
      <c r="AY40" s="637"/>
      <c r="AZ40" s="637"/>
      <c r="BA40" s="637"/>
      <c r="BB40" s="637"/>
      <c r="BC40" s="637"/>
      <c r="BD40" s="177"/>
      <c r="BE40" s="636" t="str">
        <f t="shared" si="1"/>
        <v/>
      </c>
      <c r="BF40" s="636"/>
      <c r="BG40" s="637"/>
      <c r="BH40" s="637"/>
      <c r="BI40" s="637"/>
      <c r="BJ40" s="637"/>
      <c r="BK40" s="637"/>
      <c r="BL40" s="637"/>
      <c r="BM40" s="637"/>
      <c r="BN40" s="637"/>
      <c r="BO40" s="637"/>
      <c r="BP40" s="637"/>
      <c r="BQ40" s="637"/>
      <c r="BR40" s="637"/>
      <c r="BS40" s="637"/>
      <c r="BT40" s="637"/>
      <c r="BU40" s="637"/>
      <c r="BV40" s="177"/>
      <c r="BW40" s="636" t="str">
        <f t="shared" si="2"/>
        <v/>
      </c>
      <c r="BX40" s="636"/>
      <c r="BY40" s="637" t="str">
        <f>IF('各会計、関係団体の財政状況及び健全化判断比率'!B74="","",'各会計、関係団体の財政状況及び健全化判断比率'!B74)</f>
        <v/>
      </c>
      <c r="BZ40" s="637"/>
      <c r="CA40" s="637"/>
      <c r="CB40" s="637"/>
      <c r="CC40" s="637"/>
      <c r="CD40" s="637"/>
      <c r="CE40" s="637"/>
      <c r="CF40" s="637"/>
      <c r="CG40" s="637"/>
      <c r="CH40" s="637"/>
      <c r="CI40" s="637"/>
      <c r="CJ40" s="637"/>
      <c r="CK40" s="637"/>
      <c r="CL40" s="637"/>
      <c r="CM40" s="637"/>
      <c r="CN40" s="177"/>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4"/>
    </row>
    <row r="41" spans="1:113" ht="32.25" customHeight="1" x14ac:dyDescent="0.15">
      <c r="A41" s="177"/>
      <c r="B41" s="201"/>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7"/>
      <c r="U41" s="636" t="str">
        <f t="shared" si="4"/>
        <v/>
      </c>
      <c r="V41" s="636"/>
      <c r="W41" s="637"/>
      <c r="X41" s="637"/>
      <c r="Y41" s="637"/>
      <c r="Z41" s="637"/>
      <c r="AA41" s="637"/>
      <c r="AB41" s="637"/>
      <c r="AC41" s="637"/>
      <c r="AD41" s="637"/>
      <c r="AE41" s="637"/>
      <c r="AF41" s="637"/>
      <c r="AG41" s="637"/>
      <c r="AH41" s="637"/>
      <c r="AI41" s="637"/>
      <c r="AJ41" s="637"/>
      <c r="AK41" s="637"/>
      <c r="AL41" s="177"/>
      <c r="AM41" s="636" t="str">
        <f t="shared" si="0"/>
        <v/>
      </c>
      <c r="AN41" s="636"/>
      <c r="AO41" s="637"/>
      <c r="AP41" s="637"/>
      <c r="AQ41" s="637"/>
      <c r="AR41" s="637"/>
      <c r="AS41" s="637"/>
      <c r="AT41" s="637"/>
      <c r="AU41" s="637"/>
      <c r="AV41" s="637"/>
      <c r="AW41" s="637"/>
      <c r="AX41" s="637"/>
      <c r="AY41" s="637"/>
      <c r="AZ41" s="637"/>
      <c r="BA41" s="637"/>
      <c r="BB41" s="637"/>
      <c r="BC41" s="637"/>
      <c r="BD41" s="177"/>
      <c r="BE41" s="636" t="str">
        <f t="shared" si="1"/>
        <v/>
      </c>
      <c r="BF41" s="636"/>
      <c r="BG41" s="637"/>
      <c r="BH41" s="637"/>
      <c r="BI41" s="637"/>
      <c r="BJ41" s="637"/>
      <c r="BK41" s="637"/>
      <c r="BL41" s="637"/>
      <c r="BM41" s="637"/>
      <c r="BN41" s="637"/>
      <c r="BO41" s="637"/>
      <c r="BP41" s="637"/>
      <c r="BQ41" s="637"/>
      <c r="BR41" s="637"/>
      <c r="BS41" s="637"/>
      <c r="BT41" s="637"/>
      <c r="BU41" s="637"/>
      <c r="BV41" s="177"/>
      <c r="BW41" s="636" t="str">
        <f t="shared" si="2"/>
        <v/>
      </c>
      <c r="BX41" s="636"/>
      <c r="BY41" s="637" t="str">
        <f>IF('各会計、関係団体の財政状況及び健全化判断比率'!B75="","",'各会計、関係団体の財政状況及び健全化判断比率'!B75)</f>
        <v/>
      </c>
      <c r="BZ41" s="637"/>
      <c r="CA41" s="637"/>
      <c r="CB41" s="637"/>
      <c r="CC41" s="637"/>
      <c r="CD41" s="637"/>
      <c r="CE41" s="637"/>
      <c r="CF41" s="637"/>
      <c r="CG41" s="637"/>
      <c r="CH41" s="637"/>
      <c r="CI41" s="637"/>
      <c r="CJ41" s="637"/>
      <c r="CK41" s="637"/>
      <c r="CL41" s="637"/>
      <c r="CM41" s="637"/>
      <c r="CN41" s="177"/>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4"/>
    </row>
    <row r="42" spans="1:113" ht="32.25" customHeight="1" x14ac:dyDescent="0.15">
      <c r="B42" s="201"/>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7"/>
      <c r="U42" s="636" t="str">
        <f t="shared" si="4"/>
        <v/>
      </c>
      <c r="V42" s="636"/>
      <c r="W42" s="637"/>
      <c r="X42" s="637"/>
      <c r="Y42" s="637"/>
      <c r="Z42" s="637"/>
      <c r="AA42" s="637"/>
      <c r="AB42" s="637"/>
      <c r="AC42" s="637"/>
      <c r="AD42" s="637"/>
      <c r="AE42" s="637"/>
      <c r="AF42" s="637"/>
      <c r="AG42" s="637"/>
      <c r="AH42" s="637"/>
      <c r="AI42" s="637"/>
      <c r="AJ42" s="637"/>
      <c r="AK42" s="637"/>
      <c r="AL42" s="177"/>
      <c r="AM42" s="636" t="str">
        <f t="shared" si="0"/>
        <v/>
      </c>
      <c r="AN42" s="636"/>
      <c r="AO42" s="637"/>
      <c r="AP42" s="637"/>
      <c r="AQ42" s="637"/>
      <c r="AR42" s="637"/>
      <c r="AS42" s="637"/>
      <c r="AT42" s="637"/>
      <c r="AU42" s="637"/>
      <c r="AV42" s="637"/>
      <c r="AW42" s="637"/>
      <c r="AX42" s="637"/>
      <c r="AY42" s="637"/>
      <c r="AZ42" s="637"/>
      <c r="BA42" s="637"/>
      <c r="BB42" s="637"/>
      <c r="BC42" s="637"/>
      <c r="BD42" s="177"/>
      <c r="BE42" s="636" t="str">
        <f t="shared" si="1"/>
        <v/>
      </c>
      <c r="BF42" s="636"/>
      <c r="BG42" s="637"/>
      <c r="BH42" s="637"/>
      <c r="BI42" s="637"/>
      <c r="BJ42" s="637"/>
      <c r="BK42" s="637"/>
      <c r="BL42" s="637"/>
      <c r="BM42" s="637"/>
      <c r="BN42" s="637"/>
      <c r="BO42" s="637"/>
      <c r="BP42" s="637"/>
      <c r="BQ42" s="637"/>
      <c r="BR42" s="637"/>
      <c r="BS42" s="637"/>
      <c r="BT42" s="637"/>
      <c r="BU42" s="637"/>
      <c r="BV42" s="177"/>
      <c r="BW42" s="636" t="str">
        <f t="shared" si="2"/>
        <v/>
      </c>
      <c r="BX42" s="636"/>
      <c r="BY42" s="637" t="str">
        <f>IF('各会計、関係団体の財政状況及び健全化判断比率'!B76="","",'各会計、関係団体の財政状況及び健全化判断比率'!B76)</f>
        <v/>
      </c>
      <c r="BZ42" s="637"/>
      <c r="CA42" s="637"/>
      <c r="CB42" s="637"/>
      <c r="CC42" s="637"/>
      <c r="CD42" s="637"/>
      <c r="CE42" s="637"/>
      <c r="CF42" s="637"/>
      <c r="CG42" s="637"/>
      <c r="CH42" s="637"/>
      <c r="CI42" s="637"/>
      <c r="CJ42" s="637"/>
      <c r="CK42" s="637"/>
      <c r="CL42" s="637"/>
      <c r="CM42" s="637"/>
      <c r="CN42" s="177"/>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4"/>
    </row>
    <row r="43" spans="1:113" ht="32.25" customHeight="1" x14ac:dyDescent="0.15">
      <c r="B43" s="201"/>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7"/>
      <c r="U43" s="636" t="str">
        <f t="shared" si="4"/>
        <v/>
      </c>
      <c r="V43" s="636"/>
      <c r="W43" s="637"/>
      <c r="X43" s="637"/>
      <c r="Y43" s="637"/>
      <c r="Z43" s="637"/>
      <c r="AA43" s="637"/>
      <c r="AB43" s="637"/>
      <c r="AC43" s="637"/>
      <c r="AD43" s="637"/>
      <c r="AE43" s="637"/>
      <c r="AF43" s="637"/>
      <c r="AG43" s="637"/>
      <c r="AH43" s="637"/>
      <c r="AI43" s="637"/>
      <c r="AJ43" s="637"/>
      <c r="AK43" s="637"/>
      <c r="AL43" s="177"/>
      <c r="AM43" s="636" t="str">
        <f t="shared" si="0"/>
        <v/>
      </c>
      <c r="AN43" s="636"/>
      <c r="AO43" s="637"/>
      <c r="AP43" s="637"/>
      <c r="AQ43" s="637"/>
      <c r="AR43" s="637"/>
      <c r="AS43" s="637"/>
      <c r="AT43" s="637"/>
      <c r="AU43" s="637"/>
      <c r="AV43" s="637"/>
      <c r="AW43" s="637"/>
      <c r="AX43" s="637"/>
      <c r="AY43" s="637"/>
      <c r="AZ43" s="637"/>
      <c r="BA43" s="637"/>
      <c r="BB43" s="637"/>
      <c r="BC43" s="637"/>
      <c r="BD43" s="177"/>
      <c r="BE43" s="636" t="str">
        <f t="shared" si="1"/>
        <v/>
      </c>
      <c r="BF43" s="636"/>
      <c r="BG43" s="637"/>
      <c r="BH43" s="637"/>
      <c r="BI43" s="637"/>
      <c r="BJ43" s="637"/>
      <c r="BK43" s="637"/>
      <c r="BL43" s="637"/>
      <c r="BM43" s="637"/>
      <c r="BN43" s="637"/>
      <c r="BO43" s="637"/>
      <c r="BP43" s="637"/>
      <c r="BQ43" s="637"/>
      <c r="BR43" s="637"/>
      <c r="BS43" s="637"/>
      <c r="BT43" s="637"/>
      <c r="BU43" s="637"/>
      <c r="BV43" s="177"/>
      <c r="BW43" s="636" t="str">
        <f t="shared" si="2"/>
        <v/>
      </c>
      <c r="BX43" s="636"/>
      <c r="BY43" s="637" t="str">
        <f>IF('各会計、関係団体の財政状況及び健全化判断比率'!B77="","",'各会計、関係団体の財政状況及び健全化判断比率'!B77)</f>
        <v/>
      </c>
      <c r="BZ43" s="637"/>
      <c r="CA43" s="637"/>
      <c r="CB43" s="637"/>
      <c r="CC43" s="637"/>
      <c r="CD43" s="637"/>
      <c r="CE43" s="637"/>
      <c r="CF43" s="637"/>
      <c r="CG43" s="637"/>
      <c r="CH43" s="637"/>
      <c r="CI43" s="637"/>
      <c r="CJ43" s="637"/>
      <c r="CK43" s="637"/>
      <c r="CL43" s="637"/>
      <c r="CM43" s="637"/>
      <c r="CN43" s="177"/>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4"/>
    </row>
    <row r="44" spans="1:113" ht="13.5" customHeight="1" thickBot="1" x14ac:dyDescent="0.2">
      <c r="B44" s="205"/>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206"/>
      <c r="CK44" s="206"/>
      <c r="CL44" s="206"/>
      <c r="CM44" s="206"/>
      <c r="CN44" s="206"/>
      <c r="CO44" s="206"/>
      <c r="CP44" s="206"/>
      <c r="CQ44" s="206"/>
      <c r="CR44" s="206"/>
      <c r="CS44" s="206"/>
      <c r="CT44" s="206"/>
      <c r="CU44" s="206"/>
      <c r="CV44" s="206"/>
      <c r="CW44" s="206"/>
      <c r="CX44" s="206"/>
      <c r="CY44" s="206"/>
      <c r="CZ44" s="206"/>
      <c r="DA44" s="206"/>
      <c r="DB44" s="206"/>
      <c r="DC44" s="206"/>
      <c r="DD44" s="206"/>
      <c r="DE44" s="206"/>
      <c r="DF44" s="206"/>
      <c r="DG44" s="206"/>
      <c r="DH44" s="206"/>
      <c r="DI44" s="207"/>
    </row>
    <row r="45" spans="1:113" x14ac:dyDescent="0.15"/>
    <row r="46" spans="1:113" x14ac:dyDescent="0.15">
      <c r="B46" s="176" t="s">
        <v>205</v>
      </c>
      <c r="E46" s="639" t="s">
        <v>206</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15">
      <c r="E47" s="639" t="s">
        <v>207</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15">
      <c r="E48" s="639" t="s">
        <v>208</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15">
      <c r="E49" s="640" t="s">
        <v>209</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15">
      <c r="E50" s="639" t="s">
        <v>210</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15">
      <c r="E51" s="639" t="s">
        <v>211</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15">
      <c r="E52" s="639" t="s">
        <v>212</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15">
      <c r="E53" s="176" t="s">
        <v>595</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zoomScale="75" zoomScaleNormal="75"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6" t="s">
        <v>564</v>
      </c>
      <c r="D34" s="1216"/>
      <c r="E34" s="1217"/>
      <c r="F34" s="32">
        <v>9.2899999999999991</v>
      </c>
      <c r="G34" s="33">
        <v>7.69</v>
      </c>
      <c r="H34" s="33">
        <v>6.87</v>
      </c>
      <c r="I34" s="33">
        <v>9.44</v>
      </c>
      <c r="J34" s="34">
        <v>14.13</v>
      </c>
      <c r="K34" s="22"/>
      <c r="L34" s="22"/>
      <c r="M34" s="22"/>
      <c r="N34" s="22"/>
      <c r="O34" s="22"/>
      <c r="P34" s="22"/>
    </row>
    <row r="35" spans="1:16" ht="39" customHeight="1" x14ac:dyDescent="0.15">
      <c r="A35" s="22"/>
      <c r="B35" s="35"/>
      <c r="C35" s="1210" t="s">
        <v>565</v>
      </c>
      <c r="D35" s="1211"/>
      <c r="E35" s="1212"/>
      <c r="F35" s="36">
        <v>12.26</v>
      </c>
      <c r="G35" s="37">
        <v>12.68</v>
      </c>
      <c r="H35" s="37">
        <v>13.17</v>
      </c>
      <c r="I35" s="37">
        <v>15.1</v>
      </c>
      <c r="J35" s="38">
        <v>12.63</v>
      </c>
      <c r="K35" s="22"/>
      <c r="L35" s="22"/>
      <c r="M35" s="22"/>
      <c r="N35" s="22"/>
      <c r="O35" s="22"/>
      <c r="P35" s="22"/>
    </row>
    <row r="36" spans="1:16" ht="39" customHeight="1" x14ac:dyDescent="0.15">
      <c r="A36" s="22"/>
      <c r="B36" s="35"/>
      <c r="C36" s="1210" t="s">
        <v>566</v>
      </c>
      <c r="D36" s="1211"/>
      <c r="E36" s="1212"/>
      <c r="F36" s="36">
        <v>1.72</v>
      </c>
      <c r="G36" s="37">
        <v>0.45</v>
      </c>
      <c r="H36" s="37">
        <v>0.1</v>
      </c>
      <c r="I36" s="37">
        <v>2.15</v>
      </c>
      <c r="J36" s="38">
        <v>1.91</v>
      </c>
      <c r="K36" s="22"/>
      <c r="L36" s="22"/>
      <c r="M36" s="22"/>
      <c r="N36" s="22"/>
      <c r="O36" s="22"/>
      <c r="P36" s="22"/>
    </row>
    <row r="37" spans="1:16" ht="39" customHeight="1" x14ac:dyDescent="0.15">
      <c r="A37" s="22"/>
      <c r="B37" s="35"/>
      <c r="C37" s="1210" t="s">
        <v>567</v>
      </c>
      <c r="D37" s="1211"/>
      <c r="E37" s="1212"/>
      <c r="F37" s="36" t="s">
        <v>517</v>
      </c>
      <c r="G37" s="37" t="s">
        <v>517</v>
      </c>
      <c r="H37" s="37" t="s">
        <v>517</v>
      </c>
      <c r="I37" s="37">
        <v>0.56999999999999995</v>
      </c>
      <c r="J37" s="38">
        <v>0.87</v>
      </c>
      <c r="K37" s="22"/>
      <c r="L37" s="22"/>
      <c r="M37" s="22"/>
      <c r="N37" s="22"/>
      <c r="O37" s="22"/>
      <c r="P37" s="22"/>
    </row>
    <row r="38" spans="1:16" ht="39" customHeight="1" x14ac:dyDescent="0.15">
      <c r="A38" s="22"/>
      <c r="B38" s="35"/>
      <c r="C38" s="1210" t="s">
        <v>568</v>
      </c>
      <c r="D38" s="1211"/>
      <c r="E38" s="1212"/>
      <c r="F38" s="36">
        <v>1.3</v>
      </c>
      <c r="G38" s="37">
        <v>1.79</v>
      </c>
      <c r="H38" s="37">
        <v>1.65</v>
      </c>
      <c r="I38" s="37">
        <v>1.31</v>
      </c>
      <c r="J38" s="38">
        <v>0.83</v>
      </c>
      <c r="K38" s="22"/>
      <c r="L38" s="22"/>
      <c r="M38" s="22"/>
      <c r="N38" s="22"/>
      <c r="O38" s="22"/>
      <c r="P38" s="22"/>
    </row>
    <row r="39" spans="1:16" ht="39" customHeight="1" x14ac:dyDescent="0.15">
      <c r="A39" s="22"/>
      <c r="B39" s="35"/>
      <c r="C39" s="1210" t="s">
        <v>569</v>
      </c>
      <c r="D39" s="1211"/>
      <c r="E39" s="1212"/>
      <c r="F39" s="36">
        <v>0.8</v>
      </c>
      <c r="G39" s="37">
        <v>0.56999999999999995</v>
      </c>
      <c r="H39" s="37">
        <v>0.86</v>
      </c>
      <c r="I39" s="37">
        <v>0.55000000000000004</v>
      </c>
      <c r="J39" s="38">
        <v>0.73</v>
      </c>
      <c r="K39" s="22"/>
      <c r="L39" s="22"/>
      <c r="M39" s="22"/>
      <c r="N39" s="22"/>
      <c r="O39" s="22"/>
      <c r="P39" s="22"/>
    </row>
    <row r="40" spans="1:16" ht="39" customHeight="1" x14ac:dyDescent="0.15">
      <c r="A40" s="22"/>
      <c r="B40" s="35"/>
      <c r="C40" s="1210" t="s">
        <v>570</v>
      </c>
      <c r="D40" s="1211"/>
      <c r="E40" s="1212"/>
      <c r="F40" s="36">
        <v>0.4</v>
      </c>
      <c r="G40" s="37">
        <v>0.39</v>
      </c>
      <c r="H40" s="37">
        <v>0.39</v>
      </c>
      <c r="I40" s="37">
        <v>0.37</v>
      </c>
      <c r="J40" s="38">
        <v>0.35</v>
      </c>
      <c r="K40" s="22"/>
      <c r="L40" s="22"/>
      <c r="M40" s="22"/>
      <c r="N40" s="22"/>
      <c r="O40" s="22"/>
      <c r="P40" s="22"/>
    </row>
    <row r="41" spans="1:16" ht="39" customHeight="1" x14ac:dyDescent="0.15">
      <c r="A41" s="22"/>
      <c r="B41" s="35"/>
      <c r="C41" s="1210" t="s">
        <v>571</v>
      </c>
      <c r="D41" s="1211"/>
      <c r="E41" s="1212"/>
      <c r="F41" s="36">
        <v>0</v>
      </c>
      <c r="G41" s="37">
        <v>0.01</v>
      </c>
      <c r="H41" s="37">
        <v>0.01</v>
      </c>
      <c r="I41" s="37">
        <v>0.01</v>
      </c>
      <c r="J41" s="38">
        <v>0.01</v>
      </c>
      <c r="K41" s="22"/>
      <c r="L41" s="22"/>
      <c r="M41" s="22"/>
      <c r="N41" s="22"/>
      <c r="O41" s="22"/>
      <c r="P41" s="22"/>
    </row>
    <row r="42" spans="1:16" ht="39" customHeight="1" x14ac:dyDescent="0.15">
      <c r="A42" s="22"/>
      <c r="B42" s="39"/>
      <c r="C42" s="1210" t="s">
        <v>572</v>
      </c>
      <c r="D42" s="1211"/>
      <c r="E42" s="1212"/>
      <c r="F42" s="36" t="s">
        <v>517</v>
      </c>
      <c r="G42" s="37" t="s">
        <v>517</v>
      </c>
      <c r="H42" s="37" t="s">
        <v>517</v>
      </c>
      <c r="I42" s="37" t="s">
        <v>517</v>
      </c>
      <c r="J42" s="38" t="s">
        <v>517</v>
      </c>
      <c r="K42" s="22"/>
      <c r="L42" s="22"/>
      <c r="M42" s="22"/>
      <c r="N42" s="22"/>
      <c r="O42" s="22"/>
      <c r="P42" s="22"/>
    </row>
    <row r="43" spans="1:16" ht="39" customHeight="1" thickBot="1" x14ac:dyDescent="0.2">
      <c r="A43" s="22"/>
      <c r="B43" s="40"/>
      <c r="C43" s="1213" t="s">
        <v>573</v>
      </c>
      <c r="D43" s="1214"/>
      <c r="E43" s="1215"/>
      <c r="F43" s="41">
        <v>0.77</v>
      </c>
      <c r="G43" s="42">
        <v>0.49</v>
      </c>
      <c r="H43" s="42">
        <v>0.01</v>
      </c>
      <c r="I43" s="42">
        <v>0.02</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lUtekwcvino1ecCI9I0HLw6w9vOICwoRNWRHA8tRazj527Pk8Xj6zSRsURmKwwIJlkbJRAcPMad/wHbTrlExA==" saltValue="w2fmpwYh6Yo6WPX3v0k9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zoomScale="75" zoomScaleNormal="7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18" t="s">
        <v>10</v>
      </c>
      <c r="C45" s="1219"/>
      <c r="D45" s="58"/>
      <c r="E45" s="1224" t="s">
        <v>11</v>
      </c>
      <c r="F45" s="1224"/>
      <c r="G45" s="1224"/>
      <c r="H45" s="1224"/>
      <c r="I45" s="1224"/>
      <c r="J45" s="1225"/>
      <c r="K45" s="59">
        <v>1510</v>
      </c>
      <c r="L45" s="60">
        <v>1385</v>
      </c>
      <c r="M45" s="60">
        <v>1347</v>
      </c>
      <c r="N45" s="60">
        <v>1378</v>
      </c>
      <c r="O45" s="61">
        <v>1436</v>
      </c>
      <c r="P45" s="48"/>
      <c r="Q45" s="48"/>
      <c r="R45" s="48"/>
      <c r="S45" s="48"/>
      <c r="T45" s="48"/>
      <c r="U45" s="48"/>
    </row>
    <row r="46" spans="1:21" ht="30.75" customHeight="1" x14ac:dyDescent="0.15">
      <c r="A46" s="48"/>
      <c r="B46" s="1220"/>
      <c r="C46" s="1221"/>
      <c r="D46" s="62"/>
      <c r="E46" s="1226" t="s">
        <v>12</v>
      </c>
      <c r="F46" s="1226"/>
      <c r="G46" s="1226"/>
      <c r="H46" s="1226"/>
      <c r="I46" s="1226"/>
      <c r="J46" s="1227"/>
      <c r="K46" s="63" t="s">
        <v>517</v>
      </c>
      <c r="L46" s="64" t="s">
        <v>517</v>
      </c>
      <c r="M46" s="64" t="s">
        <v>517</v>
      </c>
      <c r="N46" s="64" t="s">
        <v>517</v>
      </c>
      <c r="O46" s="65" t="s">
        <v>517</v>
      </c>
      <c r="P46" s="48"/>
      <c r="Q46" s="48"/>
      <c r="R46" s="48"/>
      <c r="S46" s="48"/>
      <c r="T46" s="48"/>
      <c r="U46" s="48"/>
    </row>
    <row r="47" spans="1:21" ht="30.75" customHeight="1" x14ac:dyDescent="0.15">
      <c r="A47" s="48"/>
      <c r="B47" s="1220"/>
      <c r="C47" s="1221"/>
      <c r="D47" s="62"/>
      <c r="E47" s="1226" t="s">
        <v>13</v>
      </c>
      <c r="F47" s="1226"/>
      <c r="G47" s="1226"/>
      <c r="H47" s="1226"/>
      <c r="I47" s="1226"/>
      <c r="J47" s="1227"/>
      <c r="K47" s="63" t="s">
        <v>517</v>
      </c>
      <c r="L47" s="64" t="s">
        <v>517</v>
      </c>
      <c r="M47" s="64" t="s">
        <v>517</v>
      </c>
      <c r="N47" s="64" t="s">
        <v>517</v>
      </c>
      <c r="O47" s="65" t="s">
        <v>517</v>
      </c>
      <c r="P47" s="48"/>
      <c r="Q47" s="48"/>
      <c r="R47" s="48"/>
      <c r="S47" s="48"/>
      <c r="T47" s="48"/>
      <c r="U47" s="48"/>
    </row>
    <row r="48" spans="1:21" ht="30.75" customHeight="1" x14ac:dyDescent="0.15">
      <c r="A48" s="48"/>
      <c r="B48" s="1220"/>
      <c r="C48" s="1221"/>
      <c r="D48" s="62"/>
      <c r="E48" s="1226" t="s">
        <v>14</v>
      </c>
      <c r="F48" s="1226"/>
      <c r="G48" s="1226"/>
      <c r="H48" s="1226"/>
      <c r="I48" s="1226"/>
      <c r="J48" s="1227"/>
      <c r="K48" s="63">
        <v>799</v>
      </c>
      <c r="L48" s="64">
        <v>662</v>
      </c>
      <c r="M48" s="64">
        <v>666</v>
      </c>
      <c r="N48" s="64">
        <v>542</v>
      </c>
      <c r="O48" s="65">
        <v>558</v>
      </c>
      <c r="P48" s="48"/>
      <c r="Q48" s="48"/>
      <c r="R48" s="48"/>
      <c r="S48" s="48"/>
      <c r="T48" s="48"/>
      <c r="U48" s="48"/>
    </row>
    <row r="49" spans="1:21" ht="30.75" customHeight="1" x14ac:dyDescent="0.15">
      <c r="A49" s="48"/>
      <c r="B49" s="1220"/>
      <c r="C49" s="1221"/>
      <c r="D49" s="62"/>
      <c r="E49" s="1226" t="s">
        <v>15</v>
      </c>
      <c r="F49" s="1226"/>
      <c r="G49" s="1226"/>
      <c r="H49" s="1226"/>
      <c r="I49" s="1226"/>
      <c r="J49" s="1227"/>
      <c r="K49" s="63">
        <v>161</v>
      </c>
      <c r="L49" s="64">
        <v>92</v>
      </c>
      <c r="M49" s="64">
        <v>97</v>
      </c>
      <c r="N49" s="64">
        <v>90</v>
      </c>
      <c r="O49" s="65">
        <v>80</v>
      </c>
      <c r="P49" s="48"/>
      <c r="Q49" s="48"/>
      <c r="R49" s="48"/>
      <c r="S49" s="48"/>
      <c r="T49" s="48"/>
      <c r="U49" s="48"/>
    </row>
    <row r="50" spans="1:21" ht="30.75" customHeight="1" x14ac:dyDescent="0.15">
      <c r="A50" s="48"/>
      <c r="B50" s="1220"/>
      <c r="C50" s="1221"/>
      <c r="D50" s="62"/>
      <c r="E50" s="1226" t="s">
        <v>16</v>
      </c>
      <c r="F50" s="1226"/>
      <c r="G50" s="1226"/>
      <c r="H50" s="1226"/>
      <c r="I50" s="1226"/>
      <c r="J50" s="1227"/>
      <c r="K50" s="63">
        <v>154</v>
      </c>
      <c r="L50" s="64">
        <v>162</v>
      </c>
      <c r="M50" s="64">
        <v>117</v>
      </c>
      <c r="N50" s="64">
        <v>118</v>
      </c>
      <c r="O50" s="65">
        <v>117</v>
      </c>
      <c r="P50" s="48"/>
      <c r="Q50" s="48"/>
      <c r="R50" s="48"/>
      <c r="S50" s="48"/>
      <c r="T50" s="48"/>
      <c r="U50" s="48"/>
    </row>
    <row r="51" spans="1:21" ht="30.75" customHeight="1" x14ac:dyDescent="0.15">
      <c r="A51" s="48"/>
      <c r="B51" s="1222"/>
      <c r="C51" s="1223"/>
      <c r="D51" s="66"/>
      <c r="E51" s="1226" t="s">
        <v>17</v>
      </c>
      <c r="F51" s="1226"/>
      <c r="G51" s="1226"/>
      <c r="H51" s="1226"/>
      <c r="I51" s="1226"/>
      <c r="J51" s="1227"/>
      <c r="K51" s="63" t="s">
        <v>517</v>
      </c>
      <c r="L51" s="64" t="s">
        <v>517</v>
      </c>
      <c r="M51" s="64" t="s">
        <v>517</v>
      </c>
      <c r="N51" s="64" t="s">
        <v>517</v>
      </c>
      <c r="O51" s="65" t="s">
        <v>517</v>
      </c>
      <c r="P51" s="48"/>
      <c r="Q51" s="48"/>
      <c r="R51" s="48"/>
      <c r="S51" s="48"/>
      <c r="T51" s="48"/>
      <c r="U51" s="48"/>
    </row>
    <row r="52" spans="1:21" ht="30.75" customHeight="1" x14ac:dyDescent="0.15">
      <c r="A52" s="48"/>
      <c r="B52" s="1228" t="s">
        <v>18</v>
      </c>
      <c r="C52" s="1229"/>
      <c r="D52" s="66"/>
      <c r="E52" s="1226" t="s">
        <v>19</v>
      </c>
      <c r="F52" s="1226"/>
      <c r="G52" s="1226"/>
      <c r="H52" s="1226"/>
      <c r="I52" s="1226"/>
      <c r="J52" s="1227"/>
      <c r="K52" s="63">
        <v>1728</v>
      </c>
      <c r="L52" s="64">
        <v>1572</v>
      </c>
      <c r="M52" s="64">
        <v>1532</v>
      </c>
      <c r="N52" s="64">
        <v>1495</v>
      </c>
      <c r="O52" s="65">
        <v>1501</v>
      </c>
      <c r="P52" s="48"/>
      <c r="Q52" s="48"/>
      <c r="R52" s="48"/>
      <c r="S52" s="48"/>
      <c r="T52" s="48"/>
      <c r="U52" s="48"/>
    </row>
    <row r="53" spans="1:21" ht="30.75" customHeight="1" thickBot="1" x14ac:dyDescent="0.2">
      <c r="A53" s="48"/>
      <c r="B53" s="1230" t="s">
        <v>20</v>
      </c>
      <c r="C53" s="1231"/>
      <c r="D53" s="67"/>
      <c r="E53" s="1232" t="s">
        <v>21</v>
      </c>
      <c r="F53" s="1232"/>
      <c r="G53" s="1232"/>
      <c r="H53" s="1232"/>
      <c r="I53" s="1232"/>
      <c r="J53" s="1233"/>
      <c r="K53" s="68">
        <v>896</v>
      </c>
      <c r="L53" s="69">
        <v>729</v>
      </c>
      <c r="M53" s="69">
        <v>695</v>
      </c>
      <c r="N53" s="69">
        <v>633</v>
      </c>
      <c r="O53" s="70">
        <v>690</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574</v>
      </c>
      <c r="P55" s="48"/>
      <c r="Q55" s="48"/>
      <c r="R55" s="48"/>
      <c r="S55" s="48"/>
      <c r="T55" s="48"/>
      <c r="U55" s="48"/>
    </row>
    <row r="56" spans="1:21" ht="31.5" customHeight="1" thickBot="1" x14ac:dyDescent="0.2">
      <c r="A56" s="48"/>
      <c r="B56" s="76"/>
      <c r="C56" s="77"/>
      <c r="D56" s="77"/>
      <c r="E56" s="78"/>
      <c r="F56" s="78"/>
      <c r="G56" s="78"/>
      <c r="H56" s="78"/>
      <c r="I56" s="78"/>
      <c r="J56" s="79" t="s">
        <v>2</v>
      </c>
      <c r="K56" s="80" t="s">
        <v>575</v>
      </c>
      <c r="L56" s="81" t="s">
        <v>576</v>
      </c>
      <c r="M56" s="81" t="s">
        <v>577</v>
      </c>
      <c r="N56" s="81" t="s">
        <v>578</v>
      </c>
      <c r="O56" s="82" t="s">
        <v>579</v>
      </c>
      <c r="P56" s="48"/>
      <c r="Q56" s="48"/>
      <c r="R56" s="48"/>
      <c r="S56" s="48"/>
      <c r="T56" s="48"/>
      <c r="U56" s="48"/>
    </row>
    <row r="57" spans="1:21" ht="31.5" customHeight="1" x14ac:dyDescent="0.15">
      <c r="B57" s="1234" t="s">
        <v>24</v>
      </c>
      <c r="C57" s="1235"/>
      <c r="D57" s="1238" t="s">
        <v>25</v>
      </c>
      <c r="E57" s="1239"/>
      <c r="F57" s="1239"/>
      <c r="G57" s="1239"/>
      <c r="H57" s="1239"/>
      <c r="I57" s="1239"/>
      <c r="J57" s="1240"/>
      <c r="K57" s="366" t="s">
        <v>580</v>
      </c>
      <c r="L57" s="83" t="s">
        <v>580</v>
      </c>
      <c r="M57" s="83" t="s">
        <v>580</v>
      </c>
      <c r="N57" s="83" t="s">
        <v>580</v>
      </c>
      <c r="O57" s="84" t="s">
        <v>580</v>
      </c>
    </row>
    <row r="58" spans="1:21" ht="31.5" customHeight="1" thickBot="1" x14ac:dyDescent="0.2">
      <c r="B58" s="1236"/>
      <c r="C58" s="1237"/>
      <c r="D58" s="1241" t="s">
        <v>26</v>
      </c>
      <c r="E58" s="1242"/>
      <c r="F58" s="1242"/>
      <c r="G58" s="1242"/>
      <c r="H58" s="1242"/>
      <c r="I58" s="1242"/>
      <c r="J58" s="1243"/>
      <c r="K58" s="85" t="s">
        <v>580</v>
      </c>
      <c r="L58" s="86" t="s">
        <v>580</v>
      </c>
      <c r="M58" s="86" t="s">
        <v>580</v>
      </c>
      <c r="N58" s="86" t="s">
        <v>580</v>
      </c>
      <c r="O58" s="87" t="s">
        <v>580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JvL75xj/tJlWNeIUkcyix/C5Gs3cY9V1PsKbBu0RdKtabU6xB1uIBJqG7OSzdMR17gzbYDPjU/HO6tQEl3JJQ==" saltValue="eEP9t6+75OJ+uh9lj/2Z8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zoomScale="75" zoomScaleNormal="75"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558</v>
      </c>
      <c r="J40" s="99" t="s">
        <v>559</v>
      </c>
      <c r="K40" s="99" t="s">
        <v>560</v>
      </c>
      <c r="L40" s="99" t="s">
        <v>561</v>
      </c>
      <c r="M40" s="100" t="s">
        <v>562</v>
      </c>
    </row>
    <row r="41" spans="2:13" ht="27.75" customHeight="1" x14ac:dyDescent="0.15">
      <c r="B41" s="1244" t="s">
        <v>29</v>
      </c>
      <c r="C41" s="1245"/>
      <c r="D41" s="101"/>
      <c r="E41" s="1250" t="s">
        <v>30</v>
      </c>
      <c r="F41" s="1250"/>
      <c r="G41" s="1250"/>
      <c r="H41" s="1251"/>
      <c r="I41" s="350">
        <v>13913</v>
      </c>
      <c r="J41" s="351">
        <v>14007</v>
      </c>
      <c r="K41" s="351">
        <v>15713</v>
      </c>
      <c r="L41" s="351">
        <v>16838</v>
      </c>
      <c r="M41" s="352">
        <v>16734</v>
      </c>
    </row>
    <row r="42" spans="2:13" ht="27.75" customHeight="1" x14ac:dyDescent="0.15">
      <c r="B42" s="1246"/>
      <c r="C42" s="1247"/>
      <c r="D42" s="102"/>
      <c r="E42" s="1252" t="s">
        <v>31</v>
      </c>
      <c r="F42" s="1252"/>
      <c r="G42" s="1252"/>
      <c r="H42" s="1253"/>
      <c r="I42" s="353">
        <v>883</v>
      </c>
      <c r="J42" s="354">
        <v>589</v>
      </c>
      <c r="K42" s="354">
        <v>472</v>
      </c>
      <c r="L42" s="354">
        <v>376</v>
      </c>
      <c r="M42" s="355">
        <v>259</v>
      </c>
    </row>
    <row r="43" spans="2:13" ht="27.75" customHeight="1" x14ac:dyDescent="0.15">
      <c r="B43" s="1246"/>
      <c r="C43" s="1247"/>
      <c r="D43" s="102"/>
      <c r="E43" s="1252" t="s">
        <v>32</v>
      </c>
      <c r="F43" s="1252"/>
      <c r="G43" s="1252"/>
      <c r="H43" s="1253"/>
      <c r="I43" s="353">
        <v>6375</v>
      </c>
      <c r="J43" s="354">
        <v>6097</v>
      </c>
      <c r="K43" s="354">
        <v>5784</v>
      </c>
      <c r="L43" s="354">
        <v>5171</v>
      </c>
      <c r="M43" s="355">
        <v>5058</v>
      </c>
    </row>
    <row r="44" spans="2:13" ht="27.75" customHeight="1" x14ac:dyDescent="0.15">
      <c r="B44" s="1246"/>
      <c r="C44" s="1247"/>
      <c r="D44" s="102"/>
      <c r="E44" s="1252" t="s">
        <v>33</v>
      </c>
      <c r="F44" s="1252"/>
      <c r="G44" s="1252"/>
      <c r="H44" s="1253"/>
      <c r="I44" s="353">
        <v>485</v>
      </c>
      <c r="J44" s="354">
        <v>471</v>
      </c>
      <c r="K44" s="354">
        <v>405</v>
      </c>
      <c r="L44" s="354">
        <v>549</v>
      </c>
      <c r="M44" s="355">
        <v>646</v>
      </c>
    </row>
    <row r="45" spans="2:13" ht="27.75" customHeight="1" x14ac:dyDescent="0.15">
      <c r="B45" s="1246"/>
      <c r="C45" s="1247"/>
      <c r="D45" s="102"/>
      <c r="E45" s="1252" t="s">
        <v>34</v>
      </c>
      <c r="F45" s="1252"/>
      <c r="G45" s="1252"/>
      <c r="H45" s="1253"/>
      <c r="I45" s="353">
        <v>2770</v>
      </c>
      <c r="J45" s="354">
        <v>2800</v>
      </c>
      <c r="K45" s="354">
        <v>2742</v>
      </c>
      <c r="L45" s="354">
        <v>2654</v>
      </c>
      <c r="M45" s="355">
        <v>2602</v>
      </c>
    </row>
    <row r="46" spans="2:13" ht="27.75" customHeight="1" x14ac:dyDescent="0.15">
      <c r="B46" s="1246"/>
      <c r="C46" s="1247"/>
      <c r="D46" s="103"/>
      <c r="E46" s="1252" t="s">
        <v>35</v>
      </c>
      <c r="F46" s="1252"/>
      <c r="G46" s="1252"/>
      <c r="H46" s="1253"/>
      <c r="I46" s="353">
        <v>2</v>
      </c>
      <c r="J46" s="354">
        <v>2</v>
      </c>
      <c r="K46" s="354">
        <v>2</v>
      </c>
      <c r="L46" s="354" t="s">
        <v>517</v>
      </c>
      <c r="M46" s="355">
        <v>0</v>
      </c>
    </row>
    <row r="47" spans="2:13" ht="27.75" customHeight="1" x14ac:dyDescent="0.15">
      <c r="B47" s="1246"/>
      <c r="C47" s="1247"/>
      <c r="D47" s="104"/>
      <c r="E47" s="1254" t="s">
        <v>36</v>
      </c>
      <c r="F47" s="1255"/>
      <c r="G47" s="1255"/>
      <c r="H47" s="1256"/>
      <c r="I47" s="353" t="s">
        <v>517</v>
      </c>
      <c r="J47" s="354" t="s">
        <v>517</v>
      </c>
      <c r="K47" s="354" t="s">
        <v>517</v>
      </c>
      <c r="L47" s="354" t="s">
        <v>517</v>
      </c>
      <c r="M47" s="355" t="s">
        <v>517</v>
      </c>
    </row>
    <row r="48" spans="2:13" ht="27.75" customHeight="1" x14ac:dyDescent="0.15">
      <c r="B48" s="1246"/>
      <c r="C48" s="1247"/>
      <c r="D48" s="102"/>
      <c r="E48" s="1252" t="s">
        <v>37</v>
      </c>
      <c r="F48" s="1252"/>
      <c r="G48" s="1252"/>
      <c r="H48" s="1253"/>
      <c r="I48" s="353" t="s">
        <v>517</v>
      </c>
      <c r="J48" s="354" t="s">
        <v>517</v>
      </c>
      <c r="K48" s="354" t="s">
        <v>517</v>
      </c>
      <c r="L48" s="354" t="s">
        <v>517</v>
      </c>
      <c r="M48" s="355" t="s">
        <v>517</v>
      </c>
    </row>
    <row r="49" spans="2:13" ht="27.75" customHeight="1" x14ac:dyDescent="0.15">
      <c r="B49" s="1248"/>
      <c r="C49" s="1249"/>
      <c r="D49" s="102"/>
      <c r="E49" s="1252" t="s">
        <v>38</v>
      </c>
      <c r="F49" s="1252"/>
      <c r="G49" s="1252"/>
      <c r="H49" s="1253"/>
      <c r="I49" s="353" t="s">
        <v>517</v>
      </c>
      <c r="J49" s="354" t="s">
        <v>517</v>
      </c>
      <c r="K49" s="354" t="s">
        <v>517</v>
      </c>
      <c r="L49" s="354" t="s">
        <v>517</v>
      </c>
      <c r="M49" s="355" t="s">
        <v>517</v>
      </c>
    </row>
    <row r="50" spans="2:13" ht="27.75" customHeight="1" x14ac:dyDescent="0.15">
      <c r="B50" s="1257" t="s">
        <v>39</v>
      </c>
      <c r="C50" s="1258"/>
      <c r="D50" s="105"/>
      <c r="E50" s="1252" t="s">
        <v>40</v>
      </c>
      <c r="F50" s="1252"/>
      <c r="G50" s="1252"/>
      <c r="H50" s="1253"/>
      <c r="I50" s="353">
        <v>5034</v>
      </c>
      <c r="J50" s="354">
        <v>5523</v>
      </c>
      <c r="K50" s="354">
        <v>4772</v>
      </c>
      <c r="L50" s="354">
        <v>4272</v>
      </c>
      <c r="M50" s="355">
        <v>5244</v>
      </c>
    </row>
    <row r="51" spans="2:13" ht="27.75" customHeight="1" x14ac:dyDescent="0.15">
      <c r="B51" s="1246"/>
      <c r="C51" s="1247"/>
      <c r="D51" s="102"/>
      <c r="E51" s="1252" t="s">
        <v>41</v>
      </c>
      <c r="F51" s="1252"/>
      <c r="G51" s="1252"/>
      <c r="H51" s="1253"/>
      <c r="I51" s="353">
        <v>2290</v>
      </c>
      <c r="J51" s="354">
        <v>2262</v>
      </c>
      <c r="K51" s="354">
        <v>2266</v>
      </c>
      <c r="L51" s="354">
        <v>2103</v>
      </c>
      <c r="M51" s="355">
        <v>2283</v>
      </c>
    </row>
    <row r="52" spans="2:13" ht="27.75" customHeight="1" x14ac:dyDescent="0.15">
      <c r="B52" s="1248"/>
      <c r="C52" s="1249"/>
      <c r="D52" s="102"/>
      <c r="E52" s="1252" t="s">
        <v>42</v>
      </c>
      <c r="F52" s="1252"/>
      <c r="G52" s="1252"/>
      <c r="H52" s="1253"/>
      <c r="I52" s="353">
        <v>14573</v>
      </c>
      <c r="J52" s="354">
        <v>14387</v>
      </c>
      <c r="K52" s="354">
        <v>14102</v>
      </c>
      <c r="L52" s="354">
        <v>13949</v>
      </c>
      <c r="M52" s="355">
        <v>13710</v>
      </c>
    </row>
    <row r="53" spans="2:13" ht="27.75" customHeight="1" thickBot="1" x14ac:dyDescent="0.2">
      <c r="B53" s="1259" t="s">
        <v>43</v>
      </c>
      <c r="C53" s="1260"/>
      <c r="D53" s="106"/>
      <c r="E53" s="1261" t="s">
        <v>44</v>
      </c>
      <c r="F53" s="1261"/>
      <c r="G53" s="1261"/>
      <c r="H53" s="1262"/>
      <c r="I53" s="356">
        <v>2531</v>
      </c>
      <c r="J53" s="357">
        <v>1794</v>
      </c>
      <c r="K53" s="357">
        <v>3979</v>
      </c>
      <c r="L53" s="357">
        <v>5264</v>
      </c>
      <c r="M53" s="358">
        <v>4062</v>
      </c>
    </row>
    <row r="54" spans="2:13" ht="27.75" customHeight="1" x14ac:dyDescent="0.15">
      <c r="B54" s="107" t="s">
        <v>45</v>
      </c>
      <c r="C54" s="108"/>
      <c r="D54" s="108"/>
      <c r="E54" s="109"/>
      <c r="F54" s="109"/>
      <c r="G54" s="109"/>
      <c r="H54" s="109"/>
      <c r="I54" s="110"/>
      <c r="J54" s="110"/>
      <c r="K54" s="110"/>
      <c r="L54" s="110"/>
      <c r="M54" s="110"/>
    </row>
    <row r="55" spans="2:13" x14ac:dyDescent="0.15"/>
  </sheetData>
  <sheetProtection algorithmName="SHA-512" hashValue="bHyoie0M9aLEEkzcjAL+DVxDQnORdyR3fLcn6D8VT+/xFqx5rmwCWFBT3cVCzYOFnDbqKIU4Z2KVywS7RrKuuw==" saltValue="N64yynNab8RNQn2y6pNfd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zoomScale="75" zoomScaleNormal="75"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1" t="s">
        <v>46</v>
      </c>
    </row>
    <row r="54" spans="2:8" ht="29.25" customHeight="1" thickBot="1" x14ac:dyDescent="0.25">
      <c r="B54" s="112" t="s">
        <v>1</v>
      </c>
      <c r="C54" s="113"/>
      <c r="D54" s="113"/>
      <c r="E54" s="114" t="s">
        <v>2</v>
      </c>
      <c r="F54" s="115" t="s">
        <v>560</v>
      </c>
      <c r="G54" s="115" t="s">
        <v>561</v>
      </c>
      <c r="H54" s="116" t="s">
        <v>562</v>
      </c>
    </row>
    <row r="55" spans="2:8" ht="52.5" customHeight="1" x14ac:dyDescent="0.15">
      <c r="B55" s="117"/>
      <c r="C55" s="1271" t="s">
        <v>47</v>
      </c>
      <c r="D55" s="1271"/>
      <c r="E55" s="1272"/>
      <c r="F55" s="118">
        <v>1814</v>
      </c>
      <c r="G55" s="118">
        <v>1727</v>
      </c>
      <c r="H55" s="119">
        <v>1967</v>
      </c>
    </row>
    <row r="56" spans="2:8" ht="52.5" customHeight="1" x14ac:dyDescent="0.15">
      <c r="B56" s="120"/>
      <c r="C56" s="1273" t="s">
        <v>48</v>
      </c>
      <c r="D56" s="1273"/>
      <c r="E56" s="1274"/>
      <c r="F56" s="121">
        <v>637</v>
      </c>
      <c r="G56" s="121">
        <v>637</v>
      </c>
      <c r="H56" s="122">
        <v>887</v>
      </c>
    </row>
    <row r="57" spans="2:8" ht="53.25" customHeight="1" x14ac:dyDescent="0.15">
      <c r="B57" s="120"/>
      <c r="C57" s="1275" t="s">
        <v>49</v>
      </c>
      <c r="D57" s="1275"/>
      <c r="E57" s="1276"/>
      <c r="F57" s="123">
        <v>1345</v>
      </c>
      <c r="G57" s="123">
        <v>632</v>
      </c>
      <c r="H57" s="124">
        <v>758</v>
      </c>
    </row>
    <row r="58" spans="2:8" ht="45.75" customHeight="1" x14ac:dyDescent="0.15">
      <c r="B58" s="125"/>
      <c r="C58" s="1263" t="s">
        <v>584</v>
      </c>
      <c r="D58" s="1264"/>
      <c r="E58" s="1265"/>
      <c r="F58" s="126">
        <v>119</v>
      </c>
      <c r="G58" s="126">
        <v>119</v>
      </c>
      <c r="H58" s="127">
        <v>219</v>
      </c>
    </row>
    <row r="59" spans="2:8" ht="45.75" customHeight="1" x14ac:dyDescent="0.15">
      <c r="B59" s="125"/>
      <c r="C59" s="1263" t="s">
        <v>585</v>
      </c>
      <c r="D59" s="1264"/>
      <c r="E59" s="1265"/>
      <c r="F59" s="126">
        <v>119</v>
      </c>
      <c r="G59" s="126">
        <v>145</v>
      </c>
      <c r="H59" s="127">
        <v>172</v>
      </c>
    </row>
    <row r="60" spans="2:8" ht="45.75" customHeight="1" x14ac:dyDescent="0.15">
      <c r="B60" s="125"/>
      <c r="C60" s="1263" t="s">
        <v>586</v>
      </c>
      <c r="D60" s="1264"/>
      <c r="E60" s="1265"/>
      <c r="F60" s="126">
        <v>0</v>
      </c>
      <c r="G60" s="126">
        <v>136</v>
      </c>
      <c r="H60" s="127">
        <v>136</v>
      </c>
    </row>
    <row r="61" spans="2:8" ht="45.75" customHeight="1" x14ac:dyDescent="0.15">
      <c r="B61" s="125"/>
      <c r="C61" s="1263" t="s">
        <v>587</v>
      </c>
      <c r="D61" s="1264"/>
      <c r="E61" s="1265"/>
      <c r="F61" s="126">
        <v>78</v>
      </c>
      <c r="G61" s="126">
        <v>78</v>
      </c>
      <c r="H61" s="127">
        <v>78</v>
      </c>
    </row>
    <row r="62" spans="2:8" ht="45.75" customHeight="1" thickBot="1" x14ac:dyDescent="0.2">
      <c r="B62" s="128"/>
      <c r="C62" s="1266" t="s">
        <v>588</v>
      </c>
      <c r="D62" s="1267"/>
      <c r="E62" s="1268"/>
      <c r="F62" s="129">
        <v>58</v>
      </c>
      <c r="G62" s="129">
        <v>58</v>
      </c>
      <c r="H62" s="130">
        <v>58</v>
      </c>
    </row>
    <row r="63" spans="2:8" ht="52.5" customHeight="1" thickBot="1" x14ac:dyDescent="0.2">
      <c r="B63" s="131"/>
      <c r="C63" s="1269" t="s">
        <v>50</v>
      </c>
      <c r="D63" s="1269"/>
      <c r="E63" s="1270"/>
      <c r="F63" s="132">
        <v>3796</v>
      </c>
      <c r="G63" s="132">
        <v>2995</v>
      </c>
      <c r="H63" s="133">
        <v>3612</v>
      </c>
    </row>
    <row r="64" spans="2:8" x14ac:dyDescent="0.15"/>
  </sheetData>
  <sheetProtection algorithmName="SHA-512" hashValue="sPBcATDk+s7XpMCeH7IRB4AX/Yz5LsCjpaabWKY3/I4atz/ZxO7zSizYvFn5ZUTwe4VkDviDmYVtXBZN0kkv1Q==" saltValue="qoVWsgNB75Av0LViGHpu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4"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4"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4"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4"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4"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4"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4"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4"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4"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4"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4"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4"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4"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4"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4"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596</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597</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85" t="s">
        <v>605</v>
      </c>
      <c r="AO43" s="1286"/>
      <c r="AP43" s="1286"/>
      <c r="AQ43" s="1286"/>
      <c r="AR43" s="1286"/>
      <c r="AS43" s="1286"/>
      <c r="AT43" s="1286"/>
      <c r="AU43" s="1286"/>
      <c r="AV43" s="1286"/>
      <c r="AW43" s="1286"/>
      <c r="AX43" s="1286"/>
      <c r="AY43" s="1286"/>
      <c r="AZ43" s="1286"/>
      <c r="BA43" s="1286"/>
      <c r="BB43" s="1286"/>
      <c r="BC43" s="1286"/>
      <c r="BD43" s="1286"/>
      <c r="BE43" s="1286"/>
      <c r="BF43" s="1286"/>
      <c r="BG43" s="1286"/>
      <c r="BH43" s="1286"/>
      <c r="BI43" s="1286"/>
      <c r="BJ43" s="1286"/>
      <c r="BK43" s="1286"/>
      <c r="BL43" s="1286"/>
      <c r="BM43" s="1286"/>
      <c r="BN43" s="1286"/>
      <c r="BO43" s="1286"/>
      <c r="BP43" s="1286"/>
      <c r="BQ43" s="1286"/>
      <c r="BR43" s="1286"/>
      <c r="BS43" s="1286"/>
      <c r="BT43" s="1286"/>
      <c r="BU43" s="1286"/>
      <c r="BV43" s="1286"/>
      <c r="BW43" s="1286"/>
      <c r="BX43" s="1286"/>
      <c r="BY43" s="1286"/>
      <c r="BZ43" s="1286"/>
      <c r="CA43" s="1286"/>
      <c r="CB43" s="1286"/>
      <c r="CC43" s="1286"/>
      <c r="CD43" s="1286"/>
      <c r="CE43" s="1286"/>
      <c r="CF43" s="1286"/>
      <c r="CG43" s="1286"/>
      <c r="CH43" s="1286"/>
      <c r="CI43" s="1286"/>
      <c r="CJ43" s="1286"/>
      <c r="CK43" s="1286"/>
      <c r="CL43" s="1286"/>
      <c r="CM43" s="1286"/>
      <c r="CN43" s="1286"/>
      <c r="CO43" s="1286"/>
      <c r="CP43" s="1286"/>
      <c r="CQ43" s="1286"/>
      <c r="CR43" s="1286"/>
      <c r="CS43" s="1286"/>
      <c r="CT43" s="1286"/>
      <c r="CU43" s="1286"/>
      <c r="CV43" s="1286"/>
      <c r="CW43" s="1286"/>
      <c r="CX43" s="1286"/>
      <c r="CY43" s="1286"/>
      <c r="CZ43" s="1286"/>
      <c r="DA43" s="1286"/>
      <c r="DB43" s="1286"/>
      <c r="DC43" s="1287"/>
    </row>
    <row r="44" spans="2:109" x14ac:dyDescent="0.15">
      <c r="B44" s="375"/>
      <c r="AN44" s="1288"/>
      <c r="AO44" s="1289"/>
      <c r="AP44" s="1289"/>
      <c r="AQ44" s="1289"/>
      <c r="AR44" s="1289"/>
      <c r="AS44" s="1289"/>
      <c r="AT44" s="1289"/>
      <c r="AU44" s="1289"/>
      <c r="AV44" s="1289"/>
      <c r="AW44" s="1289"/>
      <c r="AX44" s="1289"/>
      <c r="AY44" s="1289"/>
      <c r="AZ44" s="1289"/>
      <c r="BA44" s="1289"/>
      <c r="BB44" s="1289"/>
      <c r="BC44" s="1289"/>
      <c r="BD44" s="1289"/>
      <c r="BE44" s="1289"/>
      <c r="BF44" s="1289"/>
      <c r="BG44" s="1289"/>
      <c r="BH44" s="1289"/>
      <c r="BI44" s="1289"/>
      <c r="BJ44" s="1289"/>
      <c r="BK44" s="1289"/>
      <c r="BL44" s="1289"/>
      <c r="BM44" s="1289"/>
      <c r="BN44" s="1289"/>
      <c r="BO44" s="1289"/>
      <c r="BP44" s="1289"/>
      <c r="BQ44" s="1289"/>
      <c r="BR44" s="1289"/>
      <c r="BS44" s="1289"/>
      <c r="BT44" s="1289"/>
      <c r="BU44" s="1289"/>
      <c r="BV44" s="1289"/>
      <c r="BW44" s="1289"/>
      <c r="BX44" s="1289"/>
      <c r="BY44" s="1289"/>
      <c r="BZ44" s="1289"/>
      <c r="CA44" s="1289"/>
      <c r="CB44" s="1289"/>
      <c r="CC44" s="1289"/>
      <c r="CD44" s="1289"/>
      <c r="CE44" s="1289"/>
      <c r="CF44" s="1289"/>
      <c r="CG44" s="1289"/>
      <c r="CH44" s="1289"/>
      <c r="CI44" s="1289"/>
      <c r="CJ44" s="1289"/>
      <c r="CK44" s="1289"/>
      <c r="CL44" s="1289"/>
      <c r="CM44" s="1289"/>
      <c r="CN44" s="1289"/>
      <c r="CO44" s="1289"/>
      <c r="CP44" s="1289"/>
      <c r="CQ44" s="1289"/>
      <c r="CR44" s="1289"/>
      <c r="CS44" s="1289"/>
      <c r="CT44" s="1289"/>
      <c r="CU44" s="1289"/>
      <c r="CV44" s="1289"/>
      <c r="CW44" s="1289"/>
      <c r="CX44" s="1289"/>
      <c r="CY44" s="1289"/>
      <c r="CZ44" s="1289"/>
      <c r="DA44" s="1289"/>
      <c r="DB44" s="1289"/>
      <c r="DC44" s="1290"/>
    </row>
    <row r="45" spans="2:109" x14ac:dyDescent="0.15">
      <c r="B45" s="375"/>
      <c r="AN45" s="1288"/>
      <c r="AO45" s="1289"/>
      <c r="AP45" s="1289"/>
      <c r="AQ45" s="1289"/>
      <c r="AR45" s="1289"/>
      <c r="AS45" s="1289"/>
      <c r="AT45" s="1289"/>
      <c r="AU45" s="1289"/>
      <c r="AV45" s="1289"/>
      <c r="AW45" s="1289"/>
      <c r="AX45" s="1289"/>
      <c r="AY45" s="1289"/>
      <c r="AZ45" s="1289"/>
      <c r="BA45" s="1289"/>
      <c r="BB45" s="1289"/>
      <c r="BC45" s="1289"/>
      <c r="BD45" s="1289"/>
      <c r="BE45" s="1289"/>
      <c r="BF45" s="1289"/>
      <c r="BG45" s="1289"/>
      <c r="BH45" s="1289"/>
      <c r="BI45" s="1289"/>
      <c r="BJ45" s="1289"/>
      <c r="BK45" s="1289"/>
      <c r="BL45" s="1289"/>
      <c r="BM45" s="1289"/>
      <c r="BN45" s="1289"/>
      <c r="BO45" s="1289"/>
      <c r="BP45" s="1289"/>
      <c r="BQ45" s="1289"/>
      <c r="BR45" s="1289"/>
      <c r="BS45" s="1289"/>
      <c r="BT45" s="1289"/>
      <c r="BU45" s="1289"/>
      <c r="BV45" s="1289"/>
      <c r="BW45" s="1289"/>
      <c r="BX45" s="1289"/>
      <c r="BY45" s="1289"/>
      <c r="BZ45" s="1289"/>
      <c r="CA45" s="1289"/>
      <c r="CB45" s="1289"/>
      <c r="CC45" s="1289"/>
      <c r="CD45" s="1289"/>
      <c r="CE45" s="1289"/>
      <c r="CF45" s="1289"/>
      <c r="CG45" s="1289"/>
      <c r="CH45" s="1289"/>
      <c r="CI45" s="1289"/>
      <c r="CJ45" s="1289"/>
      <c r="CK45" s="1289"/>
      <c r="CL45" s="1289"/>
      <c r="CM45" s="1289"/>
      <c r="CN45" s="1289"/>
      <c r="CO45" s="1289"/>
      <c r="CP45" s="1289"/>
      <c r="CQ45" s="1289"/>
      <c r="CR45" s="1289"/>
      <c r="CS45" s="1289"/>
      <c r="CT45" s="1289"/>
      <c r="CU45" s="1289"/>
      <c r="CV45" s="1289"/>
      <c r="CW45" s="1289"/>
      <c r="CX45" s="1289"/>
      <c r="CY45" s="1289"/>
      <c r="CZ45" s="1289"/>
      <c r="DA45" s="1289"/>
      <c r="DB45" s="1289"/>
      <c r="DC45" s="1290"/>
    </row>
    <row r="46" spans="2:109" x14ac:dyDescent="0.15">
      <c r="B46" s="375"/>
      <c r="AN46" s="1288"/>
      <c r="AO46" s="1289"/>
      <c r="AP46" s="1289"/>
      <c r="AQ46" s="1289"/>
      <c r="AR46" s="1289"/>
      <c r="AS46" s="1289"/>
      <c r="AT46" s="1289"/>
      <c r="AU46" s="1289"/>
      <c r="AV46" s="1289"/>
      <c r="AW46" s="1289"/>
      <c r="AX46" s="1289"/>
      <c r="AY46" s="1289"/>
      <c r="AZ46" s="1289"/>
      <c r="BA46" s="1289"/>
      <c r="BB46" s="1289"/>
      <c r="BC46" s="1289"/>
      <c r="BD46" s="1289"/>
      <c r="BE46" s="1289"/>
      <c r="BF46" s="1289"/>
      <c r="BG46" s="1289"/>
      <c r="BH46" s="1289"/>
      <c r="BI46" s="1289"/>
      <c r="BJ46" s="1289"/>
      <c r="BK46" s="1289"/>
      <c r="BL46" s="1289"/>
      <c r="BM46" s="1289"/>
      <c r="BN46" s="1289"/>
      <c r="BO46" s="1289"/>
      <c r="BP46" s="1289"/>
      <c r="BQ46" s="1289"/>
      <c r="BR46" s="1289"/>
      <c r="BS46" s="1289"/>
      <c r="BT46" s="1289"/>
      <c r="BU46" s="1289"/>
      <c r="BV46" s="1289"/>
      <c r="BW46" s="1289"/>
      <c r="BX46" s="1289"/>
      <c r="BY46" s="1289"/>
      <c r="BZ46" s="1289"/>
      <c r="CA46" s="1289"/>
      <c r="CB46" s="1289"/>
      <c r="CC46" s="1289"/>
      <c r="CD46" s="1289"/>
      <c r="CE46" s="1289"/>
      <c r="CF46" s="1289"/>
      <c r="CG46" s="1289"/>
      <c r="CH46" s="1289"/>
      <c r="CI46" s="1289"/>
      <c r="CJ46" s="1289"/>
      <c r="CK46" s="1289"/>
      <c r="CL46" s="1289"/>
      <c r="CM46" s="1289"/>
      <c r="CN46" s="1289"/>
      <c r="CO46" s="1289"/>
      <c r="CP46" s="1289"/>
      <c r="CQ46" s="1289"/>
      <c r="CR46" s="1289"/>
      <c r="CS46" s="1289"/>
      <c r="CT46" s="1289"/>
      <c r="CU46" s="1289"/>
      <c r="CV46" s="1289"/>
      <c r="CW46" s="1289"/>
      <c r="CX46" s="1289"/>
      <c r="CY46" s="1289"/>
      <c r="CZ46" s="1289"/>
      <c r="DA46" s="1289"/>
      <c r="DB46" s="1289"/>
      <c r="DC46" s="1290"/>
    </row>
    <row r="47" spans="2:109" x14ac:dyDescent="0.15">
      <c r="B47" s="375"/>
      <c r="AN47" s="1291"/>
      <c r="AO47" s="1292"/>
      <c r="AP47" s="1292"/>
      <c r="AQ47" s="1292"/>
      <c r="AR47" s="1292"/>
      <c r="AS47" s="1292"/>
      <c r="AT47" s="1292"/>
      <c r="AU47" s="1292"/>
      <c r="AV47" s="1292"/>
      <c r="AW47" s="1292"/>
      <c r="AX47" s="1292"/>
      <c r="AY47" s="1292"/>
      <c r="AZ47" s="1292"/>
      <c r="BA47" s="1292"/>
      <c r="BB47" s="1292"/>
      <c r="BC47" s="1292"/>
      <c r="BD47" s="1292"/>
      <c r="BE47" s="1292"/>
      <c r="BF47" s="1292"/>
      <c r="BG47" s="1292"/>
      <c r="BH47" s="1292"/>
      <c r="BI47" s="1292"/>
      <c r="BJ47" s="1292"/>
      <c r="BK47" s="1292"/>
      <c r="BL47" s="1292"/>
      <c r="BM47" s="1292"/>
      <c r="BN47" s="1292"/>
      <c r="BO47" s="1292"/>
      <c r="BP47" s="1292"/>
      <c r="BQ47" s="1292"/>
      <c r="BR47" s="1292"/>
      <c r="BS47" s="1292"/>
      <c r="BT47" s="1292"/>
      <c r="BU47" s="1292"/>
      <c r="BV47" s="1292"/>
      <c r="BW47" s="1292"/>
      <c r="BX47" s="1292"/>
      <c r="BY47" s="1292"/>
      <c r="BZ47" s="1292"/>
      <c r="CA47" s="1292"/>
      <c r="CB47" s="1292"/>
      <c r="CC47" s="1292"/>
      <c r="CD47" s="1292"/>
      <c r="CE47" s="1292"/>
      <c r="CF47" s="1292"/>
      <c r="CG47" s="1292"/>
      <c r="CH47" s="1292"/>
      <c r="CI47" s="1292"/>
      <c r="CJ47" s="1292"/>
      <c r="CK47" s="1292"/>
      <c r="CL47" s="1292"/>
      <c r="CM47" s="1292"/>
      <c r="CN47" s="1292"/>
      <c r="CO47" s="1292"/>
      <c r="CP47" s="1292"/>
      <c r="CQ47" s="1292"/>
      <c r="CR47" s="1292"/>
      <c r="CS47" s="1292"/>
      <c r="CT47" s="1292"/>
      <c r="CU47" s="1292"/>
      <c r="CV47" s="1292"/>
      <c r="CW47" s="1292"/>
      <c r="CX47" s="1292"/>
      <c r="CY47" s="1292"/>
      <c r="CZ47" s="1292"/>
      <c r="DA47" s="1292"/>
      <c r="DB47" s="1292"/>
      <c r="DC47" s="1293"/>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598</v>
      </c>
    </row>
    <row r="50" spans="1:109" x14ac:dyDescent="0.15">
      <c r="B50" s="375"/>
      <c r="G50" s="1277"/>
      <c r="H50" s="1277"/>
      <c r="I50" s="1277"/>
      <c r="J50" s="1277"/>
      <c r="K50" s="385"/>
      <c r="L50" s="385"/>
      <c r="M50" s="386"/>
      <c r="N50" s="386"/>
      <c r="AN50" s="1295"/>
      <c r="AO50" s="1296"/>
      <c r="AP50" s="1296"/>
      <c r="AQ50" s="1296"/>
      <c r="AR50" s="1296"/>
      <c r="AS50" s="1296"/>
      <c r="AT50" s="1296"/>
      <c r="AU50" s="1296"/>
      <c r="AV50" s="1296"/>
      <c r="AW50" s="1296"/>
      <c r="AX50" s="1296"/>
      <c r="AY50" s="1296"/>
      <c r="AZ50" s="1296"/>
      <c r="BA50" s="1296"/>
      <c r="BB50" s="1296"/>
      <c r="BC50" s="1296"/>
      <c r="BD50" s="1296"/>
      <c r="BE50" s="1296"/>
      <c r="BF50" s="1296"/>
      <c r="BG50" s="1296"/>
      <c r="BH50" s="1296"/>
      <c r="BI50" s="1296"/>
      <c r="BJ50" s="1296"/>
      <c r="BK50" s="1296"/>
      <c r="BL50" s="1296"/>
      <c r="BM50" s="1296"/>
      <c r="BN50" s="1296"/>
      <c r="BO50" s="1297"/>
      <c r="BP50" s="1283" t="s">
        <v>558</v>
      </c>
      <c r="BQ50" s="1283"/>
      <c r="BR50" s="1283"/>
      <c r="BS50" s="1283"/>
      <c r="BT50" s="1283"/>
      <c r="BU50" s="1283"/>
      <c r="BV50" s="1283"/>
      <c r="BW50" s="1283"/>
      <c r="BX50" s="1283" t="s">
        <v>559</v>
      </c>
      <c r="BY50" s="1283"/>
      <c r="BZ50" s="1283"/>
      <c r="CA50" s="1283"/>
      <c r="CB50" s="1283"/>
      <c r="CC50" s="1283"/>
      <c r="CD50" s="1283"/>
      <c r="CE50" s="1283"/>
      <c r="CF50" s="1283" t="s">
        <v>560</v>
      </c>
      <c r="CG50" s="1283"/>
      <c r="CH50" s="1283"/>
      <c r="CI50" s="1283"/>
      <c r="CJ50" s="1283"/>
      <c r="CK50" s="1283"/>
      <c r="CL50" s="1283"/>
      <c r="CM50" s="1283"/>
      <c r="CN50" s="1283" t="s">
        <v>561</v>
      </c>
      <c r="CO50" s="1283"/>
      <c r="CP50" s="1283"/>
      <c r="CQ50" s="1283"/>
      <c r="CR50" s="1283"/>
      <c r="CS50" s="1283"/>
      <c r="CT50" s="1283"/>
      <c r="CU50" s="1283"/>
      <c r="CV50" s="1283" t="s">
        <v>562</v>
      </c>
      <c r="CW50" s="1283"/>
      <c r="CX50" s="1283"/>
      <c r="CY50" s="1283"/>
      <c r="CZ50" s="1283"/>
      <c r="DA50" s="1283"/>
      <c r="DB50" s="1283"/>
      <c r="DC50" s="1283"/>
    </row>
    <row r="51" spans="1:109" ht="13.5" customHeight="1" x14ac:dyDescent="0.15">
      <c r="B51" s="375"/>
      <c r="G51" s="1294"/>
      <c r="H51" s="1294"/>
      <c r="I51" s="1298"/>
      <c r="J51" s="1298"/>
      <c r="K51" s="1284"/>
      <c r="L51" s="1284"/>
      <c r="M51" s="1284"/>
      <c r="N51" s="1284"/>
      <c r="AM51" s="384"/>
      <c r="AN51" s="1282" t="s">
        <v>599</v>
      </c>
      <c r="AO51" s="1282"/>
      <c r="AP51" s="1282"/>
      <c r="AQ51" s="1282"/>
      <c r="AR51" s="1282"/>
      <c r="AS51" s="1282"/>
      <c r="AT51" s="1282"/>
      <c r="AU51" s="1282"/>
      <c r="AV51" s="1282"/>
      <c r="AW51" s="1282"/>
      <c r="AX51" s="1282"/>
      <c r="AY51" s="1282"/>
      <c r="AZ51" s="1282"/>
      <c r="BA51" s="1282"/>
      <c r="BB51" s="1282" t="s">
        <v>600</v>
      </c>
      <c r="BC51" s="1282"/>
      <c r="BD51" s="1282"/>
      <c r="BE51" s="1282"/>
      <c r="BF51" s="1282"/>
      <c r="BG51" s="1282"/>
      <c r="BH51" s="1282"/>
      <c r="BI51" s="1282"/>
      <c r="BJ51" s="1282"/>
      <c r="BK51" s="1282"/>
      <c r="BL51" s="1282"/>
      <c r="BM51" s="1282"/>
      <c r="BN51" s="1282"/>
      <c r="BO51" s="1282"/>
      <c r="BP51" s="1279">
        <v>27.5</v>
      </c>
      <c r="BQ51" s="1279"/>
      <c r="BR51" s="1279"/>
      <c r="BS51" s="1279"/>
      <c r="BT51" s="1279"/>
      <c r="BU51" s="1279"/>
      <c r="BV51" s="1279"/>
      <c r="BW51" s="1279"/>
      <c r="BX51" s="1279">
        <v>19.2</v>
      </c>
      <c r="BY51" s="1279"/>
      <c r="BZ51" s="1279"/>
      <c r="CA51" s="1279"/>
      <c r="CB51" s="1279"/>
      <c r="CC51" s="1279"/>
      <c r="CD51" s="1279"/>
      <c r="CE51" s="1279"/>
      <c r="CF51" s="1279">
        <v>42.5</v>
      </c>
      <c r="CG51" s="1279"/>
      <c r="CH51" s="1279"/>
      <c r="CI51" s="1279"/>
      <c r="CJ51" s="1279"/>
      <c r="CK51" s="1279"/>
      <c r="CL51" s="1279"/>
      <c r="CM51" s="1279"/>
      <c r="CN51" s="1279">
        <v>54.6</v>
      </c>
      <c r="CO51" s="1279"/>
      <c r="CP51" s="1279"/>
      <c r="CQ51" s="1279"/>
      <c r="CR51" s="1279"/>
      <c r="CS51" s="1279"/>
      <c r="CT51" s="1279"/>
      <c r="CU51" s="1279"/>
      <c r="CV51" s="1279">
        <v>39.9</v>
      </c>
      <c r="CW51" s="1279"/>
      <c r="CX51" s="1279"/>
      <c r="CY51" s="1279"/>
      <c r="CZ51" s="1279"/>
      <c r="DA51" s="1279"/>
      <c r="DB51" s="1279"/>
      <c r="DC51" s="1279"/>
    </row>
    <row r="52" spans="1:109" x14ac:dyDescent="0.15">
      <c r="B52" s="375"/>
      <c r="G52" s="1294"/>
      <c r="H52" s="1294"/>
      <c r="I52" s="1298"/>
      <c r="J52" s="1298"/>
      <c r="K52" s="1284"/>
      <c r="L52" s="1284"/>
      <c r="M52" s="1284"/>
      <c r="N52" s="1284"/>
      <c r="AM52" s="384"/>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383"/>
      <c r="B53" s="375"/>
      <c r="G53" s="1294"/>
      <c r="H53" s="1294"/>
      <c r="I53" s="1277"/>
      <c r="J53" s="1277"/>
      <c r="K53" s="1284"/>
      <c r="L53" s="1284"/>
      <c r="M53" s="1284"/>
      <c r="N53" s="1284"/>
      <c r="AM53" s="384"/>
      <c r="AN53" s="1282"/>
      <c r="AO53" s="1282"/>
      <c r="AP53" s="1282"/>
      <c r="AQ53" s="1282"/>
      <c r="AR53" s="1282"/>
      <c r="AS53" s="1282"/>
      <c r="AT53" s="1282"/>
      <c r="AU53" s="1282"/>
      <c r="AV53" s="1282"/>
      <c r="AW53" s="1282"/>
      <c r="AX53" s="1282"/>
      <c r="AY53" s="1282"/>
      <c r="AZ53" s="1282"/>
      <c r="BA53" s="1282"/>
      <c r="BB53" s="1282" t="s">
        <v>601</v>
      </c>
      <c r="BC53" s="1282"/>
      <c r="BD53" s="1282"/>
      <c r="BE53" s="1282"/>
      <c r="BF53" s="1282"/>
      <c r="BG53" s="1282"/>
      <c r="BH53" s="1282"/>
      <c r="BI53" s="1282"/>
      <c r="BJ53" s="1282"/>
      <c r="BK53" s="1282"/>
      <c r="BL53" s="1282"/>
      <c r="BM53" s="1282"/>
      <c r="BN53" s="1282"/>
      <c r="BO53" s="1282"/>
      <c r="BP53" s="1279">
        <v>64.7</v>
      </c>
      <c r="BQ53" s="1279"/>
      <c r="BR53" s="1279"/>
      <c r="BS53" s="1279"/>
      <c r="BT53" s="1279"/>
      <c r="BU53" s="1279"/>
      <c r="BV53" s="1279"/>
      <c r="BW53" s="1279"/>
      <c r="BX53" s="1279">
        <v>66.599999999999994</v>
      </c>
      <c r="BY53" s="1279"/>
      <c r="BZ53" s="1279"/>
      <c r="CA53" s="1279"/>
      <c r="CB53" s="1279"/>
      <c r="CC53" s="1279"/>
      <c r="CD53" s="1279"/>
      <c r="CE53" s="1279"/>
      <c r="CF53" s="1279">
        <v>67.900000000000006</v>
      </c>
      <c r="CG53" s="1279"/>
      <c r="CH53" s="1279"/>
      <c r="CI53" s="1279"/>
      <c r="CJ53" s="1279"/>
      <c r="CK53" s="1279"/>
      <c r="CL53" s="1279"/>
      <c r="CM53" s="1279"/>
      <c r="CN53" s="1279">
        <v>64.8</v>
      </c>
      <c r="CO53" s="1279"/>
      <c r="CP53" s="1279"/>
      <c r="CQ53" s="1279"/>
      <c r="CR53" s="1279"/>
      <c r="CS53" s="1279"/>
      <c r="CT53" s="1279"/>
      <c r="CU53" s="1279"/>
      <c r="CV53" s="1279">
        <v>66.599999999999994</v>
      </c>
      <c r="CW53" s="1279"/>
      <c r="CX53" s="1279"/>
      <c r="CY53" s="1279"/>
      <c r="CZ53" s="1279"/>
      <c r="DA53" s="1279"/>
      <c r="DB53" s="1279"/>
      <c r="DC53" s="1279"/>
    </row>
    <row r="54" spans="1:109" x14ac:dyDescent="0.15">
      <c r="A54" s="383"/>
      <c r="B54" s="375"/>
      <c r="G54" s="1294"/>
      <c r="H54" s="1294"/>
      <c r="I54" s="1277"/>
      <c r="J54" s="1277"/>
      <c r="K54" s="1284"/>
      <c r="L54" s="1284"/>
      <c r="M54" s="1284"/>
      <c r="N54" s="1284"/>
      <c r="AM54" s="384"/>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383"/>
      <c r="B55" s="375"/>
      <c r="G55" s="1277"/>
      <c r="H55" s="1277"/>
      <c r="I55" s="1277"/>
      <c r="J55" s="1277"/>
      <c r="K55" s="1284"/>
      <c r="L55" s="1284"/>
      <c r="M55" s="1284"/>
      <c r="N55" s="1284"/>
      <c r="AN55" s="1283" t="s">
        <v>602</v>
      </c>
      <c r="AO55" s="1283"/>
      <c r="AP55" s="1283"/>
      <c r="AQ55" s="1283"/>
      <c r="AR55" s="1283"/>
      <c r="AS55" s="1283"/>
      <c r="AT55" s="1283"/>
      <c r="AU55" s="1283"/>
      <c r="AV55" s="1283"/>
      <c r="AW55" s="1283"/>
      <c r="AX55" s="1283"/>
      <c r="AY55" s="1283"/>
      <c r="AZ55" s="1283"/>
      <c r="BA55" s="1283"/>
      <c r="BB55" s="1282" t="s">
        <v>600</v>
      </c>
      <c r="BC55" s="1282"/>
      <c r="BD55" s="1282"/>
      <c r="BE55" s="1282"/>
      <c r="BF55" s="1282"/>
      <c r="BG55" s="1282"/>
      <c r="BH55" s="1282"/>
      <c r="BI55" s="1282"/>
      <c r="BJ55" s="1282"/>
      <c r="BK55" s="1282"/>
      <c r="BL55" s="1282"/>
      <c r="BM55" s="1282"/>
      <c r="BN55" s="1282"/>
      <c r="BO55" s="1282"/>
      <c r="BP55" s="1279">
        <v>32.299999999999997</v>
      </c>
      <c r="BQ55" s="1279"/>
      <c r="BR55" s="1279"/>
      <c r="BS55" s="1279"/>
      <c r="BT55" s="1279"/>
      <c r="BU55" s="1279"/>
      <c r="BV55" s="1279"/>
      <c r="BW55" s="1279"/>
      <c r="BX55" s="1279">
        <v>35.200000000000003</v>
      </c>
      <c r="BY55" s="1279"/>
      <c r="BZ55" s="1279"/>
      <c r="CA55" s="1279"/>
      <c r="CB55" s="1279"/>
      <c r="CC55" s="1279"/>
      <c r="CD55" s="1279"/>
      <c r="CE55" s="1279"/>
      <c r="CF55" s="1279">
        <v>40.4</v>
      </c>
      <c r="CG55" s="1279"/>
      <c r="CH55" s="1279"/>
      <c r="CI55" s="1279"/>
      <c r="CJ55" s="1279"/>
      <c r="CK55" s="1279"/>
      <c r="CL55" s="1279"/>
      <c r="CM55" s="1279"/>
      <c r="CN55" s="1279">
        <v>39.5</v>
      </c>
      <c r="CO55" s="1279"/>
      <c r="CP55" s="1279"/>
      <c r="CQ55" s="1279"/>
      <c r="CR55" s="1279"/>
      <c r="CS55" s="1279"/>
      <c r="CT55" s="1279"/>
      <c r="CU55" s="1279"/>
      <c r="CV55" s="1279">
        <v>18</v>
      </c>
      <c r="CW55" s="1279"/>
      <c r="CX55" s="1279"/>
      <c r="CY55" s="1279"/>
      <c r="CZ55" s="1279"/>
      <c r="DA55" s="1279"/>
      <c r="DB55" s="1279"/>
      <c r="DC55" s="1279"/>
    </row>
    <row r="56" spans="1:109" x14ac:dyDescent="0.15">
      <c r="A56" s="383"/>
      <c r="B56" s="375"/>
      <c r="G56" s="1277"/>
      <c r="H56" s="1277"/>
      <c r="I56" s="1277"/>
      <c r="J56" s="1277"/>
      <c r="K56" s="1284"/>
      <c r="L56" s="1284"/>
      <c r="M56" s="1284"/>
      <c r="N56" s="1284"/>
      <c r="AN56" s="1283"/>
      <c r="AO56" s="1283"/>
      <c r="AP56" s="1283"/>
      <c r="AQ56" s="1283"/>
      <c r="AR56" s="1283"/>
      <c r="AS56" s="1283"/>
      <c r="AT56" s="1283"/>
      <c r="AU56" s="1283"/>
      <c r="AV56" s="1283"/>
      <c r="AW56" s="1283"/>
      <c r="AX56" s="1283"/>
      <c r="AY56" s="1283"/>
      <c r="AZ56" s="1283"/>
      <c r="BA56" s="1283"/>
      <c r="BB56" s="1282"/>
      <c r="BC56" s="1282"/>
      <c r="BD56" s="1282"/>
      <c r="BE56" s="1282"/>
      <c r="BF56" s="1282"/>
      <c r="BG56" s="1282"/>
      <c r="BH56" s="1282"/>
      <c r="BI56" s="1282"/>
      <c r="BJ56" s="1282"/>
      <c r="BK56" s="1282"/>
      <c r="BL56" s="1282"/>
      <c r="BM56" s="1282"/>
      <c r="BN56" s="1282"/>
      <c r="BO56" s="1282"/>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383" customFormat="1" x14ac:dyDescent="0.15">
      <c r="B57" s="387"/>
      <c r="G57" s="1277"/>
      <c r="H57" s="1277"/>
      <c r="I57" s="1280"/>
      <c r="J57" s="1280"/>
      <c r="K57" s="1284"/>
      <c r="L57" s="1284"/>
      <c r="M57" s="1284"/>
      <c r="N57" s="1284"/>
      <c r="AM57" s="369"/>
      <c r="AN57" s="1283"/>
      <c r="AO57" s="1283"/>
      <c r="AP57" s="1283"/>
      <c r="AQ57" s="1283"/>
      <c r="AR57" s="1283"/>
      <c r="AS57" s="1283"/>
      <c r="AT57" s="1283"/>
      <c r="AU57" s="1283"/>
      <c r="AV57" s="1283"/>
      <c r="AW57" s="1283"/>
      <c r="AX57" s="1283"/>
      <c r="AY57" s="1283"/>
      <c r="AZ57" s="1283"/>
      <c r="BA57" s="1283"/>
      <c r="BB57" s="1282" t="s">
        <v>601</v>
      </c>
      <c r="BC57" s="1282"/>
      <c r="BD57" s="1282"/>
      <c r="BE57" s="1282"/>
      <c r="BF57" s="1282"/>
      <c r="BG57" s="1282"/>
      <c r="BH57" s="1282"/>
      <c r="BI57" s="1282"/>
      <c r="BJ57" s="1282"/>
      <c r="BK57" s="1282"/>
      <c r="BL57" s="1282"/>
      <c r="BM57" s="1282"/>
      <c r="BN57" s="1282"/>
      <c r="BO57" s="1282"/>
      <c r="BP57" s="1279">
        <v>57</v>
      </c>
      <c r="BQ57" s="1279"/>
      <c r="BR57" s="1279"/>
      <c r="BS57" s="1279"/>
      <c r="BT57" s="1279"/>
      <c r="BU57" s="1279"/>
      <c r="BV57" s="1279"/>
      <c r="BW57" s="1279"/>
      <c r="BX57" s="1279">
        <v>57.3</v>
      </c>
      <c r="BY57" s="1279"/>
      <c r="BZ57" s="1279"/>
      <c r="CA57" s="1279"/>
      <c r="CB57" s="1279"/>
      <c r="CC57" s="1279"/>
      <c r="CD57" s="1279"/>
      <c r="CE57" s="1279"/>
      <c r="CF57" s="1279">
        <v>58.4</v>
      </c>
      <c r="CG57" s="1279"/>
      <c r="CH57" s="1279"/>
      <c r="CI57" s="1279"/>
      <c r="CJ57" s="1279"/>
      <c r="CK57" s="1279"/>
      <c r="CL57" s="1279"/>
      <c r="CM57" s="1279"/>
      <c r="CN57" s="1279">
        <v>59.1</v>
      </c>
      <c r="CO57" s="1279"/>
      <c r="CP57" s="1279"/>
      <c r="CQ57" s="1279"/>
      <c r="CR57" s="1279"/>
      <c r="CS57" s="1279"/>
      <c r="CT57" s="1279"/>
      <c r="CU57" s="1279"/>
      <c r="CV57" s="1279">
        <v>62.4</v>
      </c>
      <c r="CW57" s="1279"/>
      <c r="CX57" s="1279"/>
      <c r="CY57" s="1279"/>
      <c r="CZ57" s="1279"/>
      <c r="DA57" s="1279"/>
      <c r="DB57" s="1279"/>
      <c r="DC57" s="1279"/>
      <c r="DD57" s="388"/>
      <c r="DE57" s="387"/>
    </row>
    <row r="58" spans="1:109" s="383" customFormat="1" x14ac:dyDescent="0.15">
      <c r="A58" s="369"/>
      <c r="B58" s="387"/>
      <c r="G58" s="1277"/>
      <c r="H58" s="1277"/>
      <c r="I58" s="1280"/>
      <c r="J58" s="1280"/>
      <c r="K58" s="1284"/>
      <c r="L58" s="1284"/>
      <c r="M58" s="1284"/>
      <c r="N58" s="1284"/>
      <c r="AM58" s="369"/>
      <c r="AN58" s="1283"/>
      <c r="AO58" s="1283"/>
      <c r="AP58" s="1283"/>
      <c r="AQ58" s="1283"/>
      <c r="AR58" s="1283"/>
      <c r="AS58" s="1283"/>
      <c r="AT58" s="1283"/>
      <c r="AU58" s="1283"/>
      <c r="AV58" s="1283"/>
      <c r="AW58" s="1283"/>
      <c r="AX58" s="1283"/>
      <c r="AY58" s="1283"/>
      <c r="AZ58" s="1283"/>
      <c r="BA58" s="1283"/>
      <c r="BB58" s="1282"/>
      <c r="BC58" s="1282"/>
      <c r="BD58" s="1282"/>
      <c r="BE58" s="1282"/>
      <c r="BF58" s="1282"/>
      <c r="BG58" s="1282"/>
      <c r="BH58" s="1282"/>
      <c r="BI58" s="1282"/>
      <c r="BJ58" s="1282"/>
      <c r="BK58" s="1282"/>
      <c r="BL58" s="1282"/>
      <c r="BM58" s="1282"/>
      <c r="BN58" s="1282"/>
      <c r="BO58" s="1282"/>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603</v>
      </c>
    </row>
    <row r="64" spans="1:109" x14ac:dyDescent="0.15">
      <c r="B64" s="375"/>
      <c r="G64" s="382"/>
      <c r="I64" s="395"/>
      <c r="J64" s="395"/>
      <c r="K64" s="395"/>
      <c r="L64" s="395"/>
      <c r="M64" s="395"/>
      <c r="N64" s="396"/>
      <c r="AM64" s="382"/>
      <c r="AN64" s="382" t="s">
        <v>597</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85" t="s">
        <v>606</v>
      </c>
      <c r="AO65" s="1286"/>
      <c r="AP65" s="1286"/>
      <c r="AQ65" s="1286"/>
      <c r="AR65" s="1286"/>
      <c r="AS65" s="1286"/>
      <c r="AT65" s="1286"/>
      <c r="AU65" s="1286"/>
      <c r="AV65" s="1286"/>
      <c r="AW65" s="1286"/>
      <c r="AX65" s="1286"/>
      <c r="AY65" s="1286"/>
      <c r="AZ65" s="1286"/>
      <c r="BA65" s="1286"/>
      <c r="BB65" s="1286"/>
      <c r="BC65" s="1286"/>
      <c r="BD65" s="1286"/>
      <c r="BE65" s="1286"/>
      <c r="BF65" s="1286"/>
      <c r="BG65" s="1286"/>
      <c r="BH65" s="1286"/>
      <c r="BI65" s="1286"/>
      <c r="BJ65" s="1286"/>
      <c r="BK65" s="1286"/>
      <c r="BL65" s="1286"/>
      <c r="BM65" s="1286"/>
      <c r="BN65" s="1286"/>
      <c r="BO65" s="1286"/>
      <c r="BP65" s="1286"/>
      <c r="BQ65" s="1286"/>
      <c r="BR65" s="1286"/>
      <c r="BS65" s="1286"/>
      <c r="BT65" s="1286"/>
      <c r="BU65" s="1286"/>
      <c r="BV65" s="1286"/>
      <c r="BW65" s="1286"/>
      <c r="BX65" s="1286"/>
      <c r="BY65" s="1286"/>
      <c r="BZ65" s="1286"/>
      <c r="CA65" s="1286"/>
      <c r="CB65" s="1286"/>
      <c r="CC65" s="1286"/>
      <c r="CD65" s="1286"/>
      <c r="CE65" s="1286"/>
      <c r="CF65" s="1286"/>
      <c r="CG65" s="1286"/>
      <c r="CH65" s="1286"/>
      <c r="CI65" s="1286"/>
      <c r="CJ65" s="1286"/>
      <c r="CK65" s="1286"/>
      <c r="CL65" s="1286"/>
      <c r="CM65" s="1286"/>
      <c r="CN65" s="1286"/>
      <c r="CO65" s="1286"/>
      <c r="CP65" s="1286"/>
      <c r="CQ65" s="1286"/>
      <c r="CR65" s="1286"/>
      <c r="CS65" s="1286"/>
      <c r="CT65" s="1286"/>
      <c r="CU65" s="1286"/>
      <c r="CV65" s="1286"/>
      <c r="CW65" s="1286"/>
      <c r="CX65" s="1286"/>
      <c r="CY65" s="1286"/>
      <c r="CZ65" s="1286"/>
      <c r="DA65" s="1286"/>
      <c r="DB65" s="1286"/>
      <c r="DC65" s="1287"/>
    </row>
    <row r="66" spans="2:107" x14ac:dyDescent="0.15">
      <c r="B66" s="375"/>
      <c r="AN66" s="1288"/>
      <c r="AO66" s="1289"/>
      <c r="AP66" s="1289"/>
      <c r="AQ66" s="1289"/>
      <c r="AR66" s="1289"/>
      <c r="AS66" s="1289"/>
      <c r="AT66" s="1289"/>
      <c r="AU66" s="1289"/>
      <c r="AV66" s="1289"/>
      <c r="AW66" s="1289"/>
      <c r="AX66" s="1289"/>
      <c r="AY66" s="1289"/>
      <c r="AZ66" s="1289"/>
      <c r="BA66" s="1289"/>
      <c r="BB66" s="1289"/>
      <c r="BC66" s="1289"/>
      <c r="BD66" s="1289"/>
      <c r="BE66" s="1289"/>
      <c r="BF66" s="1289"/>
      <c r="BG66" s="1289"/>
      <c r="BH66" s="1289"/>
      <c r="BI66" s="1289"/>
      <c r="BJ66" s="1289"/>
      <c r="BK66" s="1289"/>
      <c r="BL66" s="1289"/>
      <c r="BM66" s="1289"/>
      <c r="BN66" s="1289"/>
      <c r="BO66" s="1289"/>
      <c r="BP66" s="1289"/>
      <c r="BQ66" s="1289"/>
      <c r="BR66" s="1289"/>
      <c r="BS66" s="1289"/>
      <c r="BT66" s="1289"/>
      <c r="BU66" s="1289"/>
      <c r="BV66" s="1289"/>
      <c r="BW66" s="1289"/>
      <c r="BX66" s="1289"/>
      <c r="BY66" s="1289"/>
      <c r="BZ66" s="1289"/>
      <c r="CA66" s="1289"/>
      <c r="CB66" s="1289"/>
      <c r="CC66" s="1289"/>
      <c r="CD66" s="1289"/>
      <c r="CE66" s="1289"/>
      <c r="CF66" s="1289"/>
      <c r="CG66" s="1289"/>
      <c r="CH66" s="1289"/>
      <c r="CI66" s="1289"/>
      <c r="CJ66" s="1289"/>
      <c r="CK66" s="1289"/>
      <c r="CL66" s="1289"/>
      <c r="CM66" s="1289"/>
      <c r="CN66" s="1289"/>
      <c r="CO66" s="1289"/>
      <c r="CP66" s="1289"/>
      <c r="CQ66" s="1289"/>
      <c r="CR66" s="1289"/>
      <c r="CS66" s="1289"/>
      <c r="CT66" s="1289"/>
      <c r="CU66" s="1289"/>
      <c r="CV66" s="1289"/>
      <c r="CW66" s="1289"/>
      <c r="CX66" s="1289"/>
      <c r="CY66" s="1289"/>
      <c r="CZ66" s="1289"/>
      <c r="DA66" s="1289"/>
      <c r="DB66" s="1289"/>
      <c r="DC66" s="1290"/>
    </row>
    <row r="67" spans="2:107" x14ac:dyDescent="0.15">
      <c r="B67" s="375"/>
      <c r="AN67" s="1288"/>
      <c r="AO67" s="1289"/>
      <c r="AP67" s="1289"/>
      <c r="AQ67" s="1289"/>
      <c r="AR67" s="1289"/>
      <c r="AS67" s="1289"/>
      <c r="AT67" s="1289"/>
      <c r="AU67" s="1289"/>
      <c r="AV67" s="1289"/>
      <c r="AW67" s="1289"/>
      <c r="AX67" s="1289"/>
      <c r="AY67" s="1289"/>
      <c r="AZ67" s="1289"/>
      <c r="BA67" s="1289"/>
      <c r="BB67" s="1289"/>
      <c r="BC67" s="1289"/>
      <c r="BD67" s="1289"/>
      <c r="BE67" s="1289"/>
      <c r="BF67" s="1289"/>
      <c r="BG67" s="1289"/>
      <c r="BH67" s="1289"/>
      <c r="BI67" s="1289"/>
      <c r="BJ67" s="1289"/>
      <c r="BK67" s="1289"/>
      <c r="BL67" s="1289"/>
      <c r="BM67" s="1289"/>
      <c r="BN67" s="1289"/>
      <c r="BO67" s="1289"/>
      <c r="BP67" s="1289"/>
      <c r="BQ67" s="1289"/>
      <c r="BR67" s="1289"/>
      <c r="BS67" s="1289"/>
      <c r="BT67" s="1289"/>
      <c r="BU67" s="1289"/>
      <c r="BV67" s="1289"/>
      <c r="BW67" s="1289"/>
      <c r="BX67" s="1289"/>
      <c r="BY67" s="1289"/>
      <c r="BZ67" s="1289"/>
      <c r="CA67" s="1289"/>
      <c r="CB67" s="1289"/>
      <c r="CC67" s="1289"/>
      <c r="CD67" s="1289"/>
      <c r="CE67" s="1289"/>
      <c r="CF67" s="1289"/>
      <c r="CG67" s="1289"/>
      <c r="CH67" s="1289"/>
      <c r="CI67" s="1289"/>
      <c r="CJ67" s="1289"/>
      <c r="CK67" s="1289"/>
      <c r="CL67" s="1289"/>
      <c r="CM67" s="1289"/>
      <c r="CN67" s="1289"/>
      <c r="CO67" s="1289"/>
      <c r="CP67" s="1289"/>
      <c r="CQ67" s="1289"/>
      <c r="CR67" s="1289"/>
      <c r="CS67" s="1289"/>
      <c r="CT67" s="1289"/>
      <c r="CU67" s="1289"/>
      <c r="CV67" s="1289"/>
      <c r="CW67" s="1289"/>
      <c r="CX67" s="1289"/>
      <c r="CY67" s="1289"/>
      <c r="CZ67" s="1289"/>
      <c r="DA67" s="1289"/>
      <c r="DB67" s="1289"/>
      <c r="DC67" s="1290"/>
    </row>
    <row r="68" spans="2:107" x14ac:dyDescent="0.15">
      <c r="B68" s="375"/>
      <c r="AN68" s="1288"/>
      <c r="AO68" s="1289"/>
      <c r="AP68" s="1289"/>
      <c r="AQ68" s="1289"/>
      <c r="AR68" s="1289"/>
      <c r="AS68" s="1289"/>
      <c r="AT68" s="1289"/>
      <c r="AU68" s="1289"/>
      <c r="AV68" s="1289"/>
      <c r="AW68" s="1289"/>
      <c r="AX68" s="1289"/>
      <c r="AY68" s="1289"/>
      <c r="AZ68" s="1289"/>
      <c r="BA68" s="1289"/>
      <c r="BB68" s="1289"/>
      <c r="BC68" s="1289"/>
      <c r="BD68" s="1289"/>
      <c r="BE68" s="1289"/>
      <c r="BF68" s="1289"/>
      <c r="BG68" s="1289"/>
      <c r="BH68" s="1289"/>
      <c r="BI68" s="1289"/>
      <c r="BJ68" s="1289"/>
      <c r="BK68" s="1289"/>
      <c r="BL68" s="1289"/>
      <c r="BM68" s="1289"/>
      <c r="BN68" s="1289"/>
      <c r="BO68" s="1289"/>
      <c r="BP68" s="1289"/>
      <c r="BQ68" s="1289"/>
      <c r="BR68" s="1289"/>
      <c r="BS68" s="1289"/>
      <c r="BT68" s="1289"/>
      <c r="BU68" s="1289"/>
      <c r="BV68" s="1289"/>
      <c r="BW68" s="1289"/>
      <c r="BX68" s="1289"/>
      <c r="BY68" s="1289"/>
      <c r="BZ68" s="1289"/>
      <c r="CA68" s="1289"/>
      <c r="CB68" s="1289"/>
      <c r="CC68" s="1289"/>
      <c r="CD68" s="1289"/>
      <c r="CE68" s="1289"/>
      <c r="CF68" s="1289"/>
      <c r="CG68" s="1289"/>
      <c r="CH68" s="1289"/>
      <c r="CI68" s="1289"/>
      <c r="CJ68" s="1289"/>
      <c r="CK68" s="1289"/>
      <c r="CL68" s="1289"/>
      <c r="CM68" s="1289"/>
      <c r="CN68" s="1289"/>
      <c r="CO68" s="1289"/>
      <c r="CP68" s="1289"/>
      <c r="CQ68" s="1289"/>
      <c r="CR68" s="1289"/>
      <c r="CS68" s="1289"/>
      <c r="CT68" s="1289"/>
      <c r="CU68" s="1289"/>
      <c r="CV68" s="1289"/>
      <c r="CW68" s="1289"/>
      <c r="CX68" s="1289"/>
      <c r="CY68" s="1289"/>
      <c r="CZ68" s="1289"/>
      <c r="DA68" s="1289"/>
      <c r="DB68" s="1289"/>
      <c r="DC68" s="1290"/>
    </row>
    <row r="69" spans="2:107" x14ac:dyDescent="0.15">
      <c r="B69" s="375"/>
      <c r="AN69" s="1291"/>
      <c r="AO69" s="1292"/>
      <c r="AP69" s="1292"/>
      <c r="AQ69" s="1292"/>
      <c r="AR69" s="1292"/>
      <c r="AS69" s="1292"/>
      <c r="AT69" s="1292"/>
      <c r="AU69" s="1292"/>
      <c r="AV69" s="1292"/>
      <c r="AW69" s="1292"/>
      <c r="AX69" s="1292"/>
      <c r="AY69" s="1292"/>
      <c r="AZ69" s="1292"/>
      <c r="BA69" s="1292"/>
      <c r="BB69" s="1292"/>
      <c r="BC69" s="1292"/>
      <c r="BD69" s="1292"/>
      <c r="BE69" s="1292"/>
      <c r="BF69" s="1292"/>
      <c r="BG69" s="1292"/>
      <c r="BH69" s="1292"/>
      <c r="BI69" s="1292"/>
      <c r="BJ69" s="1292"/>
      <c r="BK69" s="1292"/>
      <c r="BL69" s="1292"/>
      <c r="BM69" s="1292"/>
      <c r="BN69" s="1292"/>
      <c r="BO69" s="1292"/>
      <c r="BP69" s="1292"/>
      <c r="BQ69" s="1292"/>
      <c r="BR69" s="1292"/>
      <c r="BS69" s="1292"/>
      <c r="BT69" s="1292"/>
      <c r="BU69" s="1292"/>
      <c r="BV69" s="1292"/>
      <c r="BW69" s="1292"/>
      <c r="BX69" s="1292"/>
      <c r="BY69" s="1292"/>
      <c r="BZ69" s="1292"/>
      <c r="CA69" s="1292"/>
      <c r="CB69" s="1292"/>
      <c r="CC69" s="1292"/>
      <c r="CD69" s="1292"/>
      <c r="CE69" s="1292"/>
      <c r="CF69" s="1292"/>
      <c r="CG69" s="1292"/>
      <c r="CH69" s="1292"/>
      <c r="CI69" s="1292"/>
      <c r="CJ69" s="1292"/>
      <c r="CK69" s="1292"/>
      <c r="CL69" s="1292"/>
      <c r="CM69" s="1292"/>
      <c r="CN69" s="1292"/>
      <c r="CO69" s="1292"/>
      <c r="CP69" s="1292"/>
      <c r="CQ69" s="1292"/>
      <c r="CR69" s="1292"/>
      <c r="CS69" s="1292"/>
      <c r="CT69" s="1292"/>
      <c r="CU69" s="1292"/>
      <c r="CV69" s="1292"/>
      <c r="CW69" s="1292"/>
      <c r="CX69" s="1292"/>
      <c r="CY69" s="1292"/>
      <c r="CZ69" s="1292"/>
      <c r="DA69" s="1292"/>
      <c r="DB69" s="1292"/>
      <c r="DC69" s="1293"/>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598</v>
      </c>
    </row>
    <row r="72" spans="2:107" x14ac:dyDescent="0.15">
      <c r="B72" s="375"/>
      <c r="G72" s="1277"/>
      <c r="H72" s="1277"/>
      <c r="I72" s="1277"/>
      <c r="J72" s="1277"/>
      <c r="K72" s="385"/>
      <c r="L72" s="385"/>
      <c r="M72" s="386"/>
      <c r="N72" s="386"/>
      <c r="AN72" s="1295"/>
      <c r="AO72" s="1296"/>
      <c r="AP72" s="1296"/>
      <c r="AQ72" s="1296"/>
      <c r="AR72" s="1296"/>
      <c r="AS72" s="1296"/>
      <c r="AT72" s="1296"/>
      <c r="AU72" s="1296"/>
      <c r="AV72" s="1296"/>
      <c r="AW72" s="1296"/>
      <c r="AX72" s="1296"/>
      <c r="AY72" s="1296"/>
      <c r="AZ72" s="1296"/>
      <c r="BA72" s="1296"/>
      <c r="BB72" s="1296"/>
      <c r="BC72" s="1296"/>
      <c r="BD72" s="1296"/>
      <c r="BE72" s="1296"/>
      <c r="BF72" s="1296"/>
      <c r="BG72" s="1296"/>
      <c r="BH72" s="1296"/>
      <c r="BI72" s="1296"/>
      <c r="BJ72" s="1296"/>
      <c r="BK72" s="1296"/>
      <c r="BL72" s="1296"/>
      <c r="BM72" s="1296"/>
      <c r="BN72" s="1296"/>
      <c r="BO72" s="1297"/>
      <c r="BP72" s="1283" t="s">
        <v>558</v>
      </c>
      <c r="BQ72" s="1283"/>
      <c r="BR72" s="1283"/>
      <c r="BS72" s="1283"/>
      <c r="BT72" s="1283"/>
      <c r="BU72" s="1283"/>
      <c r="BV72" s="1283"/>
      <c r="BW72" s="1283"/>
      <c r="BX72" s="1283" t="s">
        <v>559</v>
      </c>
      <c r="BY72" s="1283"/>
      <c r="BZ72" s="1283"/>
      <c r="CA72" s="1283"/>
      <c r="CB72" s="1283"/>
      <c r="CC72" s="1283"/>
      <c r="CD72" s="1283"/>
      <c r="CE72" s="1283"/>
      <c r="CF72" s="1283" t="s">
        <v>560</v>
      </c>
      <c r="CG72" s="1283"/>
      <c r="CH72" s="1283"/>
      <c r="CI72" s="1283"/>
      <c r="CJ72" s="1283"/>
      <c r="CK72" s="1283"/>
      <c r="CL72" s="1283"/>
      <c r="CM72" s="1283"/>
      <c r="CN72" s="1283" t="s">
        <v>561</v>
      </c>
      <c r="CO72" s="1283"/>
      <c r="CP72" s="1283"/>
      <c r="CQ72" s="1283"/>
      <c r="CR72" s="1283"/>
      <c r="CS72" s="1283"/>
      <c r="CT72" s="1283"/>
      <c r="CU72" s="1283"/>
      <c r="CV72" s="1283" t="s">
        <v>562</v>
      </c>
      <c r="CW72" s="1283"/>
      <c r="CX72" s="1283"/>
      <c r="CY72" s="1283"/>
      <c r="CZ72" s="1283"/>
      <c r="DA72" s="1283"/>
      <c r="DB72" s="1283"/>
      <c r="DC72" s="1283"/>
    </row>
    <row r="73" spans="2:107" x14ac:dyDescent="0.15">
      <c r="B73" s="375"/>
      <c r="G73" s="1294"/>
      <c r="H73" s="1294"/>
      <c r="I73" s="1294"/>
      <c r="J73" s="1294"/>
      <c r="K73" s="1278"/>
      <c r="L73" s="1278"/>
      <c r="M73" s="1278"/>
      <c r="N73" s="1278"/>
      <c r="AM73" s="384"/>
      <c r="AN73" s="1282" t="s">
        <v>599</v>
      </c>
      <c r="AO73" s="1282"/>
      <c r="AP73" s="1282"/>
      <c r="AQ73" s="1282"/>
      <c r="AR73" s="1282"/>
      <c r="AS73" s="1282"/>
      <c r="AT73" s="1282"/>
      <c r="AU73" s="1282"/>
      <c r="AV73" s="1282"/>
      <c r="AW73" s="1282"/>
      <c r="AX73" s="1282"/>
      <c r="AY73" s="1282"/>
      <c r="AZ73" s="1282"/>
      <c r="BA73" s="1282"/>
      <c r="BB73" s="1282" t="s">
        <v>600</v>
      </c>
      <c r="BC73" s="1282"/>
      <c r="BD73" s="1282"/>
      <c r="BE73" s="1282"/>
      <c r="BF73" s="1282"/>
      <c r="BG73" s="1282"/>
      <c r="BH73" s="1282"/>
      <c r="BI73" s="1282"/>
      <c r="BJ73" s="1282"/>
      <c r="BK73" s="1282"/>
      <c r="BL73" s="1282"/>
      <c r="BM73" s="1282"/>
      <c r="BN73" s="1282"/>
      <c r="BO73" s="1282"/>
      <c r="BP73" s="1279">
        <v>27.5</v>
      </c>
      <c r="BQ73" s="1279"/>
      <c r="BR73" s="1279"/>
      <c r="BS73" s="1279"/>
      <c r="BT73" s="1279"/>
      <c r="BU73" s="1279"/>
      <c r="BV73" s="1279"/>
      <c r="BW73" s="1279"/>
      <c r="BX73" s="1279">
        <v>19.2</v>
      </c>
      <c r="BY73" s="1279"/>
      <c r="BZ73" s="1279"/>
      <c r="CA73" s="1279"/>
      <c r="CB73" s="1279"/>
      <c r="CC73" s="1279"/>
      <c r="CD73" s="1279"/>
      <c r="CE73" s="1279"/>
      <c r="CF73" s="1279">
        <v>42.5</v>
      </c>
      <c r="CG73" s="1279"/>
      <c r="CH73" s="1279"/>
      <c r="CI73" s="1279"/>
      <c r="CJ73" s="1279"/>
      <c r="CK73" s="1279"/>
      <c r="CL73" s="1279"/>
      <c r="CM73" s="1279"/>
      <c r="CN73" s="1279">
        <v>54.6</v>
      </c>
      <c r="CO73" s="1279"/>
      <c r="CP73" s="1279"/>
      <c r="CQ73" s="1279"/>
      <c r="CR73" s="1279"/>
      <c r="CS73" s="1279"/>
      <c r="CT73" s="1279"/>
      <c r="CU73" s="1279"/>
      <c r="CV73" s="1279">
        <v>39.9</v>
      </c>
      <c r="CW73" s="1279"/>
      <c r="CX73" s="1279"/>
      <c r="CY73" s="1279"/>
      <c r="CZ73" s="1279"/>
      <c r="DA73" s="1279"/>
      <c r="DB73" s="1279"/>
      <c r="DC73" s="1279"/>
    </row>
    <row r="74" spans="2:107" x14ac:dyDescent="0.15">
      <c r="B74" s="375"/>
      <c r="G74" s="1294"/>
      <c r="H74" s="1294"/>
      <c r="I74" s="1294"/>
      <c r="J74" s="1294"/>
      <c r="K74" s="1278"/>
      <c r="L74" s="1278"/>
      <c r="M74" s="1278"/>
      <c r="N74" s="1278"/>
      <c r="AM74" s="384"/>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375"/>
      <c r="G75" s="1294"/>
      <c r="H75" s="1294"/>
      <c r="I75" s="1277"/>
      <c r="J75" s="1277"/>
      <c r="K75" s="1284"/>
      <c r="L75" s="1284"/>
      <c r="M75" s="1284"/>
      <c r="N75" s="1284"/>
      <c r="AM75" s="384"/>
      <c r="AN75" s="1282"/>
      <c r="AO75" s="1282"/>
      <c r="AP75" s="1282"/>
      <c r="AQ75" s="1282"/>
      <c r="AR75" s="1282"/>
      <c r="AS75" s="1282"/>
      <c r="AT75" s="1282"/>
      <c r="AU75" s="1282"/>
      <c r="AV75" s="1282"/>
      <c r="AW75" s="1282"/>
      <c r="AX75" s="1282"/>
      <c r="AY75" s="1282"/>
      <c r="AZ75" s="1282"/>
      <c r="BA75" s="1282"/>
      <c r="BB75" s="1282" t="s">
        <v>604</v>
      </c>
      <c r="BC75" s="1282"/>
      <c r="BD75" s="1282"/>
      <c r="BE75" s="1282"/>
      <c r="BF75" s="1282"/>
      <c r="BG75" s="1282"/>
      <c r="BH75" s="1282"/>
      <c r="BI75" s="1282"/>
      <c r="BJ75" s="1282"/>
      <c r="BK75" s="1282"/>
      <c r="BL75" s="1282"/>
      <c r="BM75" s="1282"/>
      <c r="BN75" s="1282"/>
      <c r="BO75" s="1282"/>
      <c r="BP75" s="1279">
        <v>10.1</v>
      </c>
      <c r="BQ75" s="1279"/>
      <c r="BR75" s="1279"/>
      <c r="BS75" s="1279"/>
      <c r="BT75" s="1279"/>
      <c r="BU75" s="1279"/>
      <c r="BV75" s="1279"/>
      <c r="BW75" s="1279"/>
      <c r="BX75" s="1279">
        <v>9.1999999999999993</v>
      </c>
      <c r="BY75" s="1279"/>
      <c r="BZ75" s="1279"/>
      <c r="CA75" s="1279"/>
      <c r="CB75" s="1279"/>
      <c r="CC75" s="1279"/>
      <c r="CD75" s="1279"/>
      <c r="CE75" s="1279"/>
      <c r="CF75" s="1279">
        <v>8.3000000000000007</v>
      </c>
      <c r="CG75" s="1279"/>
      <c r="CH75" s="1279"/>
      <c r="CI75" s="1279"/>
      <c r="CJ75" s="1279"/>
      <c r="CK75" s="1279"/>
      <c r="CL75" s="1279"/>
      <c r="CM75" s="1279"/>
      <c r="CN75" s="1279">
        <v>7.2</v>
      </c>
      <c r="CO75" s="1279"/>
      <c r="CP75" s="1279"/>
      <c r="CQ75" s="1279"/>
      <c r="CR75" s="1279"/>
      <c r="CS75" s="1279"/>
      <c r="CT75" s="1279"/>
      <c r="CU75" s="1279"/>
      <c r="CV75" s="1279">
        <v>6.9</v>
      </c>
      <c r="CW75" s="1279"/>
      <c r="CX75" s="1279"/>
      <c r="CY75" s="1279"/>
      <c r="CZ75" s="1279"/>
      <c r="DA75" s="1279"/>
      <c r="DB75" s="1279"/>
      <c r="DC75" s="1279"/>
    </row>
    <row r="76" spans="2:107" x14ac:dyDescent="0.15">
      <c r="B76" s="375"/>
      <c r="G76" s="1294"/>
      <c r="H76" s="1294"/>
      <c r="I76" s="1277"/>
      <c r="J76" s="1277"/>
      <c r="K76" s="1284"/>
      <c r="L76" s="1284"/>
      <c r="M76" s="1284"/>
      <c r="N76" s="1284"/>
      <c r="AM76" s="384"/>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375"/>
      <c r="G77" s="1277"/>
      <c r="H77" s="1277"/>
      <c r="I77" s="1277"/>
      <c r="J77" s="1277"/>
      <c r="K77" s="1278"/>
      <c r="L77" s="1278"/>
      <c r="M77" s="1278"/>
      <c r="N77" s="1278"/>
      <c r="AN77" s="1283" t="s">
        <v>602</v>
      </c>
      <c r="AO77" s="1283"/>
      <c r="AP77" s="1283"/>
      <c r="AQ77" s="1283"/>
      <c r="AR77" s="1283"/>
      <c r="AS77" s="1283"/>
      <c r="AT77" s="1283"/>
      <c r="AU77" s="1283"/>
      <c r="AV77" s="1283"/>
      <c r="AW77" s="1283"/>
      <c r="AX77" s="1283"/>
      <c r="AY77" s="1283"/>
      <c r="AZ77" s="1283"/>
      <c r="BA77" s="1283"/>
      <c r="BB77" s="1282" t="s">
        <v>600</v>
      </c>
      <c r="BC77" s="1282"/>
      <c r="BD77" s="1282"/>
      <c r="BE77" s="1282"/>
      <c r="BF77" s="1282"/>
      <c r="BG77" s="1282"/>
      <c r="BH77" s="1282"/>
      <c r="BI77" s="1282"/>
      <c r="BJ77" s="1282"/>
      <c r="BK77" s="1282"/>
      <c r="BL77" s="1282"/>
      <c r="BM77" s="1282"/>
      <c r="BN77" s="1282"/>
      <c r="BO77" s="1282"/>
      <c r="BP77" s="1279">
        <v>32.299999999999997</v>
      </c>
      <c r="BQ77" s="1279"/>
      <c r="BR77" s="1279"/>
      <c r="BS77" s="1279"/>
      <c r="BT77" s="1279"/>
      <c r="BU77" s="1279"/>
      <c r="BV77" s="1279"/>
      <c r="BW77" s="1279"/>
      <c r="BX77" s="1279">
        <v>35.200000000000003</v>
      </c>
      <c r="BY77" s="1279"/>
      <c r="BZ77" s="1279"/>
      <c r="CA77" s="1279"/>
      <c r="CB77" s="1279"/>
      <c r="CC77" s="1279"/>
      <c r="CD77" s="1279"/>
      <c r="CE77" s="1279"/>
      <c r="CF77" s="1279">
        <v>40.4</v>
      </c>
      <c r="CG77" s="1279"/>
      <c r="CH77" s="1279"/>
      <c r="CI77" s="1279"/>
      <c r="CJ77" s="1279"/>
      <c r="CK77" s="1279"/>
      <c r="CL77" s="1279"/>
      <c r="CM77" s="1279"/>
      <c r="CN77" s="1279">
        <v>39.5</v>
      </c>
      <c r="CO77" s="1279"/>
      <c r="CP77" s="1279"/>
      <c r="CQ77" s="1279"/>
      <c r="CR77" s="1279"/>
      <c r="CS77" s="1279"/>
      <c r="CT77" s="1279"/>
      <c r="CU77" s="1279"/>
      <c r="CV77" s="1279">
        <v>18</v>
      </c>
      <c r="CW77" s="1279"/>
      <c r="CX77" s="1279"/>
      <c r="CY77" s="1279"/>
      <c r="CZ77" s="1279"/>
      <c r="DA77" s="1279"/>
      <c r="DB77" s="1279"/>
      <c r="DC77" s="1279"/>
    </row>
    <row r="78" spans="2:107" x14ac:dyDescent="0.15">
      <c r="B78" s="375"/>
      <c r="G78" s="1277"/>
      <c r="H78" s="1277"/>
      <c r="I78" s="1277"/>
      <c r="J78" s="1277"/>
      <c r="K78" s="1278"/>
      <c r="L78" s="1278"/>
      <c r="M78" s="1278"/>
      <c r="N78" s="1278"/>
      <c r="AN78" s="1283"/>
      <c r="AO78" s="1283"/>
      <c r="AP78" s="1283"/>
      <c r="AQ78" s="1283"/>
      <c r="AR78" s="1283"/>
      <c r="AS78" s="1283"/>
      <c r="AT78" s="1283"/>
      <c r="AU78" s="1283"/>
      <c r="AV78" s="1283"/>
      <c r="AW78" s="1283"/>
      <c r="AX78" s="1283"/>
      <c r="AY78" s="1283"/>
      <c r="AZ78" s="1283"/>
      <c r="BA78" s="1283"/>
      <c r="BB78" s="1282"/>
      <c r="BC78" s="1282"/>
      <c r="BD78" s="1282"/>
      <c r="BE78" s="1282"/>
      <c r="BF78" s="1282"/>
      <c r="BG78" s="1282"/>
      <c r="BH78" s="1282"/>
      <c r="BI78" s="1282"/>
      <c r="BJ78" s="1282"/>
      <c r="BK78" s="1282"/>
      <c r="BL78" s="1282"/>
      <c r="BM78" s="1282"/>
      <c r="BN78" s="1282"/>
      <c r="BO78" s="1282"/>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375"/>
      <c r="G79" s="1277"/>
      <c r="H79" s="1277"/>
      <c r="I79" s="1280"/>
      <c r="J79" s="1280"/>
      <c r="K79" s="1281"/>
      <c r="L79" s="1281"/>
      <c r="M79" s="1281"/>
      <c r="N79" s="1281"/>
      <c r="AN79" s="1283"/>
      <c r="AO79" s="1283"/>
      <c r="AP79" s="1283"/>
      <c r="AQ79" s="1283"/>
      <c r="AR79" s="1283"/>
      <c r="AS79" s="1283"/>
      <c r="AT79" s="1283"/>
      <c r="AU79" s="1283"/>
      <c r="AV79" s="1283"/>
      <c r="AW79" s="1283"/>
      <c r="AX79" s="1283"/>
      <c r="AY79" s="1283"/>
      <c r="AZ79" s="1283"/>
      <c r="BA79" s="1283"/>
      <c r="BB79" s="1282" t="s">
        <v>604</v>
      </c>
      <c r="BC79" s="1282"/>
      <c r="BD79" s="1282"/>
      <c r="BE79" s="1282"/>
      <c r="BF79" s="1282"/>
      <c r="BG79" s="1282"/>
      <c r="BH79" s="1282"/>
      <c r="BI79" s="1282"/>
      <c r="BJ79" s="1282"/>
      <c r="BK79" s="1282"/>
      <c r="BL79" s="1282"/>
      <c r="BM79" s="1282"/>
      <c r="BN79" s="1282"/>
      <c r="BO79" s="1282"/>
      <c r="BP79" s="1279">
        <v>7</v>
      </c>
      <c r="BQ79" s="1279"/>
      <c r="BR79" s="1279"/>
      <c r="BS79" s="1279"/>
      <c r="BT79" s="1279"/>
      <c r="BU79" s="1279"/>
      <c r="BV79" s="1279"/>
      <c r="BW79" s="1279"/>
      <c r="BX79" s="1279">
        <v>6.9</v>
      </c>
      <c r="BY79" s="1279"/>
      <c r="BZ79" s="1279"/>
      <c r="CA79" s="1279"/>
      <c r="CB79" s="1279"/>
      <c r="CC79" s="1279"/>
      <c r="CD79" s="1279"/>
      <c r="CE79" s="1279"/>
      <c r="CF79" s="1279">
        <v>7</v>
      </c>
      <c r="CG79" s="1279"/>
      <c r="CH79" s="1279"/>
      <c r="CI79" s="1279"/>
      <c r="CJ79" s="1279"/>
      <c r="CK79" s="1279"/>
      <c r="CL79" s="1279"/>
      <c r="CM79" s="1279"/>
      <c r="CN79" s="1279">
        <v>6.9</v>
      </c>
      <c r="CO79" s="1279"/>
      <c r="CP79" s="1279"/>
      <c r="CQ79" s="1279"/>
      <c r="CR79" s="1279"/>
      <c r="CS79" s="1279"/>
      <c r="CT79" s="1279"/>
      <c r="CU79" s="1279"/>
      <c r="CV79" s="1279">
        <v>6.6</v>
      </c>
      <c r="CW79" s="1279"/>
      <c r="CX79" s="1279"/>
      <c r="CY79" s="1279"/>
      <c r="CZ79" s="1279"/>
      <c r="DA79" s="1279"/>
      <c r="DB79" s="1279"/>
      <c r="DC79" s="1279"/>
    </row>
    <row r="80" spans="2:107" x14ac:dyDescent="0.15">
      <c r="B80" s="375"/>
      <c r="G80" s="1277"/>
      <c r="H80" s="1277"/>
      <c r="I80" s="1280"/>
      <c r="J80" s="1280"/>
      <c r="K80" s="1281"/>
      <c r="L80" s="1281"/>
      <c r="M80" s="1281"/>
      <c r="N80" s="1281"/>
      <c r="AN80" s="1283"/>
      <c r="AO80" s="1283"/>
      <c r="AP80" s="1283"/>
      <c r="AQ80" s="1283"/>
      <c r="AR80" s="1283"/>
      <c r="AS80" s="1283"/>
      <c r="AT80" s="1283"/>
      <c r="AU80" s="1283"/>
      <c r="AV80" s="1283"/>
      <c r="AW80" s="1283"/>
      <c r="AX80" s="1283"/>
      <c r="AY80" s="1283"/>
      <c r="AZ80" s="1283"/>
      <c r="BA80" s="1283"/>
      <c r="BB80" s="1282"/>
      <c r="BC80" s="1282"/>
      <c r="BD80" s="1282"/>
      <c r="BE80" s="1282"/>
      <c r="BF80" s="1282"/>
      <c r="BG80" s="1282"/>
      <c r="BH80" s="1282"/>
      <c r="BI80" s="1282"/>
      <c r="BJ80" s="1282"/>
      <c r="BK80" s="1282"/>
      <c r="BL80" s="1282"/>
      <c r="BM80" s="1282"/>
      <c r="BN80" s="1282"/>
      <c r="BO80" s="1282"/>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dj8ybCKA8/kfkVBByufCA/yoSZ+z7uNPjD5hHuNRJYRTOD2QLnNnKOnUub0YDJBCXBxmzK+UK83Qc573PvRjJA==" saltValue="l2S2PCisIHGzq+yPCOo7b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5" customWidth="1"/>
    <col min="35" max="122" width="2.5" style="254" customWidth="1"/>
    <col min="123" max="16384" width="2.5" style="254" hidden="1"/>
  </cols>
  <sheetData>
    <row r="1" spans="1:34"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1:34" x14ac:dyDescent="0.15">
      <c r="S2" s="254"/>
      <c r="AH2" s="254"/>
    </row>
    <row r="3" spans="1: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1:34" x14ac:dyDescent="0.15"/>
    <row r="5" spans="1:34" x14ac:dyDescent="0.15"/>
    <row r="6" spans="1:34" x14ac:dyDescent="0.15"/>
    <row r="7" spans="1:34" x14ac:dyDescent="0.15"/>
    <row r="8" spans="1:34" x14ac:dyDescent="0.15"/>
    <row r="9" spans="1:34" x14ac:dyDescent="0.15">
      <c r="AH9" s="254"/>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505</v>
      </c>
    </row>
  </sheetData>
  <sheetProtection algorithmName="SHA-512" hashValue="rZZ4pK2unhKjdU0NeHUz68OIrI3VALdt8JkLH+pVa1y9OdaDS4ObLiHJx2OyGyBx3ZGSuo9tOTnj9qSOhL4s/Q==" saltValue="n7lJVflnoz/JnUYyNKXKh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5" customWidth="1"/>
    <col min="35" max="122" width="2.5" style="254" customWidth="1"/>
    <col min="123" max="16384" width="2.5" style="254" hidden="1"/>
  </cols>
  <sheetData>
    <row r="1" spans="2:34"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row>
    <row r="2" spans="2:34" x14ac:dyDescent="0.15">
      <c r="S2" s="254"/>
      <c r="AH2" s="254"/>
    </row>
    <row r="3" spans="2:34"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row>
    <row r="4" spans="2:34" x14ac:dyDescent="0.15"/>
    <row r="5" spans="2:34" x14ac:dyDescent="0.15"/>
    <row r="6" spans="2:34" x14ac:dyDescent="0.15"/>
    <row r="7" spans="2:34" x14ac:dyDescent="0.15"/>
    <row r="8" spans="2:34" x14ac:dyDescent="0.15"/>
    <row r="9" spans="2:34" x14ac:dyDescent="0.15">
      <c r="AH9" s="254"/>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4"/>
    </row>
    <row r="18" spans="12:34" x14ac:dyDescent="0.15"/>
    <row r="19" spans="12:34" x14ac:dyDescent="0.15"/>
    <row r="20" spans="12:34" x14ac:dyDescent="0.15">
      <c r="AH20" s="254"/>
    </row>
    <row r="21" spans="12:34" x14ac:dyDescent="0.15">
      <c r="AH21" s="254"/>
    </row>
    <row r="22" spans="12:34" x14ac:dyDescent="0.15"/>
    <row r="23" spans="12:34" x14ac:dyDescent="0.15"/>
    <row r="24" spans="12:34" x14ac:dyDescent="0.15">
      <c r="Q24" s="254"/>
    </row>
    <row r="25" spans="12:34" x14ac:dyDescent="0.15"/>
    <row r="26" spans="12:34" x14ac:dyDescent="0.15"/>
    <row r="27" spans="12:34" x14ac:dyDescent="0.15"/>
    <row r="28" spans="12:34" x14ac:dyDescent="0.15">
      <c r="O28" s="254"/>
      <c r="T28" s="254"/>
      <c r="AH28" s="254"/>
    </row>
    <row r="29" spans="12:34" x14ac:dyDescent="0.15"/>
    <row r="30" spans="12:34" x14ac:dyDescent="0.15"/>
    <row r="31" spans="12:34" x14ac:dyDescent="0.15">
      <c r="Q31" s="254"/>
    </row>
    <row r="32" spans="12:34" x14ac:dyDescent="0.15">
      <c r="L32" s="254"/>
    </row>
    <row r="33" spans="2:34" x14ac:dyDescent="0.15">
      <c r="C33" s="254"/>
      <c r="E33" s="254"/>
      <c r="G33" s="254"/>
      <c r="I33" s="254"/>
      <c r="X33" s="254"/>
    </row>
    <row r="34" spans="2:34" x14ac:dyDescent="0.15">
      <c r="B34" s="254"/>
      <c r="P34" s="254"/>
      <c r="R34" s="254"/>
      <c r="T34" s="254"/>
    </row>
    <row r="35" spans="2:34" x14ac:dyDescent="0.15">
      <c r="D35" s="254"/>
      <c r="W35" s="254"/>
      <c r="AC35" s="254"/>
      <c r="AD35" s="254"/>
      <c r="AE35" s="254"/>
      <c r="AF35" s="254"/>
      <c r="AG35" s="254"/>
      <c r="AH35" s="254"/>
    </row>
    <row r="36" spans="2:34" x14ac:dyDescent="0.15">
      <c r="H36" s="254"/>
      <c r="J36" s="254"/>
      <c r="K36" s="254"/>
      <c r="M36" s="254"/>
      <c r="Y36" s="254"/>
      <c r="Z36" s="254"/>
      <c r="AA36" s="254"/>
      <c r="AB36" s="254"/>
      <c r="AC36" s="254"/>
      <c r="AD36" s="254"/>
      <c r="AE36" s="254"/>
      <c r="AF36" s="254"/>
      <c r="AG36" s="254"/>
      <c r="AH36" s="254"/>
    </row>
    <row r="37" spans="2:34" x14ac:dyDescent="0.15">
      <c r="AH37" s="254"/>
    </row>
    <row r="38" spans="2:34" x14ac:dyDescent="0.15">
      <c r="AG38" s="254"/>
      <c r="AH38" s="254"/>
    </row>
    <row r="39" spans="2:34" x14ac:dyDescent="0.15"/>
    <row r="40" spans="2:34" x14ac:dyDescent="0.15">
      <c r="X40" s="254"/>
    </row>
    <row r="41" spans="2:34" x14ac:dyDescent="0.15">
      <c r="R41" s="254"/>
    </row>
    <row r="42" spans="2:34" x14ac:dyDescent="0.15">
      <c r="W42" s="254"/>
    </row>
    <row r="43" spans="2:34" x14ac:dyDescent="0.15">
      <c r="Y43" s="254"/>
      <c r="Z43" s="254"/>
      <c r="AA43" s="254"/>
      <c r="AB43" s="254"/>
      <c r="AC43" s="254"/>
      <c r="AD43" s="254"/>
      <c r="AE43" s="254"/>
      <c r="AF43" s="254"/>
      <c r="AG43" s="254"/>
      <c r="AH43" s="254"/>
    </row>
    <row r="44" spans="2:34" x14ac:dyDescent="0.15">
      <c r="AH44" s="254"/>
    </row>
    <row r="45" spans="2:34" x14ac:dyDescent="0.15">
      <c r="X45" s="254"/>
    </row>
    <row r="46" spans="2:34" x14ac:dyDescent="0.15"/>
    <row r="47" spans="2:34" x14ac:dyDescent="0.15"/>
    <row r="48" spans="2:34" x14ac:dyDescent="0.15">
      <c r="W48" s="254"/>
      <c r="Y48" s="254"/>
      <c r="Z48" s="254"/>
      <c r="AA48" s="254"/>
      <c r="AB48" s="254"/>
      <c r="AC48" s="254"/>
      <c r="AD48" s="254"/>
      <c r="AE48" s="254"/>
      <c r="AF48" s="254"/>
      <c r="AG48" s="254"/>
      <c r="AH48" s="254"/>
    </row>
    <row r="49" spans="28:34" x14ac:dyDescent="0.15"/>
    <row r="50" spans="28:34" x14ac:dyDescent="0.15">
      <c r="AE50" s="254"/>
      <c r="AF50" s="254"/>
      <c r="AG50" s="254"/>
      <c r="AH50" s="254"/>
    </row>
    <row r="51" spans="28:34" x14ac:dyDescent="0.15">
      <c r="AC51" s="254"/>
      <c r="AD51" s="254"/>
      <c r="AE51" s="254"/>
      <c r="AF51" s="254"/>
      <c r="AG51" s="254"/>
      <c r="AH51" s="254"/>
    </row>
    <row r="52" spans="28:34" x14ac:dyDescent="0.15"/>
    <row r="53" spans="28:34" x14ac:dyDescent="0.15">
      <c r="AF53" s="254"/>
      <c r="AG53" s="254"/>
      <c r="AH53" s="254"/>
    </row>
    <row r="54" spans="28:34" x14ac:dyDescent="0.15">
      <c r="AH54" s="254"/>
    </row>
    <row r="55" spans="28:34" x14ac:dyDescent="0.15"/>
    <row r="56" spans="28:34" x14ac:dyDescent="0.15">
      <c r="AB56" s="254"/>
      <c r="AC56" s="254"/>
      <c r="AD56" s="254"/>
      <c r="AE56" s="254"/>
      <c r="AF56" s="254"/>
      <c r="AG56" s="254"/>
      <c r="AH56" s="254"/>
    </row>
    <row r="57" spans="28:34" x14ac:dyDescent="0.15">
      <c r="AH57" s="254"/>
    </row>
    <row r="58" spans="28:34" x14ac:dyDescent="0.15">
      <c r="AH58" s="254"/>
    </row>
    <row r="59" spans="28:34" x14ac:dyDescent="0.15">
      <c r="AG59" s="254"/>
      <c r="AH59" s="254"/>
    </row>
    <row r="60" spans="28:34" x14ac:dyDescent="0.15"/>
    <row r="61" spans="28:34" x14ac:dyDescent="0.15"/>
    <row r="62" spans="28:34" x14ac:dyDescent="0.15"/>
    <row r="63" spans="28:34" x14ac:dyDescent="0.15">
      <c r="AH63" s="254"/>
    </row>
    <row r="64" spans="28:34" x14ac:dyDescent="0.15">
      <c r="AG64" s="254"/>
      <c r="AH64" s="254"/>
    </row>
    <row r="65" spans="28:34" x14ac:dyDescent="0.15"/>
    <row r="66" spans="28:34" x14ac:dyDescent="0.15"/>
    <row r="67" spans="28:34" x14ac:dyDescent="0.15"/>
    <row r="68" spans="28:34" x14ac:dyDescent="0.15">
      <c r="AB68" s="254"/>
      <c r="AC68" s="254"/>
      <c r="AD68" s="254"/>
      <c r="AE68" s="254"/>
      <c r="AF68" s="254"/>
      <c r="AG68" s="254"/>
      <c r="AH68" s="254"/>
    </row>
    <row r="69" spans="28:34" x14ac:dyDescent="0.15">
      <c r="AF69" s="254"/>
      <c r="AG69" s="254"/>
      <c r="AH69" s="254"/>
    </row>
    <row r="70" spans="28:34" x14ac:dyDescent="0.15"/>
    <row r="71" spans="28:34" x14ac:dyDescent="0.15"/>
    <row r="72" spans="28:34" x14ac:dyDescent="0.15"/>
    <row r="73" spans="28:34" x14ac:dyDescent="0.15"/>
    <row r="74" spans="28:34" x14ac:dyDescent="0.15"/>
    <row r="75" spans="28:34" x14ac:dyDescent="0.15">
      <c r="AH75" s="254"/>
    </row>
    <row r="76" spans="28:34" x14ac:dyDescent="0.15">
      <c r="AF76" s="254"/>
      <c r="AG76" s="254"/>
      <c r="AH76" s="254"/>
    </row>
    <row r="77" spans="28:34" x14ac:dyDescent="0.15">
      <c r="AG77" s="254"/>
      <c r="AH77" s="254"/>
    </row>
    <row r="78" spans="28:34" x14ac:dyDescent="0.15"/>
    <row r="79" spans="28:34" x14ac:dyDescent="0.15"/>
    <row r="80" spans="28:34" x14ac:dyDescent="0.15"/>
    <row r="81" spans="25:34" x14ac:dyDescent="0.15"/>
    <row r="82" spans="25:34" x14ac:dyDescent="0.15">
      <c r="Y82" s="254"/>
    </row>
    <row r="83" spans="25:34" x14ac:dyDescent="0.15">
      <c r="Y83" s="254"/>
      <c r="Z83" s="254"/>
      <c r="AA83" s="254"/>
      <c r="AB83" s="254"/>
      <c r="AC83" s="254"/>
      <c r="AD83" s="254"/>
      <c r="AE83" s="254"/>
      <c r="AF83" s="254"/>
      <c r="AG83" s="254"/>
      <c r="AH83" s="254"/>
    </row>
    <row r="84" spans="25:34" x14ac:dyDescent="0.15"/>
    <row r="85" spans="25:34" x14ac:dyDescent="0.15"/>
    <row r="86" spans="25:34" x14ac:dyDescent="0.15"/>
    <row r="87" spans="25:34" x14ac:dyDescent="0.15"/>
    <row r="88" spans="25:34" x14ac:dyDescent="0.15">
      <c r="AH88" s="254"/>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4"/>
      <c r="AG94" s="254"/>
      <c r="AH94" s="254"/>
    </row>
    <row r="95" spans="25:34" ht="13.5" customHeight="1" x14ac:dyDescent="0.15">
      <c r="AH95" s="254"/>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4"/>
    </row>
    <row r="102" spans="33:34" ht="13.5" customHeight="1" x14ac:dyDescent="0.15"/>
    <row r="103" spans="33:34" ht="13.5" customHeight="1" x14ac:dyDescent="0.15"/>
    <row r="104" spans="33:34" ht="13.5" customHeight="1" x14ac:dyDescent="0.15">
      <c r="AG104" s="254"/>
      <c r="AH104" s="254"/>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4"/>
    </row>
    <row r="117" spans="34:122" ht="13.5" customHeight="1" x14ac:dyDescent="0.15"/>
    <row r="118" spans="34:122" ht="13.5" customHeight="1" x14ac:dyDescent="0.15"/>
    <row r="119" spans="34:122" ht="13.5" customHeight="1" x14ac:dyDescent="0.15"/>
    <row r="120" spans="34:122" ht="13.5" customHeight="1" x14ac:dyDescent="0.15">
      <c r="AH120" s="254"/>
    </row>
    <row r="121" spans="34:122" ht="13.5" customHeight="1" x14ac:dyDescent="0.15">
      <c r="AH121" s="254"/>
    </row>
    <row r="122" spans="34:122" ht="13.5" customHeight="1" x14ac:dyDescent="0.15"/>
    <row r="123" spans="34:122" ht="13.5" customHeight="1" x14ac:dyDescent="0.15"/>
    <row r="124" spans="34:122" ht="13.5" customHeight="1" x14ac:dyDescent="0.15"/>
    <row r="125" spans="34:122" ht="13.5" customHeight="1" x14ac:dyDescent="0.15">
      <c r="DR125" s="254" t="s">
        <v>505</v>
      </c>
    </row>
  </sheetData>
  <sheetProtection algorithmName="SHA-512" hashValue="WJCCRf18KpgPKiRkvoWuD/6g4RCKJIb7dTz2j52siplivs93uWOAESpoVGnHDnFr8b8hYZ8SYPtvOqsa8LOllw==" saltValue="jy+AENvqvSEWabzY4OIBG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0" customWidth="1"/>
    <col min="2" max="8" width="13.375" style="140" customWidth="1"/>
    <col min="9" max="16384" width="11.125" style="140"/>
  </cols>
  <sheetData>
    <row r="1" spans="1:8" x14ac:dyDescent="0.15">
      <c r="A1" s="134"/>
      <c r="B1" s="135"/>
      <c r="C1" s="136"/>
      <c r="D1" s="137"/>
      <c r="E1" s="138"/>
      <c r="F1" s="138"/>
      <c r="G1" s="138"/>
      <c r="H1" s="139"/>
    </row>
    <row r="2" spans="1:8" x14ac:dyDescent="0.15">
      <c r="A2" s="141"/>
      <c r="B2" s="142"/>
      <c r="C2" s="143"/>
      <c r="D2" s="144" t="s">
        <v>51</v>
      </c>
      <c r="E2" s="145"/>
      <c r="F2" s="146" t="s">
        <v>555</v>
      </c>
      <c r="G2" s="147"/>
      <c r="H2" s="148"/>
    </row>
    <row r="3" spans="1:8" x14ac:dyDescent="0.15">
      <c r="A3" s="144" t="s">
        <v>548</v>
      </c>
      <c r="B3" s="149"/>
      <c r="C3" s="150"/>
      <c r="D3" s="151">
        <v>32839</v>
      </c>
      <c r="E3" s="152"/>
      <c r="F3" s="153">
        <v>62698</v>
      </c>
      <c r="G3" s="154"/>
      <c r="H3" s="155"/>
    </row>
    <row r="4" spans="1:8" x14ac:dyDescent="0.15">
      <c r="A4" s="156"/>
      <c r="B4" s="157"/>
      <c r="C4" s="158"/>
      <c r="D4" s="159">
        <v>23388</v>
      </c>
      <c r="E4" s="160"/>
      <c r="F4" s="161">
        <v>31973</v>
      </c>
      <c r="G4" s="162"/>
      <c r="H4" s="163"/>
    </row>
    <row r="5" spans="1:8" x14ac:dyDescent="0.15">
      <c r="A5" s="144" t="s">
        <v>550</v>
      </c>
      <c r="B5" s="149"/>
      <c r="C5" s="150"/>
      <c r="D5" s="151">
        <v>28934</v>
      </c>
      <c r="E5" s="152"/>
      <c r="F5" s="153">
        <v>79245</v>
      </c>
      <c r="G5" s="154"/>
      <c r="H5" s="155"/>
    </row>
    <row r="6" spans="1:8" x14ac:dyDescent="0.15">
      <c r="A6" s="156"/>
      <c r="B6" s="157"/>
      <c r="C6" s="158"/>
      <c r="D6" s="159">
        <v>21480</v>
      </c>
      <c r="E6" s="160"/>
      <c r="F6" s="161">
        <v>40378</v>
      </c>
      <c r="G6" s="162"/>
      <c r="H6" s="163"/>
    </row>
    <row r="7" spans="1:8" x14ac:dyDescent="0.15">
      <c r="A7" s="144" t="s">
        <v>551</v>
      </c>
      <c r="B7" s="149"/>
      <c r="C7" s="150"/>
      <c r="D7" s="151">
        <v>85842</v>
      </c>
      <c r="E7" s="152"/>
      <c r="F7" s="153">
        <v>71604</v>
      </c>
      <c r="G7" s="154"/>
      <c r="H7" s="155"/>
    </row>
    <row r="8" spans="1:8" x14ac:dyDescent="0.15">
      <c r="A8" s="156"/>
      <c r="B8" s="157"/>
      <c r="C8" s="158"/>
      <c r="D8" s="159">
        <v>73929</v>
      </c>
      <c r="E8" s="160"/>
      <c r="F8" s="161">
        <v>45121</v>
      </c>
      <c r="G8" s="162"/>
      <c r="H8" s="163"/>
    </row>
    <row r="9" spans="1:8" x14ac:dyDescent="0.15">
      <c r="A9" s="144" t="s">
        <v>552</v>
      </c>
      <c r="B9" s="149"/>
      <c r="C9" s="150"/>
      <c r="D9" s="151">
        <v>60613</v>
      </c>
      <c r="E9" s="152"/>
      <c r="F9" s="153">
        <v>67009</v>
      </c>
      <c r="G9" s="154"/>
      <c r="H9" s="155"/>
    </row>
    <row r="10" spans="1:8" x14ac:dyDescent="0.15">
      <c r="A10" s="156"/>
      <c r="B10" s="157"/>
      <c r="C10" s="158"/>
      <c r="D10" s="159">
        <v>48782</v>
      </c>
      <c r="E10" s="160"/>
      <c r="F10" s="161">
        <v>43028</v>
      </c>
      <c r="G10" s="162"/>
      <c r="H10" s="163"/>
    </row>
    <row r="11" spans="1:8" x14ac:dyDescent="0.15">
      <c r="A11" s="144" t="s">
        <v>553</v>
      </c>
      <c r="B11" s="149"/>
      <c r="C11" s="150"/>
      <c r="D11" s="151">
        <v>23986</v>
      </c>
      <c r="E11" s="152"/>
      <c r="F11" s="153">
        <v>54225</v>
      </c>
      <c r="G11" s="154"/>
      <c r="H11" s="155"/>
    </row>
    <row r="12" spans="1:8" x14ac:dyDescent="0.15">
      <c r="A12" s="156"/>
      <c r="B12" s="157"/>
      <c r="C12" s="164"/>
      <c r="D12" s="159">
        <v>11767</v>
      </c>
      <c r="E12" s="160"/>
      <c r="F12" s="161">
        <v>27337</v>
      </c>
      <c r="G12" s="162"/>
      <c r="H12" s="163"/>
    </row>
    <row r="13" spans="1:8" x14ac:dyDescent="0.15">
      <c r="A13" s="144"/>
      <c r="B13" s="149"/>
      <c r="C13" s="165"/>
      <c r="D13" s="166">
        <v>46443</v>
      </c>
      <c r="E13" s="167"/>
      <c r="F13" s="168">
        <v>66956</v>
      </c>
      <c r="G13" s="169"/>
      <c r="H13" s="155"/>
    </row>
    <row r="14" spans="1:8" x14ac:dyDescent="0.15">
      <c r="A14" s="156"/>
      <c r="B14" s="157"/>
      <c r="C14" s="158"/>
      <c r="D14" s="159">
        <v>35869</v>
      </c>
      <c r="E14" s="160"/>
      <c r="F14" s="161">
        <v>37567</v>
      </c>
      <c r="G14" s="162"/>
      <c r="H14" s="163"/>
    </row>
    <row r="17" spans="1:11" x14ac:dyDescent="0.15">
      <c r="A17" s="140" t="s">
        <v>52</v>
      </c>
    </row>
    <row r="18" spans="1:11" x14ac:dyDescent="0.15">
      <c r="A18" s="170"/>
      <c r="B18" s="170" t="str">
        <f>実質収支比率等に係る経年分析!F$46</f>
        <v>H29</v>
      </c>
      <c r="C18" s="170" t="str">
        <f>実質収支比率等に係る経年分析!G$46</f>
        <v>H30</v>
      </c>
      <c r="D18" s="170" t="str">
        <f>実質収支比率等に係る経年分析!H$46</f>
        <v>R01</v>
      </c>
      <c r="E18" s="170" t="str">
        <f>実質収支比率等に係る経年分析!I$46</f>
        <v>R02</v>
      </c>
      <c r="F18" s="170" t="str">
        <f>実質収支比率等に係る経年分析!J$46</f>
        <v>R03</v>
      </c>
    </row>
    <row r="19" spans="1:11" x14ac:dyDescent="0.15">
      <c r="A19" s="170" t="s">
        <v>53</v>
      </c>
      <c r="B19" s="170">
        <f>ROUND(VALUE(SUBSTITUTE(実質収支比率等に係る経年分析!F$48,"▲","-")),2)</f>
        <v>9.32</v>
      </c>
      <c r="C19" s="170">
        <f>ROUND(VALUE(SUBSTITUTE(実質収支比率等に係る経年分析!G$48,"▲","-")),2)</f>
        <v>7.7</v>
      </c>
      <c r="D19" s="170">
        <f>ROUND(VALUE(SUBSTITUTE(実質収支比率等に係る経年分析!H$48,"▲","-")),2)</f>
        <v>6.89</v>
      </c>
      <c r="E19" s="170">
        <f>ROUND(VALUE(SUBSTITUTE(実質収支比率等に係る経年分析!I$48,"▲","-")),2)</f>
        <v>9.4700000000000006</v>
      </c>
      <c r="F19" s="170">
        <f>ROUND(VALUE(SUBSTITUTE(実質収支比率等に係る経年分析!J$48,"▲","-")),2)</f>
        <v>14.14</v>
      </c>
    </row>
    <row r="20" spans="1:11" x14ac:dyDescent="0.15">
      <c r="A20" s="170" t="s">
        <v>54</v>
      </c>
      <c r="B20" s="170">
        <f>ROUND(VALUE(SUBSTITUTE(実質収支比率等に係る経年分析!F$47,"▲","-")),2)</f>
        <v>13.4</v>
      </c>
      <c r="C20" s="170">
        <f>ROUND(VALUE(SUBSTITUTE(実質収支比率等に係る経年分析!G$47,"▲","-")),2)</f>
        <v>16.18</v>
      </c>
      <c r="D20" s="170">
        <f>ROUND(VALUE(SUBSTITUTE(実質収支比率等に係る経年分析!H$47,"▲","-")),2)</f>
        <v>17.16</v>
      </c>
      <c r="E20" s="170">
        <f>ROUND(VALUE(SUBSTITUTE(実質収支比率等に係る経年分析!I$47,"▲","-")),2)</f>
        <v>15.94</v>
      </c>
      <c r="F20" s="170">
        <f>ROUND(VALUE(SUBSTITUTE(実質収支比率等に係る経年分析!J$47,"▲","-")),2)</f>
        <v>17.309999999999999</v>
      </c>
    </row>
    <row r="21" spans="1:11" x14ac:dyDescent="0.15">
      <c r="A21" s="170" t="s">
        <v>55</v>
      </c>
      <c r="B21" s="170">
        <f>IF(ISNUMBER(VALUE(SUBSTITUTE(実質収支比率等に係る経年分析!F$49,"▲","-"))),ROUND(VALUE(SUBSTITUTE(実質収支比率等に係る経年分析!F$49,"▲","-")),2),NA())</f>
        <v>-0.19</v>
      </c>
      <c r="C21" s="170">
        <f>IF(ISNUMBER(VALUE(SUBSTITUTE(実質収支比率等に係る経年分析!G$49,"▲","-"))),ROUND(VALUE(SUBSTITUTE(実質収支比率等に係る経年分析!G$49,"▲","-")),2),NA())</f>
        <v>1.27</v>
      </c>
      <c r="D21" s="170">
        <f>IF(ISNUMBER(VALUE(SUBSTITUTE(実質収支比率等に係る経年分析!H$49,"▲","-"))),ROUND(VALUE(SUBSTITUTE(実質収支比率等に係る経年分析!H$49,"▲","-")),2),NA())</f>
        <v>0.12</v>
      </c>
      <c r="E21" s="170">
        <f>IF(ISNUMBER(VALUE(SUBSTITUTE(実質収支比率等に係る経年分析!I$49,"▲","-"))),ROUND(VALUE(SUBSTITUTE(実質収支比率等に係る経年分析!I$49,"▲","-")),2),NA())</f>
        <v>1.95</v>
      </c>
      <c r="F21" s="170">
        <f>IF(ISNUMBER(VALUE(SUBSTITUTE(実質収支比率等に係る経年分析!J$49,"▲","-"))),ROUND(VALUE(SUBSTITUTE(実質収支比率等に係る経年分析!J$49,"▲","-")),2),NA())</f>
        <v>7.22</v>
      </c>
    </row>
    <row r="24" spans="1:11" x14ac:dyDescent="0.15">
      <c r="A24" s="140" t="s">
        <v>56</v>
      </c>
    </row>
    <row r="25" spans="1:11" x14ac:dyDescent="0.15">
      <c r="A25" s="171"/>
      <c r="B25" s="171" t="str">
        <f>連結実質赤字比率に係る赤字・黒字の構成分析!F$33</f>
        <v>H29</v>
      </c>
      <c r="C25" s="171"/>
      <c r="D25" s="171" t="str">
        <f>連結実質赤字比率に係る赤字・黒字の構成分析!G$33</f>
        <v>H30</v>
      </c>
      <c r="E25" s="171"/>
      <c r="F25" s="171" t="str">
        <f>連結実質赤字比率に係る赤字・黒字の構成分析!H$33</f>
        <v>R01</v>
      </c>
      <c r="G25" s="171"/>
      <c r="H25" s="171" t="str">
        <f>連結実質赤字比率に係る赤字・黒字の構成分析!I$33</f>
        <v>R02</v>
      </c>
      <c r="I25" s="171"/>
      <c r="J25" s="171" t="str">
        <f>連結実質赤字比率に係る赤字・黒字の構成分析!J$33</f>
        <v>R03</v>
      </c>
      <c r="K25" s="171"/>
    </row>
    <row r="26" spans="1:11" x14ac:dyDescent="0.15">
      <c r="A26" s="171"/>
      <c r="B26" s="171" t="s">
        <v>57</v>
      </c>
      <c r="C26" s="171" t="s">
        <v>58</v>
      </c>
      <c r="D26" s="171" t="s">
        <v>57</v>
      </c>
      <c r="E26" s="171" t="s">
        <v>58</v>
      </c>
      <c r="F26" s="171" t="s">
        <v>57</v>
      </c>
      <c r="G26" s="171" t="s">
        <v>58</v>
      </c>
      <c r="H26" s="171" t="s">
        <v>57</v>
      </c>
      <c r="I26" s="171" t="s">
        <v>58</v>
      </c>
      <c r="J26" s="171" t="s">
        <v>57</v>
      </c>
      <c r="K26" s="171" t="s">
        <v>58</v>
      </c>
    </row>
    <row r="27" spans="1:11" x14ac:dyDescent="0.15">
      <c r="A27" s="171" t="str">
        <f>IF(連結実質赤字比率に係る赤字・黒字の構成分析!C$43="",NA(),連結実質赤字比率に係る赤字・黒字の構成分析!C$43)</f>
        <v>その他会計（黒字）</v>
      </c>
      <c r="B27" s="171" t="e">
        <f>IF(ROUND(VALUE(SUBSTITUTE(連結実質赤字比率に係る赤字・黒字の構成分析!F$43,"▲", "-")), 2) &lt; 0, ABS(ROUND(VALUE(SUBSTITUTE(連結実質赤字比率に係る赤字・黒字の構成分析!F$43,"▲", "-")), 2)), NA())</f>
        <v>#N/A</v>
      </c>
      <c r="C27" s="171">
        <f>IF(ROUND(VALUE(SUBSTITUTE(連結実質赤字比率に係る赤字・黒字の構成分析!F$43,"▲", "-")), 2) &gt;= 0, ABS(ROUND(VALUE(SUBSTITUTE(連結実質赤字比率に係る赤字・黒字の構成分析!F$43,"▲", "-")), 2)), NA())</f>
        <v>0.77</v>
      </c>
      <c r="D27" s="171" t="e">
        <f>IF(ROUND(VALUE(SUBSTITUTE(連結実質赤字比率に係る赤字・黒字の構成分析!G$43,"▲", "-")), 2) &lt; 0, ABS(ROUND(VALUE(SUBSTITUTE(連結実質赤字比率に係る赤字・黒字の構成分析!G$43,"▲", "-")), 2)), NA())</f>
        <v>#N/A</v>
      </c>
      <c r="E27" s="171">
        <f>IF(ROUND(VALUE(SUBSTITUTE(連結実質赤字比率に係る赤字・黒字の構成分析!G$43,"▲", "-")), 2) &gt;= 0, ABS(ROUND(VALUE(SUBSTITUTE(連結実質赤字比率に係る赤字・黒字の構成分析!G$43,"▲", "-")), 2)), NA())</f>
        <v>0.49</v>
      </c>
      <c r="F27" s="171" t="e">
        <f>IF(ROUND(VALUE(SUBSTITUTE(連結実質赤字比率に係る赤字・黒字の構成分析!H$43,"▲", "-")), 2) &lt; 0, ABS(ROUND(VALUE(SUBSTITUTE(連結実質赤字比率に係る赤字・黒字の構成分析!H$43,"▲", "-")), 2)), NA())</f>
        <v>#N/A</v>
      </c>
      <c r="G27" s="171">
        <f>IF(ROUND(VALUE(SUBSTITUTE(連結実質赤字比率に係る赤字・黒字の構成分析!H$43,"▲", "-")), 2) &gt;= 0, ABS(ROUND(VALUE(SUBSTITUTE(連結実質赤字比率に係る赤字・黒字の構成分析!H$43,"▲", "-")), 2)), NA())</f>
        <v>0.01</v>
      </c>
      <c r="H27" s="171" t="e">
        <f>IF(ROUND(VALUE(SUBSTITUTE(連結実質赤字比率に係る赤字・黒字の構成分析!I$43,"▲", "-")), 2) &lt; 0, ABS(ROUND(VALUE(SUBSTITUTE(連結実質赤字比率に係る赤字・黒字の構成分析!I$43,"▲", "-")), 2)), NA())</f>
        <v>#N/A</v>
      </c>
      <c r="I27" s="171">
        <f>IF(ROUND(VALUE(SUBSTITUTE(連結実質赤字比率に係る赤字・黒字の構成分析!I$43,"▲", "-")), 2) &gt;= 0, ABS(ROUND(VALUE(SUBSTITUTE(連結実質赤字比率に係る赤字・黒字の構成分析!I$43,"▲", "-")), 2)), NA())</f>
        <v>0.02</v>
      </c>
      <c r="J27" s="171" t="e">
        <f>IF(ROUND(VALUE(SUBSTITUTE(連結実質赤字比率に係る赤字・黒字の構成分析!J$43,"▲", "-")), 2) &lt; 0, ABS(ROUND(VALUE(SUBSTITUTE(連結実質赤字比率に係る赤字・黒字の構成分析!J$43,"▲", "-")), 2)), NA())</f>
        <v>#N/A</v>
      </c>
      <c r="K27" s="171">
        <f>IF(ROUND(VALUE(SUBSTITUTE(連結実質赤字比率に係る赤字・黒字の構成分析!J$43,"▲", "-")), 2) &gt;= 0, ABS(ROUND(VALUE(SUBSTITUTE(連結実質赤字比率に係る赤字・黒字の構成分析!J$43,"▲", "-")), 2)), NA())</f>
        <v>0</v>
      </c>
    </row>
    <row r="28" spans="1:11" x14ac:dyDescent="0.15">
      <c r="A28" s="171" t="str">
        <f>IF(連結実質赤字比率に係る赤字・黒字の構成分析!C$42="",NA(),連結実質赤字比率に係る赤字・黒字の構成分析!C$42)</f>
        <v>その他会計（赤字）</v>
      </c>
      <c r="B28" s="171" t="e">
        <f>IF(ROUND(VALUE(SUBSTITUTE(連結実質赤字比率に係る赤字・黒字の構成分析!F$42,"▲", "-")), 2) &lt; 0, ABS(ROUND(VALUE(SUBSTITUTE(連結実質赤字比率に係る赤字・黒字の構成分析!F$42,"▲", "-")), 2)), NA())</f>
        <v>#VALUE!</v>
      </c>
      <c r="C28" s="171" t="e">
        <f>IF(ROUND(VALUE(SUBSTITUTE(連結実質赤字比率に係る赤字・黒字の構成分析!F$42,"▲", "-")), 2) &gt;= 0, ABS(ROUND(VALUE(SUBSTITUTE(連結実質赤字比率に係る赤字・黒字の構成分析!F$42,"▲", "-")), 2)), NA())</f>
        <v>#VALUE!</v>
      </c>
      <c r="D28" s="171" t="e">
        <f>IF(ROUND(VALUE(SUBSTITUTE(連結実質赤字比率に係る赤字・黒字の構成分析!G$42,"▲", "-")), 2) &lt; 0, ABS(ROUND(VALUE(SUBSTITUTE(連結実質赤字比率に係る赤字・黒字の構成分析!G$42,"▲", "-")), 2)), NA())</f>
        <v>#VALUE!</v>
      </c>
      <c r="E28" s="171" t="e">
        <f>IF(ROUND(VALUE(SUBSTITUTE(連結実質赤字比率に係る赤字・黒字の構成分析!G$42,"▲", "-")), 2) &gt;= 0, ABS(ROUND(VALUE(SUBSTITUTE(連結実質赤字比率に係る赤字・黒字の構成分析!G$42,"▲", "-")), 2)), NA())</f>
        <v>#VALUE!</v>
      </c>
      <c r="F28" s="171" t="e">
        <f>IF(ROUND(VALUE(SUBSTITUTE(連結実質赤字比率に係る赤字・黒字の構成分析!H$42,"▲", "-")), 2) &lt; 0, ABS(ROUND(VALUE(SUBSTITUTE(連結実質赤字比率に係る赤字・黒字の構成分析!H$42,"▲", "-")), 2)), NA())</f>
        <v>#VALUE!</v>
      </c>
      <c r="G28" s="171" t="e">
        <f>IF(ROUND(VALUE(SUBSTITUTE(連結実質赤字比率に係る赤字・黒字の構成分析!H$42,"▲", "-")), 2) &gt;= 0, ABS(ROUND(VALUE(SUBSTITUTE(連結実質赤字比率に係る赤字・黒字の構成分析!H$42,"▲", "-")), 2)), NA())</f>
        <v>#VALUE!</v>
      </c>
      <c r="H28" s="171" t="e">
        <f>IF(ROUND(VALUE(SUBSTITUTE(連結実質赤字比率に係る赤字・黒字の構成分析!I$42,"▲", "-")), 2) &lt; 0, ABS(ROUND(VALUE(SUBSTITUTE(連結実質赤字比率に係る赤字・黒字の構成分析!I$42,"▲", "-")), 2)), NA())</f>
        <v>#VALUE!</v>
      </c>
      <c r="I28" s="171" t="e">
        <f>IF(ROUND(VALUE(SUBSTITUTE(連結実質赤字比率に係る赤字・黒字の構成分析!I$42,"▲", "-")), 2) &gt;= 0, ABS(ROUND(VALUE(SUBSTITUTE(連結実質赤字比率に係る赤字・黒字の構成分析!I$42,"▲", "-")), 2)), NA())</f>
        <v>#VALUE!</v>
      </c>
      <c r="J28" s="171" t="e">
        <f>IF(ROUND(VALUE(SUBSTITUTE(連結実質赤字比率に係る赤字・黒字の構成分析!J$42,"▲", "-")), 2) &lt; 0, ABS(ROUND(VALUE(SUBSTITUTE(連結実質赤字比率に係る赤字・黒字の構成分析!J$42,"▲", "-")), 2)), NA())</f>
        <v>#VALUE!</v>
      </c>
      <c r="K28" s="171" t="e">
        <f>IF(ROUND(VALUE(SUBSTITUTE(連結実質赤字比率に係る赤字・黒字の構成分析!J$42,"▲", "-")), 2) &gt;= 0, ABS(ROUND(VALUE(SUBSTITUTE(連結実質赤字比率に係る赤字・黒字の構成分析!J$42,"▲", "-")), 2)), NA())</f>
        <v>#VALUE!</v>
      </c>
    </row>
    <row r="29" spans="1:11" x14ac:dyDescent="0.15">
      <c r="A29" s="171" t="str">
        <f>IF(連結実質赤字比率に係る赤字・黒字の構成分析!C$41="",NA(),連結実質赤字比率に係る赤字・黒字の構成分析!C$41)</f>
        <v>結城市後期高齢者医療特別会計</v>
      </c>
      <c r="B29" s="171" t="e">
        <f>IF(ROUND(VALUE(SUBSTITUTE(連結実質赤字比率に係る赤字・黒字の構成分析!F$41,"▲", "-")), 2) &lt; 0, ABS(ROUND(VALUE(SUBSTITUTE(連結実質赤字比率に係る赤字・黒字の構成分析!F$41,"▲", "-")), 2)), NA())</f>
        <v>#N/A</v>
      </c>
      <c r="C29" s="171">
        <f>IF(ROUND(VALUE(SUBSTITUTE(連結実質赤字比率に係る赤字・黒字の構成分析!F$41,"▲", "-")), 2) &gt;= 0, ABS(ROUND(VALUE(SUBSTITUTE(連結実質赤字比率に係る赤字・黒字の構成分析!F$41,"▲", "-")), 2)), NA())</f>
        <v>0</v>
      </c>
      <c r="D29" s="171" t="e">
        <f>IF(ROUND(VALUE(SUBSTITUTE(連結実質赤字比率に係る赤字・黒字の構成分析!G$41,"▲", "-")), 2) &lt; 0, ABS(ROUND(VALUE(SUBSTITUTE(連結実質赤字比率に係る赤字・黒字の構成分析!G$41,"▲", "-")), 2)), NA())</f>
        <v>#N/A</v>
      </c>
      <c r="E29" s="171">
        <f>IF(ROUND(VALUE(SUBSTITUTE(連結実質赤字比率に係る赤字・黒字の構成分析!G$41,"▲", "-")), 2) &gt;= 0, ABS(ROUND(VALUE(SUBSTITUTE(連結実質赤字比率に係る赤字・黒字の構成分析!G$41,"▲", "-")), 2)), NA())</f>
        <v>0.01</v>
      </c>
      <c r="F29" s="171" t="e">
        <f>IF(ROUND(VALUE(SUBSTITUTE(連結実質赤字比率に係る赤字・黒字の構成分析!H$41,"▲", "-")), 2) &lt; 0, ABS(ROUND(VALUE(SUBSTITUTE(連結実質赤字比率に係る赤字・黒字の構成分析!H$41,"▲", "-")), 2)), NA())</f>
        <v>#N/A</v>
      </c>
      <c r="G29" s="171">
        <f>IF(ROUND(VALUE(SUBSTITUTE(連結実質赤字比率に係る赤字・黒字の構成分析!H$41,"▲", "-")), 2) &gt;= 0, ABS(ROUND(VALUE(SUBSTITUTE(連結実質赤字比率に係る赤字・黒字の構成分析!H$41,"▲", "-")), 2)), NA())</f>
        <v>0.01</v>
      </c>
      <c r="H29" s="171" t="e">
        <f>IF(ROUND(VALUE(SUBSTITUTE(連結実質赤字比率に係る赤字・黒字の構成分析!I$41,"▲", "-")), 2) &lt; 0, ABS(ROUND(VALUE(SUBSTITUTE(連結実質赤字比率に係る赤字・黒字の構成分析!I$41,"▲", "-")), 2)), NA())</f>
        <v>#N/A</v>
      </c>
      <c r="I29" s="171">
        <f>IF(ROUND(VALUE(SUBSTITUTE(連結実質赤字比率に係る赤字・黒字の構成分析!I$41,"▲", "-")), 2) &gt;= 0, ABS(ROUND(VALUE(SUBSTITUTE(連結実質赤字比率に係る赤字・黒字の構成分析!I$41,"▲", "-")), 2)), NA())</f>
        <v>0.01</v>
      </c>
      <c r="J29" s="171" t="e">
        <f>IF(ROUND(VALUE(SUBSTITUTE(連結実質赤字比率に係る赤字・黒字の構成分析!J$41,"▲", "-")), 2) &lt; 0, ABS(ROUND(VALUE(SUBSTITUTE(連結実質赤字比率に係る赤字・黒字の構成分析!J$41,"▲", "-")), 2)), NA())</f>
        <v>#N/A</v>
      </c>
      <c r="K29" s="171">
        <f>IF(ROUND(VALUE(SUBSTITUTE(連結実質赤字比率に係る赤字・黒字の構成分析!J$41,"▲", "-")), 2) &gt;= 0, ABS(ROUND(VALUE(SUBSTITUTE(連結実質赤字比率に係る赤字・黒字の構成分析!J$41,"▲", "-")), 2)), NA())</f>
        <v>0.01</v>
      </c>
    </row>
    <row r="30" spans="1:11" x14ac:dyDescent="0.15">
      <c r="A30" s="171" t="str">
        <f>IF(連結実質赤字比率に係る赤字・黒字の構成分析!C$40="",NA(),連結実質赤字比率に係る赤字・黒字の構成分析!C$40)</f>
        <v>下館・結城都市計画事業結城南部第三土地区画整理事業特別会計</v>
      </c>
      <c r="B30" s="171" t="e">
        <f>IF(ROUND(VALUE(SUBSTITUTE(連結実質赤字比率に係る赤字・黒字の構成分析!F$40,"▲", "-")), 2) &lt; 0, ABS(ROUND(VALUE(SUBSTITUTE(連結実質赤字比率に係る赤字・黒字の構成分析!F$40,"▲", "-")), 2)), NA())</f>
        <v>#N/A</v>
      </c>
      <c r="C30" s="171">
        <f>IF(ROUND(VALUE(SUBSTITUTE(連結実質赤字比率に係る赤字・黒字の構成分析!F$40,"▲", "-")), 2) &gt;= 0, ABS(ROUND(VALUE(SUBSTITUTE(連結実質赤字比率に係る赤字・黒字の構成分析!F$40,"▲", "-")), 2)), NA())</f>
        <v>0.4</v>
      </c>
      <c r="D30" s="171" t="e">
        <f>IF(ROUND(VALUE(SUBSTITUTE(連結実質赤字比率に係る赤字・黒字の構成分析!G$40,"▲", "-")), 2) &lt; 0, ABS(ROUND(VALUE(SUBSTITUTE(連結実質赤字比率に係る赤字・黒字の構成分析!G$40,"▲", "-")), 2)), NA())</f>
        <v>#N/A</v>
      </c>
      <c r="E30" s="171">
        <f>IF(ROUND(VALUE(SUBSTITUTE(連結実質赤字比率に係る赤字・黒字の構成分析!G$40,"▲", "-")), 2) &gt;= 0, ABS(ROUND(VALUE(SUBSTITUTE(連結実質赤字比率に係る赤字・黒字の構成分析!G$40,"▲", "-")), 2)), NA())</f>
        <v>0.39</v>
      </c>
      <c r="F30" s="171" t="e">
        <f>IF(ROUND(VALUE(SUBSTITUTE(連結実質赤字比率に係る赤字・黒字の構成分析!H$40,"▲", "-")), 2) &lt; 0, ABS(ROUND(VALUE(SUBSTITUTE(連結実質赤字比率に係る赤字・黒字の構成分析!H$40,"▲", "-")), 2)), NA())</f>
        <v>#N/A</v>
      </c>
      <c r="G30" s="171">
        <f>IF(ROUND(VALUE(SUBSTITUTE(連結実質赤字比率に係る赤字・黒字の構成分析!H$40,"▲", "-")), 2) &gt;= 0, ABS(ROUND(VALUE(SUBSTITUTE(連結実質赤字比率に係る赤字・黒字の構成分析!H$40,"▲", "-")), 2)), NA())</f>
        <v>0.39</v>
      </c>
      <c r="H30" s="171" t="e">
        <f>IF(ROUND(VALUE(SUBSTITUTE(連結実質赤字比率に係る赤字・黒字の構成分析!I$40,"▲", "-")), 2) &lt; 0, ABS(ROUND(VALUE(SUBSTITUTE(連結実質赤字比率に係る赤字・黒字の構成分析!I$40,"▲", "-")), 2)), NA())</f>
        <v>#N/A</v>
      </c>
      <c r="I30" s="171">
        <f>IF(ROUND(VALUE(SUBSTITUTE(連結実質赤字比率に係る赤字・黒字の構成分析!I$40,"▲", "-")), 2) &gt;= 0, ABS(ROUND(VALUE(SUBSTITUTE(連結実質赤字比率に係る赤字・黒字の構成分析!I$40,"▲", "-")), 2)), NA())</f>
        <v>0.37</v>
      </c>
      <c r="J30" s="171" t="e">
        <f>IF(ROUND(VALUE(SUBSTITUTE(連結実質赤字比率に係る赤字・黒字の構成分析!J$40,"▲", "-")), 2) &lt; 0, ABS(ROUND(VALUE(SUBSTITUTE(連結実質赤字比率に係る赤字・黒字の構成分析!J$40,"▲", "-")), 2)), NA())</f>
        <v>#N/A</v>
      </c>
      <c r="K30" s="171">
        <f>IF(ROUND(VALUE(SUBSTITUTE(連結実質赤字比率に係る赤字・黒字の構成分析!J$40,"▲", "-")), 2) &gt;= 0, ABS(ROUND(VALUE(SUBSTITUTE(連結実質赤字比率に係る赤字・黒字の構成分析!J$40,"▲", "-")), 2)), NA())</f>
        <v>0.35</v>
      </c>
    </row>
    <row r="31" spans="1:11" x14ac:dyDescent="0.15">
      <c r="A31" s="171" t="str">
        <f>IF(連結実質赤字比率に係る赤字・黒字の構成分析!C$39="",NA(),連結実質赤字比率に係る赤字・黒字の構成分析!C$39)</f>
        <v>下館・結城都市計画事業結城南部第二土地区画整理事業特別会計</v>
      </c>
      <c r="B31" s="171" t="e">
        <f>IF(ROUND(VALUE(SUBSTITUTE(連結実質赤字比率に係る赤字・黒字の構成分析!F$39,"▲", "-")), 2) &lt; 0, ABS(ROUND(VALUE(SUBSTITUTE(連結実質赤字比率に係る赤字・黒字の構成分析!F$39,"▲", "-")), 2)), NA())</f>
        <v>#N/A</v>
      </c>
      <c r="C31" s="171">
        <f>IF(ROUND(VALUE(SUBSTITUTE(連結実質赤字比率に係る赤字・黒字の構成分析!F$39,"▲", "-")), 2) &gt;= 0, ABS(ROUND(VALUE(SUBSTITUTE(連結実質赤字比率に係る赤字・黒字の構成分析!F$39,"▲", "-")), 2)), NA())</f>
        <v>0.8</v>
      </c>
      <c r="D31" s="171" t="e">
        <f>IF(ROUND(VALUE(SUBSTITUTE(連結実質赤字比率に係る赤字・黒字の構成分析!G$39,"▲", "-")), 2) &lt; 0, ABS(ROUND(VALUE(SUBSTITUTE(連結実質赤字比率に係る赤字・黒字の構成分析!G$39,"▲", "-")), 2)), NA())</f>
        <v>#N/A</v>
      </c>
      <c r="E31" s="171">
        <f>IF(ROUND(VALUE(SUBSTITUTE(連結実質赤字比率に係る赤字・黒字の構成分析!G$39,"▲", "-")), 2) &gt;= 0, ABS(ROUND(VALUE(SUBSTITUTE(連結実質赤字比率に係る赤字・黒字の構成分析!G$39,"▲", "-")), 2)), NA())</f>
        <v>0.56999999999999995</v>
      </c>
      <c r="F31" s="171" t="e">
        <f>IF(ROUND(VALUE(SUBSTITUTE(連結実質赤字比率に係る赤字・黒字の構成分析!H$39,"▲", "-")), 2) &lt; 0, ABS(ROUND(VALUE(SUBSTITUTE(連結実質赤字比率に係る赤字・黒字の構成分析!H$39,"▲", "-")), 2)), NA())</f>
        <v>#N/A</v>
      </c>
      <c r="G31" s="171">
        <f>IF(ROUND(VALUE(SUBSTITUTE(連結実質赤字比率に係る赤字・黒字の構成分析!H$39,"▲", "-")), 2) &gt;= 0, ABS(ROUND(VALUE(SUBSTITUTE(連結実質赤字比率に係る赤字・黒字の構成分析!H$39,"▲", "-")), 2)), NA())</f>
        <v>0.86</v>
      </c>
      <c r="H31" s="171" t="e">
        <f>IF(ROUND(VALUE(SUBSTITUTE(連結実質赤字比率に係る赤字・黒字の構成分析!I$39,"▲", "-")), 2) &lt; 0, ABS(ROUND(VALUE(SUBSTITUTE(連結実質赤字比率に係る赤字・黒字の構成分析!I$39,"▲", "-")), 2)), NA())</f>
        <v>#N/A</v>
      </c>
      <c r="I31" s="171">
        <f>IF(ROUND(VALUE(SUBSTITUTE(連結実質赤字比率に係る赤字・黒字の構成分析!I$39,"▲", "-")), 2) &gt;= 0, ABS(ROUND(VALUE(SUBSTITUTE(連結実質赤字比率に係る赤字・黒字の構成分析!I$39,"▲", "-")), 2)), NA())</f>
        <v>0.55000000000000004</v>
      </c>
      <c r="J31" s="171" t="e">
        <f>IF(ROUND(VALUE(SUBSTITUTE(連結実質赤字比率に係る赤字・黒字の構成分析!J$39,"▲", "-")), 2) &lt; 0, ABS(ROUND(VALUE(SUBSTITUTE(連結実質赤字比率に係る赤字・黒字の構成分析!J$39,"▲", "-")), 2)), NA())</f>
        <v>#N/A</v>
      </c>
      <c r="K31" s="171">
        <f>IF(ROUND(VALUE(SUBSTITUTE(連結実質赤字比率に係る赤字・黒字の構成分析!J$39,"▲", "-")), 2) &gt;= 0, ABS(ROUND(VALUE(SUBSTITUTE(連結実質赤字比率に係る赤字・黒字の構成分析!J$39,"▲", "-")), 2)), NA())</f>
        <v>0.73</v>
      </c>
    </row>
    <row r="32" spans="1:11" x14ac:dyDescent="0.15">
      <c r="A32" s="171" t="str">
        <f>IF(連結実質赤字比率に係る赤字・黒字の構成分析!C$38="",NA(),連結実質赤字比率に係る赤字・黒字の構成分析!C$38)</f>
        <v>結城市介護保険特別会計（介護保険事業勘定）</v>
      </c>
      <c r="B32" s="171" t="e">
        <f>IF(ROUND(VALUE(SUBSTITUTE(連結実質赤字比率に係る赤字・黒字の構成分析!F$38,"▲", "-")), 2) &lt; 0, ABS(ROUND(VALUE(SUBSTITUTE(連結実質赤字比率に係る赤字・黒字の構成分析!F$38,"▲", "-")), 2)), NA())</f>
        <v>#N/A</v>
      </c>
      <c r="C32" s="171">
        <f>IF(ROUND(VALUE(SUBSTITUTE(連結実質赤字比率に係る赤字・黒字の構成分析!F$38,"▲", "-")), 2) &gt;= 0, ABS(ROUND(VALUE(SUBSTITUTE(連結実質赤字比率に係る赤字・黒字の構成分析!F$38,"▲", "-")), 2)), NA())</f>
        <v>1.3</v>
      </c>
      <c r="D32" s="171" t="e">
        <f>IF(ROUND(VALUE(SUBSTITUTE(連結実質赤字比率に係る赤字・黒字の構成分析!G$38,"▲", "-")), 2) &lt; 0, ABS(ROUND(VALUE(SUBSTITUTE(連結実質赤字比率に係る赤字・黒字の構成分析!G$38,"▲", "-")), 2)), NA())</f>
        <v>#N/A</v>
      </c>
      <c r="E32" s="171">
        <f>IF(ROUND(VALUE(SUBSTITUTE(連結実質赤字比率に係る赤字・黒字の構成分析!G$38,"▲", "-")), 2) &gt;= 0, ABS(ROUND(VALUE(SUBSTITUTE(連結実質赤字比率に係る赤字・黒字の構成分析!G$38,"▲", "-")), 2)), NA())</f>
        <v>1.79</v>
      </c>
      <c r="F32" s="171" t="e">
        <f>IF(ROUND(VALUE(SUBSTITUTE(連結実質赤字比率に係る赤字・黒字の構成分析!H$38,"▲", "-")), 2) &lt; 0, ABS(ROUND(VALUE(SUBSTITUTE(連結実質赤字比率に係る赤字・黒字の構成分析!H$38,"▲", "-")), 2)), NA())</f>
        <v>#N/A</v>
      </c>
      <c r="G32" s="171">
        <f>IF(ROUND(VALUE(SUBSTITUTE(連結実質赤字比率に係る赤字・黒字の構成分析!H$38,"▲", "-")), 2) &gt;= 0, ABS(ROUND(VALUE(SUBSTITUTE(連結実質赤字比率に係る赤字・黒字の構成分析!H$38,"▲", "-")), 2)), NA())</f>
        <v>1.65</v>
      </c>
      <c r="H32" s="171" t="e">
        <f>IF(ROUND(VALUE(SUBSTITUTE(連結実質赤字比率に係る赤字・黒字の構成分析!I$38,"▲", "-")), 2) &lt; 0, ABS(ROUND(VALUE(SUBSTITUTE(連結実質赤字比率に係る赤字・黒字の構成分析!I$38,"▲", "-")), 2)), NA())</f>
        <v>#N/A</v>
      </c>
      <c r="I32" s="171">
        <f>IF(ROUND(VALUE(SUBSTITUTE(連結実質赤字比率に係る赤字・黒字の構成分析!I$38,"▲", "-")), 2) &gt;= 0, ABS(ROUND(VALUE(SUBSTITUTE(連結実質赤字比率に係る赤字・黒字の構成分析!I$38,"▲", "-")), 2)), NA())</f>
        <v>1.31</v>
      </c>
      <c r="J32" s="171" t="e">
        <f>IF(ROUND(VALUE(SUBSTITUTE(連結実質赤字比率に係る赤字・黒字の構成分析!J$38,"▲", "-")), 2) &lt; 0, ABS(ROUND(VALUE(SUBSTITUTE(連結実質赤字比率に係る赤字・黒字の構成分析!J$38,"▲", "-")), 2)), NA())</f>
        <v>#N/A</v>
      </c>
      <c r="K32" s="171">
        <f>IF(ROUND(VALUE(SUBSTITUTE(連結実質赤字比率に係る赤字・黒字の構成分析!J$38,"▲", "-")), 2) &gt;= 0, ABS(ROUND(VALUE(SUBSTITUTE(連結実質赤字比率に係る赤字・黒字の構成分析!J$38,"▲", "-")), 2)), NA())</f>
        <v>0.83</v>
      </c>
    </row>
    <row r="33" spans="1:16" x14ac:dyDescent="0.15">
      <c r="A33" s="171" t="str">
        <f>IF(連結実質赤字比率に係る赤字・黒字の構成分析!C$37="",NA(),連結実質赤字比率に係る赤字・黒字の構成分析!C$37)</f>
        <v>結城市公共下水道事業会計</v>
      </c>
      <c r="B33" s="171" t="e">
        <f>IF(ROUND(VALUE(SUBSTITUTE(連結実質赤字比率に係る赤字・黒字の構成分析!F$37,"▲", "-")), 2) &lt; 0, ABS(ROUND(VALUE(SUBSTITUTE(連結実質赤字比率に係る赤字・黒字の構成分析!F$37,"▲", "-")), 2)), NA())</f>
        <v>#VALUE!</v>
      </c>
      <c r="C33" s="171" t="e">
        <f>IF(ROUND(VALUE(SUBSTITUTE(連結実質赤字比率に係る赤字・黒字の構成分析!F$37,"▲", "-")), 2) &gt;= 0, ABS(ROUND(VALUE(SUBSTITUTE(連結実質赤字比率に係る赤字・黒字の構成分析!F$37,"▲", "-")), 2)), NA())</f>
        <v>#VALUE!</v>
      </c>
      <c r="D33" s="171" t="e">
        <f>IF(ROUND(VALUE(SUBSTITUTE(連結実質赤字比率に係る赤字・黒字の構成分析!G$37,"▲", "-")), 2) &lt; 0, ABS(ROUND(VALUE(SUBSTITUTE(連結実質赤字比率に係る赤字・黒字の構成分析!G$37,"▲", "-")), 2)), NA())</f>
        <v>#VALUE!</v>
      </c>
      <c r="E33" s="171" t="e">
        <f>IF(ROUND(VALUE(SUBSTITUTE(連結実質赤字比率に係る赤字・黒字の構成分析!G$37,"▲", "-")), 2) &gt;= 0, ABS(ROUND(VALUE(SUBSTITUTE(連結実質赤字比率に係る赤字・黒字の構成分析!G$37,"▲", "-")), 2)), NA())</f>
        <v>#VALUE!</v>
      </c>
      <c r="F33" s="171" t="e">
        <f>IF(ROUND(VALUE(SUBSTITUTE(連結実質赤字比率に係る赤字・黒字の構成分析!H$37,"▲", "-")), 2) &lt; 0, ABS(ROUND(VALUE(SUBSTITUTE(連結実質赤字比率に係る赤字・黒字の構成分析!H$37,"▲", "-")), 2)), NA())</f>
        <v>#VALUE!</v>
      </c>
      <c r="G33" s="171" t="e">
        <f>IF(ROUND(VALUE(SUBSTITUTE(連結実質赤字比率に係る赤字・黒字の構成分析!H$37,"▲", "-")), 2) &gt;= 0, ABS(ROUND(VALUE(SUBSTITUTE(連結実質赤字比率に係る赤字・黒字の構成分析!H$37,"▲", "-")), 2)), NA())</f>
        <v>#VALUE!</v>
      </c>
      <c r="H33" s="171" t="e">
        <f>IF(ROUND(VALUE(SUBSTITUTE(連結実質赤字比率に係る赤字・黒字の構成分析!I$37,"▲", "-")), 2) &lt; 0, ABS(ROUND(VALUE(SUBSTITUTE(連結実質赤字比率に係る赤字・黒字の構成分析!I$37,"▲", "-")), 2)), NA())</f>
        <v>#N/A</v>
      </c>
      <c r="I33" s="171">
        <f>IF(ROUND(VALUE(SUBSTITUTE(連結実質赤字比率に係る赤字・黒字の構成分析!I$37,"▲", "-")), 2) &gt;= 0, ABS(ROUND(VALUE(SUBSTITUTE(連結実質赤字比率に係る赤字・黒字の構成分析!I$37,"▲", "-")), 2)), NA())</f>
        <v>0.56999999999999995</v>
      </c>
      <c r="J33" s="171" t="e">
        <f>IF(ROUND(VALUE(SUBSTITUTE(連結実質赤字比率に係る赤字・黒字の構成分析!J$37,"▲", "-")), 2) &lt; 0, ABS(ROUND(VALUE(SUBSTITUTE(連結実質赤字比率に係る赤字・黒字の構成分析!J$37,"▲", "-")), 2)), NA())</f>
        <v>#N/A</v>
      </c>
      <c r="K33" s="171">
        <f>IF(ROUND(VALUE(SUBSTITUTE(連結実質赤字比率に係る赤字・黒字の構成分析!J$37,"▲", "-")), 2) &gt;= 0, ABS(ROUND(VALUE(SUBSTITUTE(連結実質赤字比率に係る赤字・黒字の構成分析!J$37,"▲", "-")), 2)), NA())</f>
        <v>0.87</v>
      </c>
    </row>
    <row r="34" spans="1:16" x14ac:dyDescent="0.15">
      <c r="A34" s="171" t="str">
        <f>IF(連結実質赤字比率に係る赤字・黒字の構成分析!C$36="",NA(),連結実質赤字比率に係る赤字・黒字の構成分析!C$36)</f>
        <v>結城市国民健康保険特別会計</v>
      </c>
      <c r="B34" s="171" t="e">
        <f>IF(ROUND(VALUE(SUBSTITUTE(連結実質赤字比率に係る赤字・黒字の構成分析!F$36,"▲", "-")), 2) &lt; 0, ABS(ROUND(VALUE(SUBSTITUTE(連結実質赤字比率に係る赤字・黒字の構成分析!F$36,"▲", "-")), 2)), NA())</f>
        <v>#N/A</v>
      </c>
      <c r="C34" s="171">
        <f>IF(ROUND(VALUE(SUBSTITUTE(連結実質赤字比率に係る赤字・黒字の構成分析!F$36,"▲", "-")), 2) &gt;= 0, ABS(ROUND(VALUE(SUBSTITUTE(連結実質赤字比率に係る赤字・黒字の構成分析!F$36,"▲", "-")), 2)), NA())</f>
        <v>1.72</v>
      </c>
      <c r="D34" s="171" t="e">
        <f>IF(ROUND(VALUE(SUBSTITUTE(連結実質赤字比率に係る赤字・黒字の構成分析!G$36,"▲", "-")), 2) &lt; 0, ABS(ROUND(VALUE(SUBSTITUTE(連結実質赤字比率に係る赤字・黒字の構成分析!G$36,"▲", "-")), 2)), NA())</f>
        <v>#N/A</v>
      </c>
      <c r="E34" s="171">
        <f>IF(ROUND(VALUE(SUBSTITUTE(連結実質赤字比率に係る赤字・黒字の構成分析!G$36,"▲", "-")), 2) &gt;= 0, ABS(ROUND(VALUE(SUBSTITUTE(連結実質赤字比率に係る赤字・黒字の構成分析!G$36,"▲", "-")), 2)), NA())</f>
        <v>0.45</v>
      </c>
      <c r="F34" s="171" t="e">
        <f>IF(ROUND(VALUE(SUBSTITUTE(連結実質赤字比率に係る赤字・黒字の構成分析!H$36,"▲", "-")), 2) &lt; 0, ABS(ROUND(VALUE(SUBSTITUTE(連結実質赤字比率に係る赤字・黒字の構成分析!H$36,"▲", "-")), 2)), NA())</f>
        <v>#N/A</v>
      </c>
      <c r="G34" s="171">
        <f>IF(ROUND(VALUE(SUBSTITUTE(連結実質赤字比率に係る赤字・黒字の構成分析!H$36,"▲", "-")), 2) &gt;= 0, ABS(ROUND(VALUE(SUBSTITUTE(連結実質赤字比率に係る赤字・黒字の構成分析!H$36,"▲", "-")), 2)), NA())</f>
        <v>0.1</v>
      </c>
      <c r="H34" s="171" t="e">
        <f>IF(ROUND(VALUE(SUBSTITUTE(連結実質赤字比率に係る赤字・黒字の構成分析!I$36,"▲", "-")), 2) &lt; 0, ABS(ROUND(VALUE(SUBSTITUTE(連結実質赤字比率に係る赤字・黒字の構成分析!I$36,"▲", "-")), 2)), NA())</f>
        <v>#N/A</v>
      </c>
      <c r="I34" s="171">
        <f>IF(ROUND(VALUE(SUBSTITUTE(連結実質赤字比率に係る赤字・黒字の構成分析!I$36,"▲", "-")), 2) &gt;= 0, ABS(ROUND(VALUE(SUBSTITUTE(連結実質赤字比率に係る赤字・黒字の構成分析!I$36,"▲", "-")), 2)), NA())</f>
        <v>2.15</v>
      </c>
      <c r="J34" s="171" t="e">
        <f>IF(ROUND(VALUE(SUBSTITUTE(連結実質赤字比率に係る赤字・黒字の構成分析!J$36,"▲", "-")), 2) &lt; 0, ABS(ROUND(VALUE(SUBSTITUTE(連結実質赤字比率に係る赤字・黒字の構成分析!J$36,"▲", "-")), 2)), NA())</f>
        <v>#N/A</v>
      </c>
      <c r="K34" s="171">
        <f>IF(ROUND(VALUE(SUBSTITUTE(連結実質赤字比率に係る赤字・黒字の構成分析!J$36,"▲", "-")), 2) &gt;= 0, ABS(ROUND(VALUE(SUBSTITUTE(連結実質赤字比率に係る赤字・黒字の構成分析!J$36,"▲", "-")), 2)), NA())</f>
        <v>1.91</v>
      </c>
    </row>
    <row r="35" spans="1:16" x14ac:dyDescent="0.15">
      <c r="A35" s="171" t="str">
        <f>IF(連結実質赤字比率に係る赤字・黒字の構成分析!C$35="",NA(),連結実質赤字比率に係る赤字・黒字の構成分析!C$35)</f>
        <v>結城市水道事業会計</v>
      </c>
      <c r="B35" s="171" t="e">
        <f>IF(ROUND(VALUE(SUBSTITUTE(連結実質赤字比率に係る赤字・黒字の構成分析!F$35,"▲", "-")), 2) &lt; 0, ABS(ROUND(VALUE(SUBSTITUTE(連結実質赤字比率に係る赤字・黒字の構成分析!F$35,"▲", "-")), 2)), NA())</f>
        <v>#N/A</v>
      </c>
      <c r="C35" s="171">
        <f>IF(ROUND(VALUE(SUBSTITUTE(連結実質赤字比率に係る赤字・黒字の構成分析!F$35,"▲", "-")), 2) &gt;= 0, ABS(ROUND(VALUE(SUBSTITUTE(連結実質赤字比率に係る赤字・黒字の構成分析!F$35,"▲", "-")), 2)), NA())</f>
        <v>12.26</v>
      </c>
      <c r="D35" s="171" t="e">
        <f>IF(ROUND(VALUE(SUBSTITUTE(連結実質赤字比率に係る赤字・黒字の構成分析!G$35,"▲", "-")), 2) &lt; 0, ABS(ROUND(VALUE(SUBSTITUTE(連結実質赤字比率に係る赤字・黒字の構成分析!G$35,"▲", "-")), 2)), NA())</f>
        <v>#N/A</v>
      </c>
      <c r="E35" s="171">
        <f>IF(ROUND(VALUE(SUBSTITUTE(連結実質赤字比率に係る赤字・黒字の構成分析!G$35,"▲", "-")), 2) &gt;= 0, ABS(ROUND(VALUE(SUBSTITUTE(連結実質赤字比率に係る赤字・黒字の構成分析!G$35,"▲", "-")), 2)), NA())</f>
        <v>12.68</v>
      </c>
      <c r="F35" s="171" t="e">
        <f>IF(ROUND(VALUE(SUBSTITUTE(連結実質赤字比率に係る赤字・黒字の構成分析!H$35,"▲", "-")), 2) &lt; 0, ABS(ROUND(VALUE(SUBSTITUTE(連結実質赤字比率に係る赤字・黒字の構成分析!H$35,"▲", "-")), 2)), NA())</f>
        <v>#N/A</v>
      </c>
      <c r="G35" s="171">
        <f>IF(ROUND(VALUE(SUBSTITUTE(連結実質赤字比率に係る赤字・黒字の構成分析!H$35,"▲", "-")), 2) &gt;= 0, ABS(ROUND(VALUE(SUBSTITUTE(連結実質赤字比率に係る赤字・黒字の構成分析!H$35,"▲", "-")), 2)), NA())</f>
        <v>13.17</v>
      </c>
      <c r="H35" s="171" t="e">
        <f>IF(ROUND(VALUE(SUBSTITUTE(連結実質赤字比率に係る赤字・黒字の構成分析!I$35,"▲", "-")), 2) &lt; 0, ABS(ROUND(VALUE(SUBSTITUTE(連結実質赤字比率に係る赤字・黒字の構成分析!I$35,"▲", "-")), 2)), NA())</f>
        <v>#N/A</v>
      </c>
      <c r="I35" s="171">
        <f>IF(ROUND(VALUE(SUBSTITUTE(連結実質赤字比率に係る赤字・黒字の構成分析!I$35,"▲", "-")), 2) &gt;= 0, ABS(ROUND(VALUE(SUBSTITUTE(連結実質赤字比率に係る赤字・黒字の構成分析!I$35,"▲", "-")), 2)), NA())</f>
        <v>15.1</v>
      </c>
      <c r="J35" s="171" t="e">
        <f>IF(ROUND(VALUE(SUBSTITUTE(連結実質赤字比率に係る赤字・黒字の構成分析!J$35,"▲", "-")), 2) &lt; 0, ABS(ROUND(VALUE(SUBSTITUTE(連結実質赤字比率に係る赤字・黒字の構成分析!J$35,"▲", "-")), 2)), NA())</f>
        <v>#N/A</v>
      </c>
      <c r="K35" s="171">
        <f>IF(ROUND(VALUE(SUBSTITUTE(連結実質赤字比率に係る赤字・黒字の構成分析!J$35,"▲", "-")), 2) &gt;= 0, ABS(ROUND(VALUE(SUBSTITUTE(連結実質赤字比率に係る赤字・黒字の構成分析!J$35,"▲", "-")), 2)), NA())</f>
        <v>12.63</v>
      </c>
    </row>
    <row r="36" spans="1:16" x14ac:dyDescent="0.15">
      <c r="A36" s="171" t="str">
        <f>IF(連結実質赤字比率に係る赤字・黒字の構成分析!C$34="",NA(),連結実質赤字比率に係る赤字・黒字の構成分析!C$34)</f>
        <v>一般会計</v>
      </c>
      <c r="B36" s="171" t="e">
        <f>IF(ROUND(VALUE(SUBSTITUTE(連結実質赤字比率に係る赤字・黒字の構成分析!F$34,"▲", "-")), 2) &lt; 0, ABS(ROUND(VALUE(SUBSTITUTE(連結実質赤字比率に係る赤字・黒字の構成分析!F$34,"▲", "-")), 2)), NA())</f>
        <v>#N/A</v>
      </c>
      <c r="C36" s="171">
        <f>IF(ROUND(VALUE(SUBSTITUTE(連結実質赤字比率に係る赤字・黒字の構成分析!F$34,"▲", "-")), 2) &gt;= 0, ABS(ROUND(VALUE(SUBSTITUTE(連結実質赤字比率に係る赤字・黒字の構成分析!F$34,"▲", "-")), 2)), NA())</f>
        <v>9.2899999999999991</v>
      </c>
      <c r="D36" s="171" t="e">
        <f>IF(ROUND(VALUE(SUBSTITUTE(連結実質赤字比率に係る赤字・黒字の構成分析!G$34,"▲", "-")), 2) &lt; 0, ABS(ROUND(VALUE(SUBSTITUTE(連結実質赤字比率に係る赤字・黒字の構成分析!G$34,"▲", "-")), 2)), NA())</f>
        <v>#N/A</v>
      </c>
      <c r="E36" s="171">
        <f>IF(ROUND(VALUE(SUBSTITUTE(連結実質赤字比率に係る赤字・黒字の構成分析!G$34,"▲", "-")), 2) &gt;= 0, ABS(ROUND(VALUE(SUBSTITUTE(連結実質赤字比率に係る赤字・黒字の構成分析!G$34,"▲", "-")), 2)), NA())</f>
        <v>7.69</v>
      </c>
      <c r="F36" s="171" t="e">
        <f>IF(ROUND(VALUE(SUBSTITUTE(連結実質赤字比率に係る赤字・黒字の構成分析!H$34,"▲", "-")), 2) &lt; 0, ABS(ROUND(VALUE(SUBSTITUTE(連結実質赤字比率に係る赤字・黒字の構成分析!H$34,"▲", "-")), 2)), NA())</f>
        <v>#N/A</v>
      </c>
      <c r="G36" s="171">
        <f>IF(ROUND(VALUE(SUBSTITUTE(連結実質赤字比率に係る赤字・黒字の構成分析!H$34,"▲", "-")), 2) &gt;= 0, ABS(ROUND(VALUE(SUBSTITUTE(連結実質赤字比率に係る赤字・黒字の構成分析!H$34,"▲", "-")), 2)), NA())</f>
        <v>6.87</v>
      </c>
      <c r="H36" s="171" t="e">
        <f>IF(ROUND(VALUE(SUBSTITUTE(連結実質赤字比率に係る赤字・黒字の構成分析!I$34,"▲", "-")), 2) &lt; 0, ABS(ROUND(VALUE(SUBSTITUTE(連結実質赤字比率に係る赤字・黒字の構成分析!I$34,"▲", "-")), 2)), NA())</f>
        <v>#N/A</v>
      </c>
      <c r="I36" s="171">
        <f>IF(ROUND(VALUE(SUBSTITUTE(連結実質赤字比率に係る赤字・黒字の構成分析!I$34,"▲", "-")), 2) &gt;= 0, ABS(ROUND(VALUE(SUBSTITUTE(連結実質赤字比率に係る赤字・黒字の構成分析!I$34,"▲", "-")), 2)), NA())</f>
        <v>9.44</v>
      </c>
      <c r="J36" s="171" t="e">
        <f>IF(ROUND(VALUE(SUBSTITUTE(連結実質赤字比率に係る赤字・黒字の構成分析!J$34,"▲", "-")), 2) &lt; 0, ABS(ROUND(VALUE(SUBSTITUTE(連結実質赤字比率に係る赤字・黒字の構成分析!J$34,"▲", "-")), 2)), NA())</f>
        <v>#N/A</v>
      </c>
      <c r="K36" s="171">
        <f>IF(ROUND(VALUE(SUBSTITUTE(連結実質赤字比率に係る赤字・黒字の構成分析!J$34,"▲", "-")), 2) &gt;= 0, ABS(ROUND(VALUE(SUBSTITUTE(連結実質赤字比率に係る赤字・黒字の構成分析!J$34,"▲", "-")), 2)), NA())</f>
        <v>14.13</v>
      </c>
    </row>
    <row r="39" spans="1:16" x14ac:dyDescent="0.15">
      <c r="A39" s="140" t="s">
        <v>59</v>
      </c>
    </row>
    <row r="40" spans="1:16" x14ac:dyDescent="0.15">
      <c r="A40" s="172"/>
      <c r="B40" s="172" t="str">
        <f>'実質公債費比率（分子）の構造'!K$44</f>
        <v>H29</v>
      </c>
      <c r="C40" s="172"/>
      <c r="D40" s="172"/>
      <c r="E40" s="172" t="str">
        <f>'実質公債費比率（分子）の構造'!L$44</f>
        <v>H30</v>
      </c>
      <c r="F40" s="172"/>
      <c r="G40" s="172"/>
      <c r="H40" s="172" t="str">
        <f>'実質公債費比率（分子）の構造'!M$44</f>
        <v>R01</v>
      </c>
      <c r="I40" s="172"/>
      <c r="J40" s="172"/>
      <c r="K40" s="172" t="str">
        <f>'実質公債費比率（分子）の構造'!N$44</f>
        <v>R02</v>
      </c>
      <c r="L40" s="172"/>
      <c r="M40" s="172"/>
      <c r="N40" s="172" t="str">
        <f>'実質公債費比率（分子）の構造'!O$44</f>
        <v>R03</v>
      </c>
      <c r="O40" s="172"/>
      <c r="P40" s="172"/>
    </row>
    <row r="41" spans="1:16" x14ac:dyDescent="0.15">
      <c r="A41" s="172"/>
      <c r="B41" s="172" t="s">
        <v>60</v>
      </c>
      <c r="C41" s="172"/>
      <c r="D41" s="172" t="s">
        <v>61</v>
      </c>
      <c r="E41" s="172" t="s">
        <v>60</v>
      </c>
      <c r="F41" s="172"/>
      <c r="G41" s="172" t="s">
        <v>61</v>
      </c>
      <c r="H41" s="172" t="s">
        <v>60</v>
      </c>
      <c r="I41" s="172"/>
      <c r="J41" s="172" t="s">
        <v>61</v>
      </c>
      <c r="K41" s="172" t="s">
        <v>60</v>
      </c>
      <c r="L41" s="172"/>
      <c r="M41" s="172" t="s">
        <v>61</v>
      </c>
      <c r="N41" s="172" t="s">
        <v>60</v>
      </c>
      <c r="O41" s="172"/>
      <c r="P41" s="172" t="s">
        <v>61</v>
      </c>
    </row>
    <row r="42" spans="1:16" x14ac:dyDescent="0.15">
      <c r="A42" s="172" t="s">
        <v>62</v>
      </c>
      <c r="B42" s="172"/>
      <c r="C42" s="172"/>
      <c r="D42" s="172">
        <f>'実質公債費比率（分子）の構造'!K$52</f>
        <v>1728</v>
      </c>
      <c r="E42" s="172"/>
      <c r="F42" s="172"/>
      <c r="G42" s="172">
        <f>'実質公債費比率（分子）の構造'!L$52</f>
        <v>1572</v>
      </c>
      <c r="H42" s="172"/>
      <c r="I42" s="172"/>
      <c r="J42" s="172">
        <f>'実質公債費比率（分子）の構造'!M$52</f>
        <v>1532</v>
      </c>
      <c r="K42" s="172"/>
      <c r="L42" s="172"/>
      <c r="M42" s="172">
        <f>'実質公債費比率（分子）の構造'!N$52</f>
        <v>1495</v>
      </c>
      <c r="N42" s="172"/>
      <c r="O42" s="172"/>
      <c r="P42" s="172">
        <f>'実質公債費比率（分子）の構造'!O$52</f>
        <v>1501</v>
      </c>
    </row>
    <row r="43" spans="1:16" x14ac:dyDescent="0.15">
      <c r="A43" s="172" t="s">
        <v>63</v>
      </c>
      <c r="B43" s="172" t="str">
        <f>'実質公債費比率（分子）の構造'!K$51</f>
        <v>-</v>
      </c>
      <c r="C43" s="172"/>
      <c r="D43" s="172"/>
      <c r="E43" s="172" t="str">
        <f>'実質公債費比率（分子）の構造'!L$51</f>
        <v>-</v>
      </c>
      <c r="F43" s="172"/>
      <c r="G43" s="172"/>
      <c r="H43" s="172" t="str">
        <f>'実質公債費比率（分子）の構造'!M$51</f>
        <v>-</v>
      </c>
      <c r="I43" s="172"/>
      <c r="J43" s="172"/>
      <c r="K43" s="172" t="str">
        <f>'実質公債費比率（分子）の構造'!N$51</f>
        <v>-</v>
      </c>
      <c r="L43" s="172"/>
      <c r="M43" s="172"/>
      <c r="N43" s="172" t="str">
        <f>'実質公債費比率（分子）の構造'!O$51</f>
        <v>-</v>
      </c>
      <c r="O43" s="172"/>
      <c r="P43" s="172"/>
    </row>
    <row r="44" spans="1:16" x14ac:dyDescent="0.15">
      <c r="A44" s="172" t="s">
        <v>64</v>
      </c>
      <c r="B44" s="172">
        <f>'実質公債費比率（分子）の構造'!K$50</f>
        <v>154</v>
      </c>
      <c r="C44" s="172"/>
      <c r="D44" s="172"/>
      <c r="E44" s="172">
        <f>'実質公債費比率（分子）の構造'!L$50</f>
        <v>162</v>
      </c>
      <c r="F44" s="172"/>
      <c r="G44" s="172"/>
      <c r="H44" s="172">
        <f>'実質公債費比率（分子）の構造'!M$50</f>
        <v>117</v>
      </c>
      <c r="I44" s="172"/>
      <c r="J44" s="172"/>
      <c r="K44" s="172">
        <f>'実質公債費比率（分子）の構造'!N$50</f>
        <v>118</v>
      </c>
      <c r="L44" s="172"/>
      <c r="M44" s="172"/>
      <c r="N44" s="172">
        <f>'実質公債費比率（分子）の構造'!O$50</f>
        <v>117</v>
      </c>
      <c r="O44" s="172"/>
      <c r="P44" s="172"/>
    </row>
    <row r="45" spans="1:16" x14ac:dyDescent="0.15">
      <c r="A45" s="172" t="s">
        <v>65</v>
      </c>
      <c r="B45" s="172">
        <f>'実質公債費比率（分子）の構造'!K$49</f>
        <v>161</v>
      </c>
      <c r="C45" s="172"/>
      <c r="D45" s="172"/>
      <c r="E45" s="172">
        <f>'実質公債費比率（分子）の構造'!L$49</f>
        <v>92</v>
      </c>
      <c r="F45" s="172"/>
      <c r="G45" s="172"/>
      <c r="H45" s="172">
        <f>'実質公債費比率（分子）の構造'!M$49</f>
        <v>97</v>
      </c>
      <c r="I45" s="172"/>
      <c r="J45" s="172"/>
      <c r="K45" s="172">
        <f>'実質公債費比率（分子）の構造'!N$49</f>
        <v>90</v>
      </c>
      <c r="L45" s="172"/>
      <c r="M45" s="172"/>
      <c r="N45" s="172">
        <f>'実質公債費比率（分子）の構造'!O$49</f>
        <v>80</v>
      </c>
      <c r="O45" s="172"/>
      <c r="P45" s="172"/>
    </row>
    <row r="46" spans="1:16" x14ac:dyDescent="0.15">
      <c r="A46" s="172" t="s">
        <v>66</v>
      </c>
      <c r="B46" s="172">
        <f>'実質公債費比率（分子）の構造'!K$48</f>
        <v>799</v>
      </c>
      <c r="C46" s="172"/>
      <c r="D46" s="172"/>
      <c r="E46" s="172">
        <f>'実質公債費比率（分子）の構造'!L$48</f>
        <v>662</v>
      </c>
      <c r="F46" s="172"/>
      <c r="G46" s="172"/>
      <c r="H46" s="172">
        <f>'実質公債費比率（分子）の構造'!M$48</f>
        <v>666</v>
      </c>
      <c r="I46" s="172"/>
      <c r="J46" s="172"/>
      <c r="K46" s="172">
        <f>'実質公債費比率（分子）の構造'!N$48</f>
        <v>542</v>
      </c>
      <c r="L46" s="172"/>
      <c r="M46" s="172"/>
      <c r="N46" s="172">
        <f>'実質公債費比率（分子）の構造'!O$48</f>
        <v>558</v>
      </c>
      <c r="O46" s="172"/>
      <c r="P46" s="172"/>
    </row>
    <row r="47" spans="1:16" x14ac:dyDescent="0.15">
      <c r="A47" s="172" t="s">
        <v>67</v>
      </c>
      <c r="B47" s="172" t="str">
        <f>'実質公債費比率（分子）の構造'!K$47</f>
        <v>-</v>
      </c>
      <c r="C47" s="172"/>
      <c r="D47" s="172"/>
      <c r="E47" s="172" t="str">
        <f>'実質公債費比率（分子）の構造'!L$47</f>
        <v>-</v>
      </c>
      <c r="F47" s="172"/>
      <c r="G47" s="172"/>
      <c r="H47" s="172" t="str">
        <f>'実質公債費比率（分子）の構造'!M$47</f>
        <v>-</v>
      </c>
      <c r="I47" s="172"/>
      <c r="J47" s="172"/>
      <c r="K47" s="172" t="str">
        <f>'実質公債費比率（分子）の構造'!N$47</f>
        <v>-</v>
      </c>
      <c r="L47" s="172"/>
      <c r="M47" s="172"/>
      <c r="N47" s="172" t="str">
        <f>'実質公債費比率（分子）の構造'!O$47</f>
        <v>-</v>
      </c>
      <c r="O47" s="172"/>
      <c r="P47" s="172"/>
    </row>
    <row r="48" spans="1:16" x14ac:dyDescent="0.15">
      <c r="A48" s="172" t="s">
        <v>68</v>
      </c>
      <c r="B48" s="172" t="str">
        <f>'実質公債費比率（分子）の構造'!K$46</f>
        <v>-</v>
      </c>
      <c r="C48" s="172"/>
      <c r="D48" s="172"/>
      <c r="E48" s="172" t="str">
        <f>'実質公債費比率（分子）の構造'!L$46</f>
        <v>-</v>
      </c>
      <c r="F48" s="172"/>
      <c r="G48" s="172"/>
      <c r="H48" s="172" t="str">
        <f>'実質公債費比率（分子）の構造'!M$46</f>
        <v>-</v>
      </c>
      <c r="I48" s="172"/>
      <c r="J48" s="172"/>
      <c r="K48" s="172" t="str">
        <f>'実質公債費比率（分子）の構造'!N$46</f>
        <v>-</v>
      </c>
      <c r="L48" s="172"/>
      <c r="M48" s="172"/>
      <c r="N48" s="172" t="str">
        <f>'実質公債費比率（分子）の構造'!O$46</f>
        <v>-</v>
      </c>
      <c r="O48" s="172"/>
      <c r="P48" s="172"/>
    </row>
    <row r="49" spans="1:16" x14ac:dyDescent="0.15">
      <c r="A49" s="172" t="s">
        <v>69</v>
      </c>
      <c r="B49" s="172">
        <f>'実質公債費比率（分子）の構造'!K$45</f>
        <v>1510</v>
      </c>
      <c r="C49" s="172"/>
      <c r="D49" s="172"/>
      <c r="E49" s="172">
        <f>'実質公債費比率（分子）の構造'!L$45</f>
        <v>1385</v>
      </c>
      <c r="F49" s="172"/>
      <c r="G49" s="172"/>
      <c r="H49" s="172">
        <f>'実質公債費比率（分子）の構造'!M$45</f>
        <v>1347</v>
      </c>
      <c r="I49" s="172"/>
      <c r="J49" s="172"/>
      <c r="K49" s="172">
        <f>'実質公債費比率（分子）の構造'!N$45</f>
        <v>1378</v>
      </c>
      <c r="L49" s="172"/>
      <c r="M49" s="172"/>
      <c r="N49" s="172">
        <f>'実質公債費比率（分子）の構造'!O$45</f>
        <v>1436</v>
      </c>
      <c r="O49" s="172"/>
      <c r="P49" s="172"/>
    </row>
    <row r="50" spans="1:16" x14ac:dyDescent="0.15">
      <c r="A50" s="172" t="s">
        <v>70</v>
      </c>
      <c r="B50" s="172" t="e">
        <f>NA()</f>
        <v>#N/A</v>
      </c>
      <c r="C50" s="172">
        <f>IF(ISNUMBER('実質公債費比率（分子）の構造'!K$53),'実質公債費比率（分子）の構造'!K$53,NA())</f>
        <v>896</v>
      </c>
      <c r="D50" s="172" t="e">
        <f>NA()</f>
        <v>#N/A</v>
      </c>
      <c r="E50" s="172" t="e">
        <f>NA()</f>
        <v>#N/A</v>
      </c>
      <c r="F50" s="172">
        <f>IF(ISNUMBER('実質公債費比率（分子）の構造'!L$53),'実質公債費比率（分子）の構造'!L$53,NA())</f>
        <v>729</v>
      </c>
      <c r="G50" s="172" t="e">
        <f>NA()</f>
        <v>#N/A</v>
      </c>
      <c r="H50" s="172" t="e">
        <f>NA()</f>
        <v>#N/A</v>
      </c>
      <c r="I50" s="172">
        <f>IF(ISNUMBER('実質公債費比率（分子）の構造'!M$53),'実質公債費比率（分子）の構造'!M$53,NA())</f>
        <v>695</v>
      </c>
      <c r="J50" s="172" t="e">
        <f>NA()</f>
        <v>#N/A</v>
      </c>
      <c r="K50" s="172" t="e">
        <f>NA()</f>
        <v>#N/A</v>
      </c>
      <c r="L50" s="172">
        <f>IF(ISNUMBER('実質公債費比率（分子）の構造'!N$53),'実質公債費比率（分子）の構造'!N$53,NA())</f>
        <v>633</v>
      </c>
      <c r="M50" s="172" t="e">
        <f>NA()</f>
        <v>#N/A</v>
      </c>
      <c r="N50" s="172" t="e">
        <f>NA()</f>
        <v>#N/A</v>
      </c>
      <c r="O50" s="172">
        <f>IF(ISNUMBER('実質公債費比率（分子）の構造'!O$53),'実質公債費比率（分子）の構造'!O$53,NA())</f>
        <v>690</v>
      </c>
      <c r="P50" s="172" t="e">
        <f>NA()</f>
        <v>#N/A</v>
      </c>
    </row>
    <row r="53" spans="1:16" x14ac:dyDescent="0.15">
      <c r="A53" s="140" t="s">
        <v>71</v>
      </c>
    </row>
    <row r="54" spans="1:16" x14ac:dyDescent="0.15">
      <c r="A54" s="171"/>
      <c r="B54" s="171" t="str">
        <f>'将来負担比率（分子）の構造'!I$40</f>
        <v>H29</v>
      </c>
      <c r="C54" s="171"/>
      <c r="D54" s="171"/>
      <c r="E54" s="171" t="str">
        <f>'将来負担比率（分子）の構造'!J$40</f>
        <v>H30</v>
      </c>
      <c r="F54" s="171"/>
      <c r="G54" s="171"/>
      <c r="H54" s="171" t="str">
        <f>'将来負担比率（分子）の構造'!K$40</f>
        <v>R01</v>
      </c>
      <c r="I54" s="171"/>
      <c r="J54" s="171"/>
      <c r="K54" s="171" t="str">
        <f>'将来負担比率（分子）の構造'!L$40</f>
        <v>R02</v>
      </c>
      <c r="L54" s="171"/>
      <c r="M54" s="171"/>
      <c r="N54" s="171" t="str">
        <f>'将来負担比率（分子）の構造'!M$40</f>
        <v>R03</v>
      </c>
      <c r="O54" s="171"/>
      <c r="P54" s="171"/>
    </row>
    <row r="55" spans="1:16" x14ac:dyDescent="0.15">
      <c r="A55" s="171"/>
      <c r="B55" s="171" t="s">
        <v>72</v>
      </c>
      <c r="C55" s="171"/>
      <c r="D55" s="171" t="s">
        <v>73</v>
      </c>
      <c r="E55" s="171" t="s">
        <v>72</v>
      </c>
      <c r="F55" s="171"/>
      <c r="G55" s="171" t="s">
        <v>73</v>
      </c>
      <c r="H55" s="171" t="s">
        <v>72</v>
      </c>
      <c r="I55" s="171"/>
      <c r="J55" s="171" t="s">
        <v>73</v>
      </c>
      <c r="K55" s="171" t="s">
        <v>72</v>
      </c>
      <c r="L55" s="171"/>
      <c r="M55" s="171" t="s">
        <v>73</v>
      </c>
      <c r="N55" s="171" t="s">
        <v>72</v>
      </c>
      <c r="O55" s="171"/>
      <c r="P55" s="171" t="s">
        <v>73</v>
      </c>
    </row>
    <row r="56" spans="1:16" x14ac:dyDescent="0.15">
      <c r="A56" s="171" t="s">
        <v>42</v>
      </c>
      <c r="B56" s="171"/>
      <c r="C56" s="171"/>
      <c r="D56" s="171">
        <f>'将来負担比率（分子）の構造'!I$52</f>
        <v>14573</v>
      </c>
      <c r="E56" s="171"/>
      <c r="F56" s="171"/>
      <c r="G56" s="171">
        <f>'将来負担比率（分子）の構造'!J$52</f>
        <v>14387</v>
      </c>
      <c r="H56" s="171"/>
      <c r="I56" s="171"/>
      <c r="J56" s="171">
        <f>'将来負担比率（分子）の構造'!K$52</f>
        <v>14102</v>
      </c>
      <c r="K56" s="171"/>
      <c r="L56" s="171"/>
      <c r="M56" s="171">
        <f>'将来負担比率（分子）の構造'!L$52</f>
        <v>13949</v>
      </c>
      <c r="N56" s="171"/>
      <c r="O56" s="171"/>
      <c r="P56" s="171">
        <f>'将来負担比率（分子）の構造'!M$52</f>
        <v>13710</v>
      </c>
    </row>
    <row r="57" spans="1:16" x14ac:dyDescent="0.15">
      <c r="A57" s="171" t="s">
        <v>41</v>
      </c>
      <c r="B57" s="171"/>
      <c r="C57" s="171"/>
      <c r="D57" s="171">
        <f>'将来負担比率（分子）の構造'!I$51</f>
        <v>2290</v>
      </c>
      <c r="E57" s="171"/>
      <c r="F57" s="171"/>
      <c r="G57" s="171">
        <f>'将来負担比率（分子）の構造'!J$51</f>
        <v>2262</v>
      </c>
      <c r="H57" s="171"/>
      <c r="I57" s="171"/>
      <c r="J57" s="171">
        <f>'将来負担比率（分子）の構造'!K$51</f>
        <v>2266</v>
      </c>
      <c r="K57" s="171"/>
      <c r="L57" s="171"/>
      <c r="M57" s="171">
        <f>'将来負担比率（分子）の構造'!L$51</f>
        <v>2103</v>
      </c>
      <c r="N57" s="171"/>
      <c r="O57" s="171"/>
      <c r="P57" s="171">
        <f>'将来負担比率（分子）の構造'!M$51</f>
        <v>2283</v>
      </c>
    </row>
    <row r="58" spans="1:16" x14ac:dyDescent="0.15">
      <c r="A58" s="171" t="s">
        <v>40</v>
      </c>
      <c r="B58" s="171"/>
      <c r="C58" s="171"/>
      <c r="D58" s="171">
        <f>'将来負担比率（分子）の構造'!I$50</f>
        <v>5034</v>
      </c>
      <c r="E58" s="171"/>
      <c r="F58" s="171"/>
      <c r="G58" s="171">
        <f>'将来負担比率（分子）の構造'!J$50</f>
        <v>5523</v>
      </c>
      <c r="H58" s="171"/>
      <c r="I58" s="171"/>
      <c r="J58" s="171">
        <f>'将来負担比率（分子）の構造'!K$50</f>
        <v>4772</v>
      </c>
      <c r="K58" s="171"/>
      <c r="L58" s="171"/>
      <c r="M58" s="171">
        <f>'将来負担比率（分子）の構造'!L$50</f>
        <v>4272</v>
      </c>
      <c r="N58" s="171"/>
      <c r="O58" s="171"/>
      <c r="P58" s="171">
        <f>'将来負担比率（分子）の構造'!M$50</f>
        <v>5244</v>
      </c>
    </row>
    <row r="59" spans="1:16" x14ac:dyDescent="0.15">
      <c r="A59" s="171" t="s">
        <v>38</v>
      </c>
      <c r="B59" s="171" t="str">
        <f>'将来負担比率（分子）の構造'!I$49</f>
        <v>-</v>
      </c>
      <c r="C59" s="171"/>
      <c r="D59" s="171"/>
      <c r="E59" s="171" t="str">
        <f>'将来負担比率（分子）の構造'!J$49</f>
        <v>-</v>
      </c>
      <c r="F59" s="171"/>
      <c r="G59" s="171"/>
      <c r="H59" s="171" t="str">
        <f>'将来負担比率（分子）の構造'!K$49</f>
        <v>-</v>
      </c>
      <c r="I59" s="171"/>
      <c r="J59" s="171"/>
      <c r="K59" s="171" t="str">
        <f>'将来負担比率（分子）の構造'!L$49</f>
        <v>-</v>
      </c>
      <c r="L59" s="171"/>
      <c r="M59" s="171"/>
      <c r="N59" s="171" t="str">
        <f>'将来負担比率（分子）の構造'!M$49</f>
        <v>-</v>
      </c>
      <c r="O59" s="171"/>
      <c r="P59" s="171"/>
    </row>
    <row r="60" spans="1:16" x14ac:dyDescent="0.15">
      <c r="A60" s="171" t="s">
        <v>37</v>
      </c>
      <c r="B60" s="171" t="str">
        <f>'将来負担比率（分子）の構造'!I$48</f>
        <v>-</v>
      </c>
      <c r="C60" s="171"/>
      <c r="D60" s="171"/>
      <c r="E60" s="171" t="str">
        <f>'将来負担比率（分子）の構造'!J$48</f>
        <v>-</v>
      </c>
      <c r="F60" s="171"/>
      <c r="G60" s="171"/>
      <c r="H60" s="171" t="str">
        <f>'将来負担比率（分子）の構造'!K$48</f>
        <v>-</v>
      </c>
      <c r="I60" s="171"/>
      <c r="J60" s="171"/>
      <c r="K60" s="171" t="str">
        <f>'将来負担比率（分子）の構造'!L$48</f>
        <v>-</v>
      </c>
      <c r="L60" s="171"/>
      <c r="M60" s="171"/>
      <c r="N60" s="171" t="str">
        <f>'将来負担比率（分子）の構造'!M$48</f>
        <v>-</v>
      </c>
      <c r="O60" s="171"/>
      <c r="P60" s="171"/>
    </row>
    <row r="61" spans="1:16" x14ac:dyDescent="0.15">
      <c r="A61" s="171" t="s">
        <v>35</v>
      </c>
      <c r="B61" s="171">
        <f>'将来負担比率（分子）の構造'!I$46</f>
        <v>2</v>
      </c>
      <c r="C61" s="171"/>
      <c r="D61" s="171"/>
      <c r="E61" s="171">
        <f>'将来負担比率（分子）の構造'!J$46</f>
        <v>2</v>
      </c>
      <c r="F61" s="171"/>
      <c r="G61" s="171"/>
      <c r="H61" s="171">
        <f>'将来負担比率（分子）の構造'!K$46</f>
        <v>2</v>
      </c>
      <c r="I61" s="171"/>
      <c r="J61" s="171"/>
      <c r="K61" s="171" t="str">
        <f>'将来負担比率（分子）の構造'!L$46</f>
        <v>-</v>
      </c>
      <c r="L61" s="171"/>
      <c r="M61" s="171"/>
      <c r="N61" s="171">
        <f>'将来負担比率（分子）の構造'!M$46</f>
        <v>0</v>
      </c>
      <c r="O61" s="171"/>
      <c r="P61" s="171"/>
    </row>
    <row r="62" spans="1:16" x14ac:dyDescent="0.15">
      <c r="A62" s="171" t="s">
        <v>34</v>
      </c>
      <c r="B62" s="171">
        <f>'将来負担比率（分子）の構造'!I$45</f>
        <v>2770</v>
      </c>
      <c r="C62" s="171"/>
      <c r="D62" s="171"/>
      <c r="E62" s="171">
        <f>'将来負担比率（分子）の構造'!J$45</f>
        <v>2800</v>
      </c>
      <c r="F62" s="171"/>
      <c r="G62" s="171"/>
      <c r="H62" s="171">
        <f>'将来負担比率（分子）の構造'!K$45</f>
        <v>2742</v>
      </c>
      <c r="I62" s="171"/>
      <c r="J62" s="171"/>
      <c r="K62" s="171">
        <f>'将来負担比率（分子）の構造'!L$45</f>
        <v>2654</v>
      </c>
      <c r="L62" s="171"/>
      <c r="M62" s="171"/>
      <c r="N62" s="171">
        <f>'将来負担比率（分子）の構造'!M$45</f>
        <v>2602</v>
      </c>
      <c r="O62" s="171"/>
      <c r="P62" s="171"/>
    </row>
    <row r="63" spans="1:16" x14ac:dyDescent="0.15">
      <c r="A63" s="171" t="s">
        <v>33</v>
      </c>
      <c r="B63" s="171">
        <f>'将来負担比率（分子）の構造'!I$44</f>
        <v>485</v>
      </c>
      <c r="C63" s="171"/>
      <c r="D63" s="171"/>
      <c r="E63" s="171">
        <f>'将来負担比率（分子）の構造'!J$44</f>
        <v>471</v>
      </c>
      <c r="F63" s="171"/>
      <c r="G63" s="171"/>
      <c r="H63" s="171">
        <f>'将来負担比率（分子）の構造'!K$44</f>
        <v>405</v>
      </c>
      <c r="I63" s="171"/>
      <c r="J63" s="171"/>
      <c r="K63" s="171">
        <f>'将来負担比率（分子）の構造'!L$44</f>
        <v>549</v>
      </c>
      <c r="L63" s="171"/>
      <c r="M63" s="171"/>
      <c r="N63" s="171">
        <f>'将来負担比率（分子）の構造'!M$44</f>
        <v>646</v>
      </c>
      <c r="O63" s="171"/>
      <c r="P63" s="171"/>
    </row>
    <row r="64" spans="1:16" x14ac:dyDescent="0.15">
      <c r="A64" s="171" t="s">
        <v>32</v>
      </c>
      <c r="B64" s="171">
        <f>'将来負担比率（分子）の構造'!I$43</f>
        <v>6375</v>
      </c>
      <c r="C64" s="171"/>
      <c r="D64" s="171"/>
      <c r="E64" s="171">
        <f>'将来負担比率（分子）の構造'!J$43</f>
        <v>6097</v>
      </c>
      <c r="F64" s="171"/>
      <c r="G64" s="171"/>
      <c r="H64" s="171">
        <f>'将来負担比率（分子）の構造'!K$43</f>
        <v>5784</v>
      </c>
      <c r="I64" s="171"/>
      <c r="J64" s="171"/>
      <c r="K64" s="171">
        <f>'将来負担比率（分子）の構造'!L$43</f>
        <v>5171</v>
      </c>
      <c r="L64" s="171"/>
      <c r="M64" s="171"/>
      <c r="N64" s="171">
        <f>'将来負担比率（分子）の構造'!M$43</f>
        <v>5058</v>
      </c>
      <c r="O64" s="171"/>
      <c r="P64" s="171"/>
    </row>
    <row r="65" spans="1:16" x14ac:dyDescent="0.15">
      <c r="A65" s="171" t="s">
        <v>31</v>
      </c>
      <c r="B65" s="171">
        <f>'将来負担比率（分子）の構造'!I$42</f>
        <v>883</v>
      </c>
      <c r="C65" s="171"/>
      <c r="D65" s="171"/>
      <c r="E65" s="171">
        <f>'将来負担比率（分子）の構造'!J$42</f>
        <v>589</v>
      </c>
      <c r="F65" s="171"/>
      <c r="G65" s="171"/>
      <c r="H65" s="171">
        <f>'将来負担比率（分子）の構造'!K$42</f>
        <v>472</v>
      </c>
      <c r="I65" s="171"/>
      <c r="J65" s="171"/>
      <c r="K65" s="171">
        <f>'将来負担比率（分子）の構造'!L$42</f>
        <v>376</v>
      </c>
      <c r="L65" s="171"/>
      <c r="M65" s="171"/>
      <c r="N65" s="171">
        <f>'将来負担比率（分子）の構造'!M$42</f>
        <v>259</v>
      </c>
      <c r="O65" s="171"/>
      <c r="P65" s="171"/>
    </row>
    <row r="66" spans="1:16" x14ac:dyDescent="0.15">
      <c r="A66" s="171" t="s">
        <v>30</v>
      </c>
      <c r="B66" s="171">
        <f>'将来負担比率（分子）の構造'!I$41</f>
        <v>13913</v>
      </c>
      <c r="C66" s="171"/>
      <c r="D66" s="171"/>
      <c r="E66" s="171">
        <f>'将来負担比率（分子）の構造'!J$41</f>
        <v>14007</v>
      </c>
      <c r="F66" s="171"/>
      <c r="G66" s="171"/>
      <c r="H66" s="171">
        <f>'将来負担比率（分子）の構造'!K$41</f>
        <v>15713</v>
      </c>
      <c r="I66" s="171"/>
      <c r="J66" s="171"/>
      <c r="K66" s="171">
        <f>'将来負担比率（分子）の構造'!L$41</f>
        <v>16838</v>
      </c>
      <c r="L66" s="171"/>
      <c r="M66" s="171"/>
      <c r="N66" s="171">
        <f>'将来負担比率（分子）の構造'!M$41</f>
        <v>16734</v>
      </c>
      <c r="O66" s="171"/>
      <c r="P66" s="171"/>
    </row>
    <row r="67" spans="1:16" x14ac:dyDescent="0.15">
      <c r="A67" s="171" t="s">
        <v>74</v>
      </c>
      <c r="B67" s="171" t="e">
        <f>NA()</f>
        <v>#N/A</v>
      </c>
      <c r="C67" s="171">
        <f>IF(ISNUMBER('将来負担比率（分子）の構造'!I$53), IF('将来負担比率（分子）の構造'!I$53 &lt; 0, 0, '将来負担比率（分子）の構造'!I$53), NA())</f>
        <v>2531</v>
      </c>
      <c r="D67" s="171" t="e">
        <f>NA()</f>
        <v>#N/A</v>
      </c>
      <c r="E67" s="171" t="e">
        <f>NA()</f>
        <v>#N/A</v>
      </c>
      <c r="F67" s="171">
        <f>IF(ISNUMBER('将来負担比率（分子）の構造'!J$53), IF('将来負担比率（分子）の構造'!J$53 &lt; 0, 0, '将来負担比率（分子）の構造'!J$53), NA())</f>
        <v>1794</v>
      </c>
      <c r="G67" s="171" t="e">
        <f>NA()</f>
        <v>#N/A</v>
      </c>
      <c r="H67" s="171" t="e">
        <f>NA()</f>
        <v>#N/A</v>
      </c>
      <c r="I67" s="171">
        <f>IF(ISNUMBER('将来負担比率（分子）の構造'!K$53), IF('将来負担比率（分子）の構造'!K$53 &lt; 0, 0, '将来負担比率（分子）の構造'!K$53), NA())</f>
        <v>3979</v>
      </c>
      <c r="J67" s="171" t="e">
        <f>NA()</f>
        <v>#N/A</v>
      </c>
      <c r="K67" s="171" t="e">
        <f>NA()</f>
        <v>#N/A</v>
      </c>
      <c r="L67" s="171">
        <f>IF(ISNUMBER('将来負担比率（分子）の構造'!L$53), IF('将来負担比率（分子）の構造'!L$53 &lt; 0, 0, '将来負担比率（分子）の構造'!L$53), NA())</f>
        <v>5264</v>
      </c>
      <c r="M67" s="171" t="e">
        <f>NA()</f>
        <v>#N/A</v>
      </c>
      <c r="N67" s="171" t="e">
        <f>NA()</f>
        <v>#N/A</v>
      </c>
      <c r="O67" s="171">
        <f>IF(ISNUMBER('将来負担比率（分子）の構造'!M$53), IF('将来負担比率（分子）の構造'!M$53 &lt; 0, 0, '将来負担比率（分子）の構造'!M$53), NA())</f>
        <v>4062</v>
      </c>
      <c r="P67" s="171" t="e">
        <f>NA()</f>
        <v>#N/A</v>
      </c>
    </row>
    <row r="70" spans="1:16" x14ac:dyDescent="0.15">
      <c r="A70" s="173" t="s">
        <v>75</v>
      </c>
      <c r="B70" s="173"/>
      <c r="C70" s="173"/>
      <c r="D70" s="173"/>
      <c r="E70" s="173"/>
      <c r="F70" s="173"/>
    </row>
    <row r="71" spans="1:16" x14ac:dyDescent="0.15">
      <c r="A71" s="174"/>
      <c r="B71" s="174" t="str">
        <f>基金残高に係る経年分析!F54</f>
        <v>R01</v>
      </c>
      <c r="C71" s="174" t="str">
        <f>基金残高に係る経年分析!G54</f>
        <v>R02</v>
      </c>
      <c r="D71" s="174" t="str">
        <f>基金残高に係る経年分析!H54</f>
        <v>R03</v>
      </c>
    </row>
    <row r="72" spans="1:16" x14ac:dyDescent="0.15">
      <c r="A72" s="174" t="s">
        <v>76</v>
      </c>
      <c r="B72" s="175">
        <f>基金残高に係る経年分析!F55</f>
        <v>1814</v>
      </c>
      <c r="C72" s="175">
        <f>基金残高に係る経年分析!G55</f>
        <v>1727</v>
      </c>
      <c r="D72" s="175">
        <f>基金残高に係る経年分析!H55</f>
        <v>1967</v>
      </c>
    </row>
    <row r="73" spans="1:16" x14ac:dyDescent="0.15">
      <c r="A73" s="174" t="s">
        <v>77</v>
      </c>
      <c r="B73" s="175">
        <f>基金残高に係る経年分析!F56</f>
        <v>637</v>
      </c>
      <c r="C73" s="175">
        <f>基金残高に係る経年分析!G56</f>
        <v>637</v>
      </c>
      <c r="D73" s="175">
        <f>基金残高に係る経年分析!H56</f>
        <v>887</v>
      </c>
    </row>
    <row r="74" spans="1:16" x14ac:dyDescent="0.15">
      <c r="A74" s="174" t="s">
        <v>78</v>
      </c>
      <c r="B74" s="175">
        <f>基金残高に係る経年分析!F57</f>
        <v>1345</v>
      </c>
      <c r="C74" s="175">
        <f>基金残高に係る経年分析!G57</f>
        <v>632</v>
      </c>
      <c r="D74" s="175">
        <f>基金残高に係る経年分析!H57</f>
        <v>758</v>
      </c>
    </row>
  </sheetData>
  <sheetProtection algorithmName="SHA-512" hashValue="WPvNdsmWK82oCjRI7pbTdRnvBuGBZIaYli66AVNOpu8ynFc1KHkOf8Q3gGK00sP6zRz5DpdzMM2vxyU/jTwcQg==" saltValue="OJNWX/RhbxQfsHEhRjTK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1" customWidth="1"/>
    <col min="134" max="143" width="1.625" style="211" customWidth="1"/>
    <col min="144" max="16384" width="0" style="211" hidden="1"/>
  </cols>
  <sheetData>
    <row r="1" spans="2:143" ht="22.5" customHeight="1" thickBot="1" x14ac:dyDescent="0.2">
      <c r="B1" s="208"/>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81" t="s">
        <v>213</v>
      </c>
      <c r="DI1" s="782"/>
      <c r="DJ1" s="782"/>
      <c r="DK1" s="782"/>
      <c r="DL1" s="782"/>
      <c r="DM1" s="782"/>
      <c r="DN1" s="783"/>
      <c r="DO1" s="211"/>
      <c r="DP1" s="781" t="s">
        <v>214</v>
      </c>
      <c r="DQ1" s="782"/>
      <c r="DR1" s="782"/>
      <c r="DS1" s="782"/>
      <c r="DT1" s="782"/>
      <c r="DU1" s="782"/>
      <c r="DV1" s="782"/>
      <c r="DW1" s="782"/>
      <c r="DX1" s="782"/>
      <c r="DY1" s="782"/>
      <c r="DZ1" s="782"/>
      <c r="EA1" s="782"/>
      <c r="EB1" s="782"/>
      <c r="EC1" s="783"/>
      <c r="ED1" s="209"/>
      <c r="EE1" s="209"/>
      <c r="EF1" s="209"/>
      <c r="EG1" s="209"/>
      <c r="EH1" s="209"/>
      <c r="EI1" s="209"/>
      <c r="EJ1" s="209"/>
      <c r="EK1" s="209"/>
      <c r="EL1" s="209"/>
      <c r="EM1" s="209"/>
    </row>
    <row r="2" spans="2:143" ht="22.5" customHeight="1" x14ac:dyDescent="0.15">
      <c r="B2" s="212" t="s">
        <v>215</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23" t="s">
        <v>216</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217</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218</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15">
      <c r="B4" s="723" t="s">
        <v>1</v>
      </c>
      <c r="C4" s="724"/>
      <c r="D4" s="724"/>
      <c r="E4" s="724"/>
      <c r="F4" s="724"/>
      <c r="G4" s="724"/>
      <c r="H4" s="724"/>
      <c r="I4" s="724"/>
      <c r="J4" s="724"/>
      <c r="K4" s="724"/>
      <c r="L4" s="724"/>
      <c r="M4" s="724"/>
      <c r="N4" s="724"/>
      <c r="O4" s="724"/>
      <c r="P4" s="724"/>
      <c r="Q4" s="725"/>
      <c r="R4" s="723" t="s">
        <v>219</v>
      </c>
      <c r="S4" s="724"/>
      <c r="T4" s="724"/>
      <c r="U4" s="724"/>
      <c r="V4" s="724"/>
      <c r="W4" s="724"/>
      <c r="X4" s="724"/>
      <c r="Y4" s="725"/>
      <c r="Z4" s="723" t="s">
        <v>220</v>
      </c>
      <c r="AA4" s="724"/>
      <c r="AB4" s="724"/>
      <c r="AC4" s="725"/>
      <c r="AD4" s="723" t="s">
        <v>221</v>
      </c>
      <c r="AE4" s="724"/>
      <c r="AF4" s="724"/>
      <c r="AG4" s="724"/>
      <c r="AH4" s="724"/>
      <c r="AI4" s="724"/>
      <c r="AJ4" s="724"/>
      <c r="AK4" s="725"/>
      <c r="AL4" s="723" t="s">
        <v>220</v>
      </c>
      <c r="AM4" s="724"/>
      <c r="AN4" s="724"/>
      <c r="AO4" s="725"/>
      <c r="AP4" s="784" t="s">
        <v>222</v>
      </c>
      <c r="AQ4" s="784"/>
      <c r="AR4" s="784"/>
      <c r="AS4" s="784"/>
      <c r="AT4" s="784"/>
      <c r="AU4" s="784"/>
      <c r="AV4" s="784"/>
      <c r="AW4" s="784"/>
      <c r="AX4" s="784"/>
      <c r="AY4" s="784"/>
      <c r="AZ4" s="784"/>
      <c r="BA4" s="784"/>
      <c r="BB4" s="784"/>
      <c r="BC4" s="784"/>
      <c r="BD4" s="784"/>
      <c r="BE4" s="784"/>
      <c r="BF4" s="784"/>
      <c r="BG4" s="784" t="s">
        <v>223</v>
      </c>
      <c r="BH4" s="784"/>
      <c r="BI4" s="784"/>
      <c r="BJ4" s="784"/>
      <c r="BK4" s="784"/>
      <c r="BL4" s="784"/>
      <c r="BM4" s="784"/>
      <c r="BN4" s="784"/>
      <c r="BO4" s="784" t="s">
        <v>220</v>
      </c>
      <c r="BP4" s="784"/>
      <c r="BQ4" s="784"/>
      <c r="BR4" s="784"/>
      <c r="BS4" s="784" t="s">
        <v>224</v>
      </c>
      <c r="BT4" s="784"/>
      <c r="BU4" s="784"/>
      <c r="BV4" s="784"/>
      <c r="BW4" s="784"/>
      <c r="BX4" s="784"/>
      <c r="BY4" s="784"/>
      <c r="BZ4" s="784"/>
      <c r="CA4" s="784"/>
      <c r="CB4" s="784"/>
      <c r="CD4" s="766" t="s">
        <v>225</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0" customFormat="1" ht="11.25" customHeight="1" x14ac:dyDescent="0.15">
      <c r="B5" s="730" t="s">
        <v>226</v>
      </c>
      <c r="C5" s="731"/>
      <c r="D5" s="731"/>
      <c r="E5" s="731"/>
      <c r="F5" s="731"/>
      <c r="G5" s="731"/>
      <c r="H5" s="731"/>
      <c r="I5" s="731"/>
      <c r="J5" s="731"/>
      <c r="K5" s="731"/>
      <c r="L5" s="731"/>
      <c r="M5" s="731"/>
      <c r="N5" s="731"/>
      <c r="O5" s="731"/>
      <c r="P5" s="731"/>
      <c r="Q5" s="732"/>
      <c r="R5" s="717">
        <v>6852143</v>
      </c>
      <c r="S5" s="718"/>
      <c r="T5" s="718"/>
      <c r="U5" s="718"/>
      <c r="V5" s="718"/>
      <c r="W5" s="718"/>
      <c r="X5" s="718"/>
      <c r="Y5" s="761"/>
      <c r="Z5" s="779">
        <v>32.6</v>
      </c>
      <c r="AA5" s="779"/>
      <c r="AB5" s="779"/>
      <c r="AC5" s="779"/>
      <c r="AD5" s="780">
        <v>6503752</v>
      </c>
      <c r="AE5" s="780"/>
      <c r="AF5" s="780"/>
      <c r="AG5" s="780"/>
      <c r="AH5" s="780"/>
      <c r="AI5" s="780"/>
      <c r="AJ5" s="780"/>
      <c r="AK5" s="780"/>
      <c r="AL5" s="762">
        <v>58.9</v>
      </c>
      <c r="AM5" s="735"/>
      <c r="AN5" s="735"/>
      <c r="AO5" s="763"/>
      <c r="AP5" s="730" t="s">
        <v>227</v>
      </c>
      <c r="AQ5" s="731"/>
      <c r="AR5" s="731"/>
      <c r="AS5" s="731"/>
      <c r="AT5" s="731"/>
      <c r="AU5" s="731"/>
      <c r="AV5" s="731"/>
      <c r="AW5" s="731"/>
      <c r="AX5" s="731"/>
      <c r="AY5" s="731"/>
      <c r="AZ5" s="731"/>
      <c r="BA5" s="731"/>
      <c r="BB5" s="731"/>
      <c r="BC5" s="731"/>
      <c r="BD5" s="731"/>
      <c r="BE5" s="731"/>
      <c r="BF5" s="732"/>
      <c r="BG5" s="664">
        <v>6503752</v>
      </c>
      <c r="BH5" s="665"/>
      <c r="BI5" s="665"/>
      <c r="BJ5" s="665"/>
      <c r="BK5" s="665"/>
      <c r="BL5" s="665"/>
      <c r="BM5" s="665"/>
      <c r="BN5" s="666"/>
      <c r="BO5" s="691">
        <v>94.9</v>
      </c>
      <c r="BP5" s="691"/>
      <c r="BQ5" s="691"/>
      <c r="BR5" s="691"/>
      <c r="BS5" s="692">
        <v>141791</v>
      </c>
      <c r="BT5" s="692"/>
      <c r="BU5" s="692"/>
      <c r="BV5" s="692"/>
      <c r="BW5" s="692"/>
      <c r="BX5" s="692"/>
      <c r="BY5" s="692"/>
      <c r="BZ5" s="692"/>
      <c r="CA5" s="692"/>
      <c r="CB5" s="750"/>
      <c r="CD5" s="766" t="s">
        <v>222</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220</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15">
      <c r="B6" s="661" t="s">
        <v>231</v>
      </c>
      <c r="C6" s="662"/>
      <c r="D6" s="662"/>
      <c r="E6" s="662"/>
      <c r="F6" s="662"/>
      <c r="G6" s="662"/>
      <c r="H6" s="662"/>
      <c r="I6" s="662"/>
      <c r="J6" s="662"/>
      <c r="K6" s="662"/>
      <c r="L6" s="662"/>
      <c r="M6" s="662"/>
      <c r="N6" s="662"/>
      <c r="O6" s="662"/>
      <c r="P6" s="662"/>
      <c r="Q6" s="663"/>
      <c r="R6" s="664">
        <v>212701</v>
      </c>
      <c r="S6" s="665"/>
      <c r="T6" s="665"/>
      <c r="U6" s="665"/>
      <c r="V6" s="665"/>
      <c r="W6" s="665"/>
      <c r="X6" s="665"/>
      <c r="Y6" s="666"/>
      <c r="Z6" s="691">
        <v>1</v>
      </c>
      <c r="AA6" s="691"/>
      <c r="AB6" s="691"/>
      <c r="AC6" s="691"/>
      <c r="AD6" s="692">
        <v>212701</v>
      </c>
      <c r="AE6" s="692"/>
      <c r="AF6" s="692"/>
      <c r="AG6" s="692"/>
      <c r="AH6" s="692"/>
      <c r="AI6" s="692"/>
      <c r="AJ6" s="692"/>
      <c r="AK6" s="692"/>
      <c r="AL6" s="667">
        <v>1.9</v>
      </c>
      <c r="AM6" s="668"/>
      <c r="AN6" s="668"/>
      <c r="AO6" s="693"/>
      <c r="AP6" s="661" t="s">
        <v>232</v>
      </c>
      <c r="AQ6" s="662"/>
      <c r="AR6" s="662"/>
      <c r="AS6" s="662"/>
      <c r="AT6" s="662"/>
      <c r="AU6" s="662"/>
      <c r="AV6" s="662"/>
      <c r="AW6" s="662"/>
      <c r="AX6" s="662"/>
      <c r="AY6" s="662"/>
      <c r="AZ6" s="662"/>
      <c r="BA6" s="662"/>
      <c r="BB6" s="662"/>
      <c r="BC6" s="662"/>
      <c r="BD6" s="662"/>
      <c r="BE6" s="662"/>
      <c r="BF6" s="663"/>
      <c r="BG6" s="664">
        <v>6503752</v>
      </c>
      <c r="BH6" s="665"/>
      <c r="BI6" s="665"/>
      <c r="BJ6" s="665"/>
      <c r="BK6" s="665"/>
      <c r="BL6" s="665"/>
      <c r="BM6" s="665"/>
      <c r="BN6" s="666"/>
      <c r="BO6" s="691">
        <v>94.9</v>
      </c>
      <c r="BP6" s="691"/>
      <c r="BQ6" s="691"/>
      <c r="BR6" s="691"/>
      <c r="BS6" s="692">
        <v>141791</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190983</v>
      </c>
      <c r="CS6" s="665"/>
      <c r="CT6" s="665"/>
      <c r="CU6" s="665"/>
      <c r="CV6" s="665"/>
      <c r="CW6" s="665"/>
      <c r="CX6" s="665"/>
      <c r="CY6" s="666"/>
      <c r="CZ6" s="762">
        <v>1</v>
      </c>
      <c r="DA6" s="735"/>
      <c r="DB6" s="735"/>
      <c r="DC6" s="765"/>
      <c r="DD6" s="670">
        <v>3729</v>
      </c>
      <c r="DE6" s="665"/>
      <c r="DF6" s="665"/>
      <c r="DG6" s="665"/>
      <c r="DH6" s="665"/>
      <c r="DI6" s="665"/>
      <c r="DJ6" s="665"/>
      <c r="DK6" s="665"/>
      <c r="DL6" s="665"/>
      <c r="DM6" s="665"/>
      <c r="DN6" s="665"/>
      <c r="DO6" s="665"/>
      <c r="DP6" s="666"/>
      <c r="DQ6" s="670">
        <v>190983</v>
      </c>
      <c r="DR6" s="665"/>
      <c r="DS6" s="665"/>
      <c r="DT6" s="665"/>
      <c r="DU6" s="665"/>
      <c r="DV6" s="665"/>
      <c r="DW6" s="665"/>
      <c r="DX6" s="665"/>
      <c r="DY6" s="665"/>
      <c r="DZ6" s="665"/>
      <c r="EA6" s="665"/>
      <c r="EB6" s="665"/>
      <c r="EC6" s="705"/>
    </row>
    <row r="7" spans="2:143" ht="11.25" customHeight="1" x14ac:dyDescent="0.15">
      <c r="B7" s="661" t="s">
        <v>234</v>
      </c>
      <c r="C7" s="662"/>
      <c r="D7" s="662"/>
      <c r="E7" s="662"/>
      <c r="F7" s="662"/>
      <c r="G7" s="662"/>
      <c r="H7" s="662"/>
      <c r="I7" s="662"/>
      <c r="J7" s="662"/>
      <c r="K7" s="662"/>
      <c r="L7" s="662"/>
      <c r="M7" s="662"/>
      <c r="N7" s="662"/>
      <c r="O7" s="662"/>
      <c r="P7" s="662"/>
      <c r="Q7" s="663"/>
      <c r="R7" s="664">
        <v>3939</v>
      </c>
      <c r="S7" s="665"/>
      <c r="T7" s="665"/>
      <c r="U7" s="665"/>
      <c r="V7" s="665"/>
      <c r="W7" s="665"/>
      <c r="X7" s="665"/>
      <c r="Y7" s="666"/>
      <c r="Z7" s="691">
        <v>0</v>
      </c>
      <c r="AA7" s="691"/>
      <c r="AB7" s="691"/>
      <c r="AC7" s="691"/>
      <c r="AD7" s="692">
        <v>3939</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3086160</v>
      </c>
      <c r="BH7" s="665"/>
      <c r="BI7" s="665"/>
      <c r="BJ7" s="665"/>
      <c r="BK7" s="665"/>
      <c r="BL7" s="665"/>
      <c r="BM7" s="665"/>
      <c r="BN7" s="666"/>
      <c r="BO7" s="691">
        <v>45</v>
      </c>
      <c r="BP7" s="691"/>
      <c r="BQ7" s="691"/>
      <c r="BR7" s="691"/>
      <c r="BS7" s="692">
        <v>141791</v>
      </c>
      <c r="BT7" s="692"/>
      <c r="BU7" s="692"/>
      <c r="BV7" s="692"/>
      <c r="BW7" s="692"/>
      <c r="BX7" s="692"/>
      <c r="BY7" s="692"/>
      <c r="BZ7" s="692"/>
      <c r="CA7" s="692"/>
      <c r="CB7" s="750"/>
      <c r="CD7" s="706" t="s">
        <v>236</v>
      </c>
      <c r="CE7" s="703"/>
      <c r="CF7" s="703"/>
      <c r="CG7" s="703"/>
      <c r="CH7" s="703"/>
      <c r="CI7" s="703"/>
      <c r="CJ7" s="703"/>
      <c r="CK7" s="703"/>
      <c r="CL7" s="703"/>
      <c r="CM7" s="703"/>
      <c r="CN7" s="703"/>
      <c r="CO7" s="703"/>
      <c r="CP7" s="703"/>
      <c r="CQ7" s="704"/>
      <c r="CR7" s="664">
        <v>2681913</v>
      </c>
      <c r="CS7" s="665"/>
      <c r="CT7" s="665"/>
      <c r="CU7" s="665"/>
      <c r="CV7" s="665"/>
      <c r="CW7" s="665"/>
      <c r="CX7" s="665"/>
      <c r="CY7" s="666"/>
      <c r="CZ7" s="691">
        <v>13.9</v>
      </c>
      <c r="DA7" s="691"/>
      <c r="DB7" s="691"/>
      <c r="DC7" s="691"/>
      <c r="DD7" s="670">
        <v>27862</v>
      </c>
      <c r="DE7" s="665"/>
      <c r="DF7" s="665"/>
      <c r="DG7" s="665"/>
      <c r="DH7" s="665"/>
      <c r="DI7" s="665"/>
      <c r="DJ7" s="665"/>
      <c r="DK7" s="665"/>
      <c r="DL7" s="665"/>
      <c r="DM7" s="665"/>
      <c r="DN7" s="665"/>
      <c r="DO7" s="665"/>
      <c r="DP7" s="666"/>
      <c r="DQ7" s="670">
        <v>2451789</v>
      </c>
      <c r="DR7" s="665"/>
      <c r="DS7" s="665"/>
      <c r="DT7" s="665"/>
      <c r="DU7" s="665"/>
      <c r="DV7" s="665"/>
      <c r="DW7" s="665"/>
      <c r="DX7" s="665"/>
      <c r="DY7" s="665"/>
      <c r="DZ7" s="665"/>
      <c r="EA7" s="665"/>
      <c r="EB7" s="665"/>
      <c r="EC7" s="705"/>
    </row>
    <row r="8" spans="2:143" ht="11.25" customHeight="1" x14ac:dyDescent="0.15">
      <c r="B8" s="661" t="s">
        <v>237</v>
      </c>
      <c r="C8" s="662"/>
      <c r="D8" s="662"/>
      <c r="E8" s="662"/>
      <c r="F8" s="662"/>
      <c r="G8" s="662"/>
      <c r="H8" s="662"/>
      <c r="I8" s="662"/>
      <c r="J8" s="662"/>
      <c r="K8" s="662"/>
      <c r="L8" s="662"/>
      <c r="M8" s="662"/>
      <c r="N8" s="662"/>
      <c r="O8" s="662"/>
      <c r="P8" s="662"/>
      <c r="Q8" s="663"/>
      <c r="R8" s="664">
        <v>37508</v>
      </c>
      <c r="S8" s="665"/>
      <c r="T8" s="665"/>
      <c r="U8" s="665"/>
      <c r="V8" s="665"/>
      <c r="W8" s="665"/>
      <c r="X8" s="665"/>
      <c r="Y8" s="666"/>
      <c r="Z8" s="691">
        <v>0.2</v>
      </c>
      <c r="AA8" s="691"/>
      <c r="AB8" s="691"/>
      <c r="AC8" s="691"/>
      <c r="AD8" s="692">
        <v>37508</v>
      </c>
      <c r="AE8" s="692"/>
      <c r="AF8" s="692"/>
      <c r="AG8" s="692"/>
      <c r="AH8" s="692"/>
      <c r="AI8" s="692"/>
      <c r="AJ8" s="692"/>
      <c r="AK8" s="692"/>
      <c r="AL8" s="667">
        <v>0.3</v>
      </c>
      <c r="AM8" s="668"/>
      <c r="AN8" s="668"/>
      <c r="AO8" s="693"/>
      <c r="AP8" s="661" t="s">
        <v>238</v>
      </c>
      <c r="AQ8" s="662"/>
      <c r="AR8" s="662"/>
      <c r="AS8" s="662"/>
      <c r="AT8" s="662"/>
      <c r="AU8" s="662"/>
      <c r="AV8" s="662"/>
      <c r="AW8" s="662"/>
      <c r="AX8" s="662"/>
      <c r="AY8" s="662"/>
      <c r="AZ8" s="662"/>
      <c r="BA8" s="662"/>
      <c r="BB8" s="662"/>
      <c r="BC8" s="662"/>
      <c r="BD8" s="662"/>
      <c r="BE8" s="662"/>
      <c r="BF8" s="663"/>
      <c r="BG8" s="664">
        <v>92268</v>
      </c>
      <c r="BH8" s="665"/>
      <c r="BI8" s="665"/>
      <c r="BJ8" s="665"/>
      <c r="BK8" s="665"/>
      <c r="BL8" s="665"/>
      <c r="BM8" s="665"/>
      <c r="BN8" s="666"/>
      <c r="BO8" s="691">
        <v>1.3</v>
      </c>
      <c r="BP8" s="691"/>
      <c r="BQ8" s="691"/>
      <c r="BR8" s="691"/>
      <c r="BS8" s="692" t="s">
        <v>125</v>
      </c>
      <c r="BT8" s="692"/>
      <c r="BU8" s="692"/>
      <c r="BV8" s="692"/>
      <c r="BW8" s="692"/>
      <c r="BX8" s="692"/>
      <c r="BY8" s="692"/>
      <c r="BZ8" s="692"/>
      <c r="CA8" s="692"/>
      <c r="CB8" s="750"/>
      <c r="CD8" s="706" t="s">
        <v>239</v>
      </c>
      <c r="CE8" s="703"/>
      <c r="CF8" s="703"/>
      <c r="CG8" s="703"/>
      <c r="CH8" s="703"/>
      <c r="CI8" s="703"/>
      <c r="CJ8" s="703"/>
      <c r="CK8" s="703"/>
      <c r="CL8" s="703"/>
      <c r="CM8" s="703"/>
      <c r="CN8" s="703"/>
      <c r="CO8" s="703"/>
      <c r="CP8" s="703"/>
      <c r="CQ8" s="704"/>
      <c r="CR8" s="664">
        <v>7920392</v>
      </c>
      <c r="CS8" s="665"/>
      <c r="CT8" s="665"/>
      <c r="CU8" s="665"/>
      <c r="CV8" s="665"/>
      <c r="CW8" s="665"/>
      <c r="CX8" s="665"/>
      <c r="CY8" s="666"/>
      <c r="CZ8" s="691">
        <v>41</v>
      </c>
      <c r="DA8" s="691"/>
      <c r="DB8" s="691"/>
      <c r="DC8" s="691"/>
      <c r="DD8" s="670">
        <v>8662</v>
      </c>
      <c r="DE8" s="665"/>
      <c r="DF8" s="665"/>
      <c r="DG8" s="665"/>
      <c r="DH8" s="665"/>
      <c r="DI8" s="665"/>
      <c r="DJ8" s="665"/>
      <c r="DK8" s="665"/>
      <c r="DL8" s="665"/>
      <c r="DM8" s="665"/>
      <c r="DN8" s="665"/>
      <c r="DO8" s="665"/>
      <c r="DP8" s="666"/>
      <c r="DQ8" s="670">
        <v>3239362</v>
      </c>
      <c r="DR8" s="665"/>
      <c r="DS8" s="665"/>
      <c r="DT8" s="665"/>
      <c r="DU8" s="665"/>
      <c r="DV8" s="665"/>
      <c r="DW8" s="665"/>
      <c r="DX8" s="665"/>
      <c r="DY8" s="665"/>
      <c r="DZ8" s="665"/>
      <c r="EA8" s="665"/>
      <c r="EB8" s="665"/>
      <c r="EC8" s="705"/>
    </row>
    <row r="9" spans="2:143" ht="11.25" customHeight="1" x14ac:dyDescent="0.15">
      <c r="B9" s="661" t="s">
        <v>240</v>
      </c>
      <c r="C9" s="662"/>
      <c r="D9" s="662"/>
      <c r="E9" s="662"/>
      <c r="F9" s="662"/>
      <c r="G9" s="662"/>
      <c r="H9" s="662"/>
      <c r="I9" s="662"/>
      <c r="J9" s="662"/>
      <c r="K9" s="662"/>
      <c r="L9" s="662"/>
      <c r="M9" s="662"/>
      <c r="N9" s="662"/>
      <c r="O9" s="662"/>
      <c r="P9" s="662"/>
      <c r="Q9" s="663"/>
      <c r="R9" s="664">
        <v>44642</v>
      </c>
      <c r="S9" s="665"/>
      <c r="T9" s="665"/>
      <c r="U9" s="665"/>
      <c r="V9" s="665"/>
      <c r="W9" s="665"/>
      <c r="X9" s="665"/>
      <c r="Y9" s="666"/>
      <c r="Z9" s="691">
        <v>0.2</v>
      </c>
      <c r="AA9" s="691"/>
      <c r="AB9" s="691"/>
      <c r="AC9" s="691"/>
      <c r="AD9" s="692">
        <v>44642</v>
      </c>
      <c r="AE9" s="692"/>
      <c r="AF9" s="692"/>
      <c r="AG9" s="692"/>
      <c r="AH9" s="692"/>
      <c r="AI9" s="692"/>
      <c r="AJ9" s="692"/>
      <c r="AK9" s="692"/>
      <c r="AL9" s="667">
        <v>0.4</v>
      </c>
      <c r="AM9" s="668"/>
      <c r="AN9" s="668"/>
      <c r="AO9" s="693"/>
      <c r="AP9" s="661" t="s">
        <v>241</v>
      </c>
      <c r="AQ9" s="662"/>
      <c r="AR9" s="662"/>
      <c r="AS9" s="662"/>
      <c r="AT9" s="662"/>
      <c r="AU9" s="662"/>
      <c r="AV9" s="662"/>
      <c r="AW9" s="662"/>
      <c r="AX9" s="662"/>
      <c r="AY9" s="662"/>
      <c r="AZ9" s="662"/>
      <c r="BA9" s="662"/>
      <c r="BB9" s="662"/>
      <c r="BC9" s="662"/>
      <c r="BD9" s="662"/>
      <c r="BE9" s="662"/>
      <c r="BF9" s="663"/>
      <c r="BG9" s="664">
        <v>2415022</v>
      </c>
      <c r="BH9" s="665"/>
      <c r="BI9" s="665"/>
      <c r="BJ9" s="665"/>
      <c r="BK9" s="665"/>
      <c r="BL9" s="665"/>
      <c r="BM9" s="665"/>
      <c r="BN9" s="666"/>
      <c r="BO9" s="691">
        <v>35.200000000000003</v>
      </c>
      <c r="BP9" s="691"/>
      <c r="BQ9" s="691"/>
      <c r="BR9" s="691"/>
      <c r="BS9" s="692" t="s">
        <v>125</v>
      </c>
      <c r="BT9" s="692"/>
      <c r="BU9" s="692"/>
      <c r="BV9" s="692"/>
      <c r="BW9" s="692"/>
      <c r="BX9" s="692"/>
      <c r="BY9" s="692"/>
      <c r="BZ9" s="692"/>
      <c r="CA9" s="692"/>
      <c r="CB9" s="750"/>
      <c r="CD9" s="706" t="s">
        <v>242</v>
      </c>
      <c r="CE9" s="703"/>
      <c r="CF9" s="703"/>
      <c r="CG9" s="703"/>
      <c r="CH9" s="703"/>
      <c r="CI9" s="703"/>
      <c r="CJ9" s="703"/>
      <c r="CK9" s="703"/>
      <c r="CL9" s="703"/>
      <c r="CM9" s="703"/>
      <c r="CN9" s="703"/>
      <c r="CO9" s="703"/>
      <c r="CP9" s="703"/>
      <c r="CQ9" s="704"/>
      <c r="CR9" s="664">
        <v>1347374</v>
      </c>
      <c r="CS9" s="665"/>
      <c r="CT9" s="665"/>
      <c r="CU9" s="665"/>
      <c r="CV9" s="665"/>
      <c r="CW9" s="665"/>
      <c r="CX9" s="665"/>
      <c r="CY9" s="666"/>
      <c r="CZ9" s="691">
        <v>7</v>
      </c>
      <c r="DA9" s="691"/>
      <c r="DB9" s="691"/>
      <c r="DC9" s="691"/>
      <c r="DD9" s="670">
        <v>19663</v>
      </c>
      <c r="DE9" s="665"/>
      <c r="DF9" s="665"/>
      <c r="DG9" s="665"/>
      <c r="DH9" s="665"/>
      <c r="DI9" s="665"/>
      <c r="DJ9" s="665"/>
      <c r="DK9" s="665"/>
      <c r="DL9" s="665"/>
      <c r="DM9" s="665"/>
      <c r="DN9" s="665"/>
      <c r="DO9" s="665"/>
      <c r="DP9" s="666"/>
      <c r="DQ9" s="670">
        <v>959852</v>
      </c>
      <c r="DR9" s="665"/>
      <c r="DS9" s="665"/>
      <c r="DT9" s="665"/>
      <c r="DU9" s="665"/>
      <c r="DV9" s="665"/>
      <c r="DW9" s="665"/>
      <c r="DX9" s="665"/>
      <c r="DY9" s="665"/>
      <c r="DZ9" s="665"/>
      <c r="EA9" s="665"/>
      <c r="EB9" s="665"/>
      <c r="EC9" s="705"/>
    </row>
    <row r="10" spans="2:143" ht="11.25" customHeight="1" x14ac:dyDescent="0.15">
      <c r="B10" s="661" t="s">
        <v>243</v>
      </c>
      <c r="C10" s="662"/>
      <c r="D10" s="662"/>
      <c r="E10" s="662"/>
      <c r="F10" s="662"/>
      <c r="G10" s="662"/>
      <c r="H10" s="662"/>
      <c r="I10" s="662"/>
      <c r="J10" s="662"/>
      <c r="K10" s="662"/>
      <c r="L10" s="662"/>
      <c r="M10" s="662"/>
      <c r="N10" s="662"/>
      <c r="O10" s="662"/>
      <c r="P10" s="662"/>
      <c r="Q10" s="663"/>
      <c r="R10" s="664" t="s">
        <v>125</v>
      </c>
      <c r="S10" s="665"/>
      <c r="T10" s="665"/>
      <c r="U10" s="665"/>
      <c r="V10" s="665"/>
      <c r="W10" s="665"/>
      <c r="X10" s="665"/>
      <c r="Y10" s="666"/>
      <c r="Z10" s="691" t="s">
        <v>125</v>
      </c>
      <c r="AA10" s="691"/>
      <c r="AB10" s="691"/>
      <c r="AC10" s="691"/>
      <c r="AD10" s="692" t="s">
        <v>125</v>
      </c>
      <c r="AE10" s="692"/>
      <c r="AF10" s="692"/>
      <c r="AG10" s="692"/>
      <c r="AH10" s="692"/>
      <c r="AI10" s="692"/>
      <c r="AJ10" s="692"/>
      <c r="AK10" s="692"/>
      <c r="AL10" s="667" t="s">
        <v>125</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183733</v>
      </c>
      <c r="BH10" s="665"/>
      <c r="BI10" s="665"/>
      <c r="BJ10" s="665"/>
      <c r="BK10" s="665"/>
      <c r="BL10" s="665"/>
      <c r="BM10" s="665"/>
      <c r="BN10" s="666"/>
      <c r="BO10" s="691">
        <v>2.7</v>
      </c>
      <c r="BP10" s="691"/>
      <c r="BQ10" s="691"/>
      <c r="BR10" s="691"/>
      <c r="BS10" s="692">
        <v>30354</v>
      </c>
      <c r="BT10" s="692"/>
      <c r="BU10" s="692"/>
      <c r="BV10" s="692"/>
      <c r="BW10" s="692"/>
      <c r="BX10" s="692"/>
      <c r="BY10" s="692"/>
      <c r="BZ10" s="692"/>
      <c r="CA10" s="692"/>
      <c r="CB10" s="750"/>
      <c r="CD10" s="706" t="s">
        <v>245</v>
      </c>
      <c r="CE10" s="703"/>
      <c r="CF10" s="703"/>
      <c r="CG10" s="703"/>
      <c r="CH10" s="703"/>
      <c r="CI10" s="703"/>
      <c r="CJ10" s="703"/>
      <c r="CK10" s="703"/>
      <c r="CL10" s="703"/>
      <c r="CM10" s="703"/>
      <c r="CN10" s="703"/>
      <c r="CO10" s="703"/>
      <c r="CP10" s="703"/>
      <c r="CQ10" s="704"/>
      <c r="CR10" s="664">
        <v>532</v>
      </c>
      <c r="CS10" s="665"/>
      <c r="CT10" s="665"/>
      <c r="CU10" s="665"/>
      <c r="CV10" s="665"/>
      <c r="CW10" s="665"/>
      <c r="CX10" s="665"/>
      <c r="CY10" s="666"/>
      <c r="CZ10" s="691">
        <v>0</v>
      </c>
      <c r="DA10" s="691"/>
      <c r="DB10" s="691"/>
      <c r="DC10" s="691"/>
      <c r="DD10" s="670" t="s">
        <v>125</v>
      </c>
      <c r="DE10" s="665"/>
      <c r="DF10" s="665"/>
      <c r="DG10" s="665"/>
      <c r="DH10" s="665"/>
      <c r="DI10" s="665"/>
      <c r="DJ10" s="665"/>
      <c r="DK10" s="665"/>
      <c r="DL10" s="665"/>
      <c r="DM10" s="665"/>
      <c r="DN10" s="665"/>
      <c r="DO10" s="665"/>
      <c r="DP10" s="666"/>
      <c r="DQ10" s="670">
        <v>532</v>
      </c>
      <c r="DR10" s="665"/>
      <c r="DS10" s="665"/>
      <c r="DT10" s="665"/>
      <c r="DU10" s="665"/>
      <c r="DV10" s="665"/>
      <c r="DW10" s="665"/>
      <c r="DX10" s="665"/>
      <c r="DY10" s="665"/>
      <c r="DZ10" s="665"/>
      <c r="EA10" s="665"/>
      <c r="EB10" s="665"/>
      <c r="EC10" s="705"/>
    </row>
    <row r="11" spans="2:143" ht="11.25" customHeight="1" x14ac:dyDescent="0.15">
      <c r="B11" s="661" t="s">
        <v>246</v>
      </c>
      <c r="C11" s="662"/>
      <c r="D11" s="662"/>
      <c r="E11" s="662"/>
      <c r="F11" s="662"/>
      <c r="G11" s="662"/>
      <c r="H11" s="662"/>
      <c r="I11" s="662"/>
      <c r="J11" s="662"/>
      <c r="K11" s="662"/>
      <c r="L11" s="662"/>
      <c r="M11" s="662"/>
      <c r="N11" s="662"/>
      <c r="O11" s="662"/>
      <c r="P11" s="662"/>
      <c r="Q11" s="663"/>
      <c r="R11" s="664">
        <v>1183055</v>
      </c>
      <c r="S11" s="665"/>
      <c r="T11" s="665"/>
      <c r="U11" s="665"/>
      <c r="V11" s="665"/>
      <c r="W11" s="665"/>
      <c r="X11" s="665"/>
      <c r="Y11" s="666"/>
      <c r="Z11" s="667">
        <v>5.6</v>
      </c>
      <c r="AA11" s="668"/>
      <c r="AB11" s="668"/>
      <c r="AC11" s="669"/>
      <c r="AD11" s="670">
        <v>1183055</v>
      </c>
      <c r="AE11" s="665"/>
      <c r="AF11" s="665"/>
      <c r="AG11" s="665"/>
      <c r="AH11" s="665"/>
      <c r="AI11" s="665"/>
      <c r="AJ11" s="665"/>
      <c r="AK11" s="666"/>
      <c r="AL11" s="667">
        <v>10.7</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395137</v>
      </c>
      <c r="BH11" s="665"/>
      <c r="BI11" s="665"/>
      <c r="BJ11" s="665"/>
      <c r="BK11" s="665"/>
      <c r="BL11" s="665"/>
      <c r="BM11" s="665"/>
      <c r="BN11" s="666"/>
      <c r="BO11" s="691">
        <v>5.8</v>
      </c>
      <c r="BP11" s="691"/>
      <c r="BQ11" s="691"/>
      <c r="BR11" s="691"/>
      <c r="BS11" s="692">
        <v>111437</v>
      </c>
      <c r="BT11" s="692"/>
      <c r="BU11" s="692"/>
      <c r="BV11" s="692"/>
      <c r="BW11" s="692"/>
      <c r="BX11" s="692"/>
      <c r="BY11" s="692"/>
      <c r="BZ11" s="692"/>
      <c r="CA11" s="692"/>
      <c r="CB11" s="750"/>
      <c r="CD11" s="706" t="s">
        <v>248</v>
      </c>
      <c r="CE11" s="703"/>
      <c r="CF11" s="703"/>
      <c r="CG11" s="703"/>
      <c r="CH11" s="703"/>
      <c r="CI11" s="703"/>
      <c r="CJ11" s="703"/>
      <c r="CK11" s="703"/>
      <c r="CL11" s="703"/>
      <c r="CM11" s="703"/>
      <c r="CN11" s="703"/>
      <c r="CO11" s="703"/>
      <c r="CP11" s="703"/>
      <c r="CQ11" s="704"/>
      <c r="CR11" s="664">
        <v>499918</v>
      </c>
      <c r="CS11" s="665"/>
      <c r="CT11" s="665"/>
      <c r="CU11" s="665"/>
      <c r="CV11" s="665"/>
      <c r="CW11" s="665"/>
      <c r="CX11" s="665"/>
      <c r="CY11" s="666"/>
      <c r="CZ11" s="691">
        <v>2.6</v>
      </c>
      <c r="DA11" s="691"/>
      <c r="DB11" s="691"/>
      <c r="DC11" s="691"/>
      <c r="DD11" s="670">
        <v>94440</v>
      </c>
      <c r="DE11" s="665"/>
      <c r="DF11" s="665"/>
      <c r="DG11" s="665"/>
      <c r="DH11" s="665"/>
      <c r="DI11" s="665"/>
      <c r="DJ11" s="665"/>
      <c r="DK11" s="665"/>
      <c r="DL11" s="665"/>
      <c r="DM11" s="665"/>
      <c r="DN11" s="665"/>
      <c r="DO11" s="665"/>
      <c r="DP11" s="666"/>
      <c r="DQ11" s="670">
        <v>369631</v>
      </c>
      <c r="DR11" s="665"/>
      <c r="DS11" s="665"/>
      <c r="DT11" s="665"/>
      <c r="DU11" s="665"/>
      <c r="DV11" s="665"/>
      <c r="DW11" s="665"/>
      <c r="DX11" s="665"/>
      <c r="DY11" s="665"/>
      <c r="DZ11" s="665"/>
      <c r="EA11" s="665"/>
      <c r="EB11" s="665"/>
      <c r="EC11" s="705"/>
    </row>
    <row r="12" spans="2:143" ht="11.25" customHeight="1" x14ac:dyDescent="0.15">
      <c r="B12" s="661" t="s">
        <v>249</v>
      </c>
      <c r="C12" s="662"/>
      <c r="D12" s="662"/>
      <c r="E12" s="662"/>
      <c r="F12" s="662"/>
      <c r="G12" s="662"/>
      <c r="H12" s="662"/>
      <c r="I12" s="662"/>
      <c r="J12" s="662"/>
      <c r="K12" s="662"/>
      <c r="L12" s="662"/>
      <c r="M12" s="662"/>
      <c r="N12" s="662"/>
      <c r="O12" s="662"/>
      <c r="P12" s="662"/>
      <c r="Q12" s="663"/>
      <c r="R12" s="664" t="s">
        <v>125</v>
      </c>
      <c r="S12" s="665"/>
      <c r="T12" s="665"/>
      <c r="U12" s="665"/>
      <c r="V12" s="665"/>
      <c r="W12" s="665"/>
      <c r="X12" s="665"/>
      <c r="Y12" s="666"/>
      <c r="Z12" s="691" t="s">
        <v>125</v>
      </c>
      <c r="AA12" s="691"/>
      <c r="AB12" s="691"/>
      <c r="AC12" s="691"/>
      <c r="AD12" s="692" t="s">
        <v>125</v>
      </c>
      <c r="AE12" s="692"/>
      <c r="AF12" s="692"/>
      <c r="AG12" s="692"/>
      <c r="AH12" s="692"/>
      <c r="AI12" s="692"/>
      <c r="AJ12" s="692"/>
      <c r="AK12" s="692"/>
      <c r="AL12" s="667" t="s">
        <v>125</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2843581</v>
      </c>
      <c r="BH12" s="665"/>
      <c r="BI12" s="665"/>
      <c r="BJ12" s="665"/>
      <c r="BK12" s="665"/>
      <c r="BL12" s="665"/>
      <c r="BM12" s="665"/>
      <c r="BN12" s="666"/>
      <c r="BO12" s="691">
        <v>41.5</v>
      </c>
      <c r="BP12" s="691"/>
      <c r="BQ12" s="691"/>
      <c r="BR12" s="691"/>
      <c r="BS12" s="692" t="s">
        <v>125</v>
      </c>
      <c r="BT12" s="692"/>
      <c r="BU12" s="692"/>
      <c r="BV12" s="692"/>
      <c r="BW12" s="692"/>
      <c r="BX12" s="692"/>
      <c r="BY12" s="692"/>
      <c r="BZ12" s="692"/>
      <c r="CA12" s="692"/>
      <c r="CB12" s="750"/>
      <c r="CD12" s="706" t="s">
        <v>251</v>
      </c>
      <c r="CE12" s="703"/>
      <c r="CF12" s="703"/>
      <c r="CG12" s="703"/>
      <c r="CH12" s="703"/>
      <c r="CI12" s="703"/>
      <c r="CJ12" s="703"/>
      <c r="CK12" s="703"/>
      <c r="CL12" s="703"/>
      <c r="CM12" s="703"/>
      <c r="CN12" s="703"/>
      <c r="CO12" s="703"/>
      <c r="CP12" s="703"/>
      <c r="CQ12" s="704"/>
      <c r="CR12" s="664">
        <v>535193</v>
      </c>
      <c r="CS12" s="665"/>
      <c r="CT12" s="665"/>
      <c r="CU12" s="665"/>
      <c r="CV12" s="665"/>
      <c r="CW12" s="665"/>
      <c r="CX12" s="665"/>
      <c r="CY12" s="666"/>
      <c r="CZ12" s="691">
        <v>2.8</v>
      </c>
      <c r="DA12" s="691"/>
      <c r="DB12" s="691"/>
      <c r="DC12" s="691"/>
      <c r="DD12" s="670">
        <v>7315</v>
      </c>
      <c r="DE12" s="665"/>
      <c r="DF12" s="665"/>
      <c r="DG12" s="665"/>
      <c r="DH12" s="665"/>
      <c r="DI12" s="665"/>
      <c r="DJ12" s="665"/>
      <c r="DK12" s="665"/>
      <c r="DL12" s="665"/>
      <c r="DM12" s="665"/>
      <c r="DN12" s="665"/>
      <c r="DO12" s="665"/>
      <c r="DP12" s="666"/>
      <c r="DQ12" s="670">
        <v>472842</v>
      </c>
      <c r="DR12" s="665"/>
      <c r="DS12" s="665"/>
      <c r="DT12" s="665"/>
      <c r="DU12" s="665"/>
      <c r="DV12" s="665"/>
      <c r="DW12" s="665"/>
      <c r="DX12" s="665"/>
      <c r="DY12" s="665"/>
      <c r="DZ12" s="665"/>
      <c r="EA12" s="665"/>
      <c r="EB12" s="665"/>
      <c r="EC12" s="705"/>
    </row>
    <row r="13" spans="2:143" ht="11.25" customHeight="1" x14ac:dyDescent="0.15">
      <c r="B13" s="661" t="s">
        <v>252</v>
      </c>
      <c r="C13" s="662"/>
      <c r="D13" s="662"/>
      <c r="E13" s="662"/>
      <c r="F13" s="662"/>
      <c r="G13" s="662"/>
      <c r="H13" s="662"/>
      <c r="I13" s="662"/>
      <c r="J13" s="662"/>
      <c r="K13" s="662"/>
      <c r="L13" s="662"/>
      <c r="M13" s="662"/>
      <c r="N13" s="662"/>
      <c r="O13" s="662"/>
      <c r="P13" s="662"/>
      <c r="Q13" s="663"/>
      <c r="R13" s="664" t="s">
        <v>125</v>
      </c>
      <c r="S13" s="665"/>
      <c r="T13" s="665"/>
      <c r="U13" s="665"/>
      <c r="V13" s="665"/>
      <c r="W13" s="665"/>
      <c r="X13" s="665"/>
      <c r="Y13" s="666"/>
      <c r="Z13" s="691" t="s">
        <v>125</v>
      </c>
      <c r="AA13" s="691"/>
      <c r="AB13" s="691"/>
      <c r="AC13" s="691"/>
      <c r="AD13" s="692" t="s">
        <v>125</v>
      </c>
      <c r="AE13" s="692"/>
      <c r="AF13" s="692"/>
      <c r="AG13" s="692"/>
      <c r="AH13" s="692"/>
      <c r="AI13" s="692"/>
      <c r="AJ13" s="692"/>
      <c r="AK13" s="692"/>
      <c r="AL13" s="667" t="s">
        <v>125</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2838821</v>
      </c>
      <c r="BH13" s="665"/>
      <c r="BI13" s="665"/>
      <c r="BJ13" s="665"/>
      <c r="BK13" s="665"/>
      <c r="BL13" s="665"/>
      <c r="BM13" s="665"/>
      <c r="BN13" s="666"/>
      <c r="BO13" s="691">
        <v>41.4</v>
      </c>
      <c r="BP13" s="691"/>
      <c r="BQ13" s="691"/>
      <c r="BR13" s="691"/>
      <c r="BS13" s="692" t="s">
        <v>125</v>
      </c>
      <c r="BT13" s="692"/>
      <c r="BU13" s="692"/>
      <c r="BV13" s="692"/>
      <c r="BW13" s="692"/>
      <c r="BX13" s="692"/>
      <c r="BY13" s="692"/>
      <c r="BZ13" s="692"/>
      <c r="CA13" s="692"/>
      <c r="CB13" s="750"/>
      <c r="CD13" s="706" t="s">
        <v>254</v>
      </c>
      <c r="CE13" s="703"/>
      <c r="CF13" s="703"/>
      <c r="CG13" s="703"/>
      <c r="CH13" s="703"/>
      <c r="CI13" s="703"/>
      <c r="CJ13" s="703"/>
      <c r="CK13" s="703"/>
      <c r="CL13" s="703"/>
      <c r="CM13" s="703"/>
      <c r="CN13" s="703"/>
      <c r="CO13" s="703"/>
      <c r="CP13" s="703"/>
      <c r="CQ13" s="704"/>
      <c r="CR13" s="664">
        <v>1763889</v>
      </c>
      <c r="CS13" s="665"/>
      <c r="CT13" s="665"/>
      <c r="CU13" s="665"/>
      <c r="CV13" s="665"/>
      <c r="CW13" s="665"/>
      <c r="CX13" s="665"/>
      <c r="CY13" s="666"/>
      <c r="CZ13" s="691">
        <v>9.1</v>
      </c>
      <c r="DA13" s="691"/>
      <c r="DB13" s="691"/>
      <c r="DC13" s="691"/>
      <c r="DD13" s="670">
        <v>755404</v>
      </c>
      <c r="DE13" s="665"/>
      <c r="DF13" s="665"/>
      <c r="DG13" s="665"/>
      <c r="DH13" s="665"/>
      <c r="DI13" s="665"/>
      <c r="DJ13" s="665"/>
      <c r="DK13" s="665"/>
      <c r="DL13" s="665"/>
      <c r="DM13" s="665"/>
      <c r="DN13" s="665"/>
      <c r="DO13" s="665"/>
      <c r="DP13" s="666"/>
      <c r="DQ13" s="670">
        <v>1264005</v>
      </c>
      <c r="DR13" s="665"/>
      <c r="DS13" s="665"/>
      <c r="DT13" s="665"/>
      <c r="DU13" s="665"/>
      <c r="DV13" s="665"/>
      <c r="DW13" s="665"/>
      <c r="DX13" s="665"/>
      <c r="DY13" s="665"/>
      <c r="DZ13" s="665"/>
      <c r="EA13" s="665"/>
      <c r="EB13" s="665"/>
      <c r="EC13" s="705"/>
    </row>
    <row r="14" spans="2:143" ht="11.25" customHeight="1" x14ac:dyDescent="0.15">
      <c r="B14" s="661" t="s">
        <v>255</v>
      </c>
      <c r="C14" s="662"/>
      <c r="D14" s="662"/>
      <c r="E14" s="662"/>
      <c r="F14" s="662"/>
      <c r="G14" s="662"/>
      <c r="H14" s="662"/>
      <c r="I14" s="662"/>
      <c r="J14" s="662"/>
      <c r="K14" s="662"/>
      <c r="L14" s="662"/>
      <c r="M14" s="662"/>
      <c r="N14" s="662"/>
      <c r="O14" s="662"/>
      <c r="P14" s="662"/>
      <c r="Q14" s="663"/>
      <c r="R14" s="664" t="s">
        <v>125</v>
      </c>
      <c r="S14" s="665"/>
      <c r="T14" s="665"/>
      <c r="U14" s="665"/>
      <c r="V14" s="665"/>
      <c r="W14" s="665"/>
      <c r="X14" s="665"/>
      <c r="Y14" s="666"/>
      <c r="Z14" s="691" t="s">
        <v>125</v>
      </c>
      <c r="AA14" s="691"/>
      <c r="AB14" s="691"/>
      <c r="AC14" s="691"/>
      <c r="AD14" s="692" t="s">
        <v>125</v>
      </c>
      <c r="AE14" s="692"/>
      <c r="AF14" s="692"/>
      <c r="AG14" s="692"/>
      <c r="AH14" s="692"/>
      <c r="AI14" s="692"/>
      <c r="AJ14" s="692"/>
      <c r="AK14" s="692"/>
      <c r="AL14" s="667" t="s">
        <v>125</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160759</v>
      </c>
      <c r="BH14" s="665"/>
      <c r="BI14" s="665"/>
      <c r="BJ14" s="665"/>
      <c r="BK14" s="665"/>
      <c r="BL14" s="665"/>
      <c r="BM14" s="665"/>
      <c r="BN14" s="666"/>
      <c r="BO14" s="691">
        <v>2.2999999999999998</v>
      </c>
      <c r="BP14" s="691"/>
      <c r="BQ14" s="691"/>
      <c r="BR14" s="691"/>
      <c r="BS14" s="692" t="s">
        <v>125</v>
      </c>
      <c r="BT14" s="692"/>
      <c r="BU14" s="692"/>
      <c r="BV14" s="692"/>
      <c r="BW14" s="692"/>
      <c r="BX14" s="692"/>
      <c r="BY14" s="692"/>
      <c r="BZ14" s="692"/>
      <c r="CA14" s="692"/>
      <c r="CB14" s="750"/>
      <c r="CD14" s="706" t="s">
        <v>257</v>
      </c>
      <c r="CE14" s="703"/>
      <c r="CF14" s="703"/>
      <c r="CG14" s="703"/>
      <c r="CH14" s="703"/>
      <c r="CI14" s="703"/>
      <c r="CJ14" s="703"/>
      <c r="CK14" s="703"/>
      <c r="CL14" s="703"/>
      <c r="CM14" s="703"/>
      <c r="CN14" s="703"/>
      <c r="CO14" s="703"/>
      <c r="CP14" s="703"/>
      <c r="CQ14" s="704"/>
      <c r="CR14" s="664">
        <v>763422</v>
      </c>
      <c r="CS14" s="665"/>
      <c r="CT14" s="665"/>
      <c r="CU14" s="665"/>
      <c r="CV14" s="665"/>
      <c r="CW14" s="665"/>
      <c r="CX14" s="665"/>
      <c r="CY14" s="666"/>
      <c r="CZ14" s="691">
        <v>4</v>
      </c>
      <c r="DA14" s="691"/>
      <c r="DB14" s="691"/>
      <c r="DC14" s="691"/>
      <c r="DD14" s="670">
        <v>16753</v>
      </c>
      <c r="DE14" s="665"/>
      <c r="DF14" s="665"/>
      <c r="DG14" s="665"/>
      <c r="DH14" s="665"/>
      <c r="DI14" s="665"/>
      <c r="DJ14" s="665"/>
      <c r="DK14" s="665"/>
      <c r="DL14" s="665"/>
      <c r="DM14" s="665"/>
      <c r="DN14" s="665"/>
      <c r="DO14" s="665"/>
      <c r="DP14" s="666"/>
      <c r="DQ14" s="670">
        <v>753156</v>
      </c>
      <c r="DR14" s="665"/>
      <c r="DS14" s="665"/>
      <c r="DT14" s="665"/>
      <c r="DU14" s="665"/>
      <c r="DV14" s="665"/>
      <c r="DW14" s="665"/>
      <c r="DX14" s="665"/>
      <c r="DY14" s="665"/>
      <c r="DZ14" s="665"/>
      <c r="EA14" s="665"/>
      <c r="EB14" s="665"/>
      <c r="EC14" s="705"/>
    </row>
    <row r="15" spans="2:143" ht="11.25" customHeight="1" x14ac:dyDescent="0.15">
      <c r="B15" s="661" t="s">
        <v>258</v>
      </c>
      <c r="C15" s="662"/>
      <c r="D15" s="662"/>
      <c r="E15" s="662"/>
      <c r="F15" s="662"/>
      <c r="G15" s="662"/>
      <c r="H15" s="662"/>
      <c r="I15" s="662"/>
      <c r="J15" s="662"/>
      <c r="K15" s="662"/>
      <c r="L15" s="662"/>
      <c r="M15" s="662"/>
      <c r="N15" s="662"/>
      <c r="O15" s="662"/>
      <c r="P15" s="662"/>
      <c r="Q15" s="663"/>
      <c r="R15" s="664" t="s">
        <v>125</v>
      </c>
      <c r="S15" s="665"/>
      <c r="T15" s="665"/>
      <c r="U15" s="665"/>
      <c r="V15" s="665"/>
      <c r="W15" s="665"/>
      <c r="X15" s="665"/>
      <c r="Y15" s="666"/>
      <c r="Z15" s="691" t="s">
        <v>125</v>
      </c>
      <c r="AA15" s="691"/>
      <c r="AB15" s="691"/>
      <c r="AC15" s="691"/>
      <c r="AD15" s="692" t="s">
        <v>125</v>
      </c>
      <c r="AE15" s="692"/>
      <c r="AF15" s="692"/>
      <c r="AG15" s="692"/>
      <c r="AH15" s="692"/>
      <c r="AI15" s="692"/>
      <c r="AJ15" s="692"/>
      <c r="AK15" s="692"/>
      <c r="AL15" s="667" t="s">
        <v>125</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413252</v>
      </c>
      <c r="BH15" s="665"/>
      <c r="BI15" s="665"/>
      <c r="BJ15" s="665"/>
      <c r="BK15" s="665"/>
      <c r="BL15" s="665"/>
      <c r="BM15" s="665"/>
      <c r="BN15" s="666"/>
      <c r="BO15" s="691">
        <v>6</v>
      </c>
      <c r="BP15" s="691"/>
      <c r="BQ15" s="691"/>
      <c r="BR15" s="691"/>
      <c r="BS15" s="692" t="s">
        <v>125</v>
      </c>
      <c r="BT15" s="692"/>
      <c r="BU15" s="692"/>
      <c r="BV15" s="692"/>
      <c r="BW15" s="692"/>
      <c r="BX15" s="692"/>
      <c r="BY15" s="692"/>
      <c r="BZ15" s="692"/>
      <c r="CA15" s="692"/>
      <c r="CB15" s="750"/>
      <c r="CD15" s="706" t="s">
        <v>260</v>
      </c>
      <c r="CE15" s="703"/>
      <c r="CF15" s="703"/>
      <c r="CG15" s="703"/>
      <c r="CH15" s="703"/>
      <c r="CI15" s="703"/>
      <c r="CJ15" s="703"/>
      <c r="CK15" s="703"/>
      <c r="CL15" s="703"/>
      <c r="CM15" s="703"/>
      <c r="CN15" s="703"/>
      <c r="CO15" s="703"/>
      <c r="CP15" s="703"/>
      <c r="CQ15" s="704"/>
      <c r="CR15" s="664">
        <v>2074823</v>
      </c>
      <c r="CS15" s="665"/>
      <c r="CT15" s="665"/>
      <c r="CU15" s="665"/>
      <c r="CV15" s="665"/>
      <c r="CW15" s="665"/>
      <c r="CX15" s="665"/>
      <c r="CY15" s="666"/>
      <c r="CZ15" s="691">
        <v>10.8</v>
      </c>
      <c r="DA15" s="691"/>
      <c r="DB15" s="691"/>
      <c r="DC15" s="691"/>
      <c r="DD15" s="670">
        <v>278408</v>
      </c>
      <c r="DE15" s="665"/>
      <c r="DF15" s="665"/>
      <c r="DG15" s="665"/>
      <c r="DH15" s="665"/>
      <c r="DI15" s="665"/>
      <c r="DJ15" s="665"/>
      <c r="DK15" s="665"/>
      <c r="DL15" s="665"/>
      <c r="DM15" s="665"/>
      <c r="DN15" s="665"/>
      <c r="DO15" s="665"/>
      <c r="DP15" s="666"/>
      <c r="DQ15" s="670">
        <v>1486981</v>
      </c>
      <c r="DR15" s="665"/>
      <c r="DS15" s="665"/>
      <c r="DT15" s="665"/>
      <c r="DU15" s="665"/>
      <c r="DV15" s="665"/>
      <c r="DW15" s="665"/>
      <c r="DX15" s="665"/>
      <c r="DY15" s="665"/>
      <c r="DZ15" s="665"/>
      <c r="EA15" s="665"/>
      <c r="EB15" s="665"/>
      <c r="EC15" s="705"/>
    </row>
    <row r="16" spans="2:143" ht="11.25" customHeight="1" x14ac:dyDescent="0.15">
      <c r="B16" s="661" t="s">
        <v>261</v>
      </c>
      <c r="C16" s="662"/>
      <c r="D16" s="662"/>
      <c r="E16" s="662"/>
      <c r="F16" s="662"/>
      <c r="G16" s="662"/>
      <c r="H16" s="662"/>
      <c r="I16" s="662"/>
      <c r="J16" s="662"/>
      <c r="K16" s="662"/>
      <c r="L16" s="662"/>
      <c r="M16" s="662"/>
      <c r="N16" s="662"/>
      <c r="O16" s="662"/>
      <c r="P16" s="662"/>
      <c r="Q16" s="663"/>
      <c r="R16" s="664">
        <v>18271</v>
      </c>
      <c r="S16" s="665"/>
      <c r="T16" s="665"/>
      <c r="U16" s="665"/>
      <c r="V16" s="665"/>
      <c r="W16" s="665"/>
      <c r="X16" s="665"/>
      <c r="Y16" s="666"/>
      <c r="Z16" s="691">
        <v>0.1</v>
      </c>
      <c r="AA16" s="691"/>
      <c r="AB16" s="691"/>
      <c r="AC16" s="691"/>
      <c r="AD16" s="692">
        <v>18271</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125</v>
      </c>
      <c r="BH16" s="665"/>
      <c r="BI16" s="665"/>
      <c r="BJ16" s="665"/>
      <c r="BK16" s="665"/>
      <c r="BL16" s="665"/>
      <c r="BM16" s="665"/>
      <c r="BN16" s="666"/>
      <c r="BO16" s="691" t="s">
        <v>125</v>
      </c>
      <c r="BP16" s="691"/>
      <c r="BQ16" s="691"/>
      <c r="BR16" s="691"/>
      <c r="BS16" s="692" t="s">
        <v>125</v>
      </c>
      <c r="BT16" s="692"/>
      <c r="BU16" s="692"/>
      <c r="BV16" s="692"/>
      <c r="BW16" s="692"/>
      <c r="BX16" s="692"/>
      <c r="BY16" s="692"/>
      <c r="BZ16" s="692"/>
      <c r="CA16" s="692"/>
      <c r="CB16" s="750"/>
      <c r="CD16" s="706" t="s">
        <v>263</v>
      </c>
      <c r="CE16" s="703"/>
      <c r="CF16" s="703"/>
      <c r="CG16" s="703"/>
      <c r="CH16" s="703"/>
      <c r="CI16" s="703"/>
      <c r="CJ16" s="703"/>
      <c r="CK16" s="703"/>
      <c r="CL16" s="703"/>
      <c r="CM16" s="703"/>
      <c r="CN16" s="703"/>
      <c r="CO16" s="703"/>
      <c r="CP16" s="703"/>
      <c r="CQ16" s="704"/>
      <c r="CR16" s="664" t="s">
        <v>125</v>
      </c>
      <c r="CS16" s="665"/>
      <c r="CT16" s="665"/>
      <c r="CU16" s="665"/>
      <c r="CV16" s="665"/>
      <c r="CW16" s="665"/>
      <c r="CX16" s="665"/>
      <c r="CY16" s="666"/>
      <c r="CZ16" s="691" t="s">
        <v>125</v>
      </c>
      <c r="DA16" s="691"/>
      <c r="DB16" s="691"/>
      <c r="DC16" s="691"/>
      <c r="DD16" s="670" t="s">
        <v>125</v>
      </c>
      <c r="DE16" s="665"/>
      <c r="DF16" s="665"/>
      <c r="DG16" s="665"/>
      <c r="DH16" s="665"/>
      <c r="DI16" s="665"/>
      <c r="DJ16" s="665"/>
      <c r="DK16" s="665"/>
      <c r="DL16" s="665"/>
      <c r="DM16" s="665"/>
      <c r="DN16" s="665"/>
      <c r="DO16" s="665"/>
      <c r="DP16" s="666"/>
      <c r="DQ16" s="670" t="s">
        <v>125</v>
      </c>
      <c r="DR16" s="665"/>
      <c r="DS16" s="665"/>
      <c r="DT16" s="665"/>
      <c r="DU16" s="665"/>
      <c r="DV16" s="665"/>
      <c r="DW16" s="665"/>
      <c r="DX16" s="665"/>
      <c r="DY16" s="665"/>
      <c r="DZ16" s="665"/>
      <c r="EA16" s="665"/>
      <c r="EB16" s="665"/>
      <c r="EC16" s="705"/>
    </row>
    <row r="17" spans="2:133" ht="11.25" customHeight="1" x14ac:dyDescent="0.15">
      <c r="B17" s="661" t="s">
        <v>264</v>
      </c>
      <c r="C17" s="662"/>
      <c r="D17" s="662"/>
      <c r="E17" s="662"/>
      <c r="F17" s="662"/>
      <c r="G17" s="662"/>
      <c r="H17" s="662"/>
      <c r="I17" s="662"/>
      <c r="J17" s="662"/>
      <c r="K17" s="662"/>
      <c r="L17" s="662"/>
      <c r="M17" s="662"/>
      <c r="N17" s="662"/>
      <c r="O17" s="662"/>
      <c r="P17" s="662"/>
      <c r="Q17" s="663"/>
      <c r="R17" s="664">
        <v>105562</v>
      </c>
      <c r="S17" s="665"/>
      <c r="T17" s="665"/>
      <c r="U17" s="665"/>
      <c r="V17" s="665"/>
      <c r="W17" s="665"/>
      <c r="X17" s="665"/>
      <c r="Y17" s="666"/>
      <c r="Z17" s="691">
        <v>0.5</v>
      </c>
      <c r="AA17" s="691"/>
      <c r="AB17" s="691"/>
      <c r="AC17" s="691"/>
      <c r="AD17" s="692">
        <v>105562</v>
      </c>
      <c r="AE17" s="692"/>
      <c r="AF17" s="692"/>
      <c r="AG17" s="692"/>
      <c r="AH17" s="692"/>
      <c r="AI17" s="692"/>
      <c r="AJ17" s="692"/>
      <c r="AK17" s="692"/>
      <c r="AL17" s="667">
        <v>1</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125</v>
      </c>
      <c r="BH17" s="665"/>
      <c r="BI17" s="665"/>
      <c r="BJ17" s="665"/>
      <c r="BK17" s="665"/>
      <c r="BL17" s="665"/>
      <c r="BM17" s="665"/>
      <c r="BN17" s="666"/>
      <c r="BO17" s="691" t="s">
        <v>125</v>
      </c>
      <c r="BP17" s="691"/>
      <c r="BQ17" s="691"/>
      <c r="BR17" s="691"/>
      <c r="BS17" s="692" t="s">
        <v>125</v>
      </c>
      <c r="BT17" s="692"/>
      <c r="BU17" s="692"/>
      <c r="BV17" s="692"/>
      <c r="BW17" s="692"/>
      <c r="BX17" s="692"/>
      <c r="BY17" s="692"/>
      <c r="BZ17" s="692"/>
      <c r="CA17" s="692"/>
      <c r="CB17" s="750"/>
      <c r="CD17" s="706" t="s">
        <v>266</v>
      </c>
      <c r="CE17" s="703"/>
      <c r="CF17" s="703"/>
      <c r="CG17" s="703"/>
      <c r="CH17" s="703"/>
      <c r="CI17" s="703"/>
      <c r="CJ17" s="703"/>
      <c r="CK17" s="703"/>
      <c r="CL17" s="703"/>
      <c r="CM17" s="703"/>
      <c r="CN17" s="703"/>
      <c r="CO17" s="703"/>
      <c r="CP17" s="703"/>
      <c r="CQ17" s="704"/>
      <c r="CR17" s="664">
        <v>1519617</v>
      </c>
      <c r="CS17" s="665"/>
      <c r="CT17" s="665"/>
      <c r="CU17" s="665"/>
      <c r="CV17" s="665"/>
      <c r="CW17" s="665"/>
      <c r="CX17" s="665"/>
      <c r="CY17" s="666"/>
      <c r="CZ17" s="691">
        <v>7.9</v>
      </c>
      <c r="DA17" s="691"/>
      <c r="DB17" s="691"/>
      <c r="DC17" s="691"/>
      <c r="DD17" s="670" t="s">
        <v>125</v>
      </c>
      <c r="DE17" s="665"/>
      <c r="DF17" s="665"/>
      <c r="DG17" s="665"/>
      <c r="DH17" s="665"/>
      <c r="DI17" s="665"/>
      <c r="DJ17" s="665"/>
      <c r="DK17" s="665"/>
      <c r="DL17" s="665"/>
      <c r="DM17" s="665"/>
      <c r="DN17" s="665"/>
      <c r="DO17" s="665"/>
      <c r="DP17" s="666"/>
      <c r="DQ17" s="670">
        <v>1518547</v>
      </c>
      <c r="DR17" s="665"/>
      <c r="DS17" s="665"/>
      <c r="DT17" s="665"/>
      <c r="DU17" s="665"/>
      <c r="DV17" s="665"/>
      <c r="DW17" s="665"/>
      <c r="DX17" s="665"/>
      <c r="DY17" s="665"/>
      <c r="DZ17" s="665"/>
      <c r="EA17" s="665"/>
      <c r="EB17" s="665"/>
      <c r="EC17" s="705"/>
    </row>
    <row r="18" spans="2:133" ht="11.25" customHeight="1" x14ac:dyDescent="0.15">
      <c r="B18" s="661" t="s">
        <v>267</v>
      </c>
      <c r="C18" s="662"/>
      <c r="D18" s="662"/>
      <c r="E18" s="662"/>
      <c r="F18" s="662"/>
      <c r="G18" s="662"/>
      <c r="H18" s="662"/>
      <c r="I18" s="662"/>
      <c r="J18" s="662"/>
      <c r="K18" s="662"/>
      <c r="L18" s="662"/>
      <c r="M18" s="662"/>
      <c r="N18" s="662"/>
      <c r="O18" s="662"/>
      <c r="P18" s="662"/>
      <c r="Q18" s="663"/>
      <c r="R18" s="664">
        <v>147017</v>
      </c>
      <c r="S18" s="665"/>
      <c r="T18" s="665"/>
      <c r="U18" s="665"/>
      <c r="V18" s="665"/>
      <c r="W18" s="665"/>
      <c r="X18" s="665"/>
      <c r="Y18" s="666"/>
      <c r="Z18" s="691">
        <v>0.7</v>
      </c>
      <c r="AA18" s="691"/>
      <c r="AB18" s="691"/>
      <c r="AC18" s="691"/>
      <c r="AD18" s="692">
        <v>139047</v>
      </c>
      <c r="AE18" s="692"/>
      <c r="AF18" s="692"/>
      <c r="AG18" s="692"/>
      <c r="AH18" s="692"/>
      <c r="AI18" s="692"/>
      <c r="AJ18" s="692"/>
      <c r="AK18" s="692"/>
      <c r="AL18" s="667">
        <v>1.2999999523162842</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125</v>
      </c>
      <c r="BH18" s="665"/>
      <c r="BI18" s="665"/>
      <c r="BJ18" s="665"/>
      <c r="BK18" s="665"/>
      <c r="BL18" s="665"/>
      <c r="BM18" s="665"/>
      <c r="BN18" s="666"/>
      <c r="BO18" s="691" t="s">
        <v>125</v>
      </c>
      <c r="BP18" s="691"/>
      <c r="BQ18" s="691"/>
      <c r="BR18" s="691"/>
      <c r="BS18" s="692" t="s">
        <v>125</v>
      </c>
      <c r="BT18" s="692"/>
      <c r="BU18" s="692"/>
      <c r="BV18" s="692"/>
      <c r="BW18" s="692"/>
      <c r="BX18" s="692"/>
      <c r="BY18" s="692"/>
      <c r="BZ18" s="692"/>
      <c r="CA18" s="692"/>
      <c r="CB18" s="750"/>
      <c r="CD18" s="706" t="s">
        <v>269</v>
      </c>
      <c r="CE18" s="703"/>
      <c r="CF18" s="703"/>
      <c r="CG18" s="703"/>
      <c r="CH18" s="703"/>
      <c r="CI18" s="703"/>
      <c r="CJ18" s="703"/>
      <c r="CK18" s="703"/>
      <c r="CL18" s="703"/>
      <c r="CM18" s="703"/>
      <c r="CN18" s="703"/>
      <c r="CO18" s="703"/>
      <c r="CP18" s="703"/>
      <c r="CQ18" s="704"/>
      <c r="CR18" s="664" t="s">
        <v>125</v>
      </c>
      <c r="CS18" s="665"/>
      <c r="CT18" s="665"/>
      <c r="CU18" s="665"/>
      <c r="CV18" s="665"/>
      <c r="CW18" s="665"/>
      <c r="CX18" s="665"/>
      <c r="CY18" s="666"/>
      <c r="CZ18" s="691" t="s">
        <v>125</v>
      </c>
      <c r="DA18" s="691"/>
      <c r="DB18" s="691"/>
      <c r="DC18" s="691"/>
      <c r="DD18" s="670" t="s">
        <v>125</v>
      </c>
      <c r="DE18" s="665"/>
      <c r="DF18" s="665"/>
      <c r="DG18" s="665"/>
      <c r="DH18" s="665"/>
      <c r="DI18" s="665"/>
      <c r="DJ18" s="665"/>
      <c r="DK18" s="665"/>
      <c r="DL18" s="665"/>
      <c r="DM18" s="665"/>
      <c r="DN18" s="665"/>
      <c r="DO18" s="665"/>
      <c r="DP18" s="666"/>
      <c r="DQ18" s="670" t="s">
        <v>125</v>
      </c>
      <c r="DR18" s="665"/>
      <c r="DS18" s="665"/>
      <c r="DT18" s="665"/>
      <c r="DU18" s="665"/>
      <c r="DV18" s="665"/>
      <c r="DW18" s="665"/>
      <c r="DX18" s="665"/>
      <c r="DY18" s="665"/>
      <c r="DZ18" s="665"/>
      <c r="EA18" s="665"/>
      <c r="EB18" s="665"/>
      <c r="EC18" s="705"/>
    </row>
    <row r="19" spans="2:133" ht="11.25" customHeight="1" x14ac:dyDescent="0.15">
      <c r="B19" s="661" t="s">
        <v>270</v>
      </c>
      <c r="C19" s="662"/>
      <c r="D19" s="662"/>
      <c r="E19" s="662"/>
      <c r="F19" s="662"/>
      <c r="G19" s="662"/>
      <c r="H19" s="662"/>
      <c r="I19" s="662"/>
      <c r="J19" s="662"/>
      <c r="K19" s="662"/>
      <c r="L19" s="662"/>
      <c r="M19" s="662"/>
      <c r="N19" s="662"/>
      <c r="O19" s="662"/>
      <c r="P19" s="662"/>
      <c r="Q19" s="663"/>
      <c r="R19" s="664">
        <v>47107</v>
      </c>
      <c r="S19" s="665"/>
      <c r="T19" s="665"/>
      <c r="U19" s="665"/>
      <c r="V19" s="665"/>
      <c r="W19" s="665"/>
      <c r="X19" s="665"/>
      <c r="Y19" s="666"/>
      <c r="Z19" s="691">
        <v>0.2</v>
      </c>
      <c r="AA19" s="691"/>
      <c r="AB19" s="691"/>
      <c r="AC19" s="691"/>
      <c r="AD19" s="692">
        <v>47107</v>
      </c>
      <c r="AE19" s="692"/>
      <c r="AF19" s="692"/>
      <c r="AG19" s="692"/>
      <c r="AH19" s="692"/>
      <c r="AI19" s="692"/>
      <c r="AJ19" s="692"/>
      <c r="AK19" s="692"/>
      <c r="AL19" s="667">
        <v>0.4</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348391</v>
      </c>
      <c r="BH19" s="665"/>
      <c r="BI19" s="665"/>
      <c r="BJ19" s="665"/>
      <c r="BK19" s="665"/>
      <c r="BL19" s="665"/>
      <c r="BM19" s="665"/>
      <c r="BN19" s="666"/>
      <c r="BO19" s="691">
        <v>5.0999999999999996</v>
      </c>
      <c r="BP19" s="691"/>
      <c r="BQ19" s="691"/>
      <c r="BR19" s="691"/>
      <c r="BS19" s="692" t="s">
        <v>125</v>
      </c>
      <c r="BT19" s="692"/>
      <c r="BU19" s="692"/>
      <c r="BV19" s="692"/>
      <c r="BW19" s="692"/>
      <c r="BX19" s="692"/>
      <c r="BY19" s="692"/>
      <c r="BZ19" s="692"/>
      <c r="CA19" s="692"/>
      <c r="CB19" s="750"/>
      <c r="CD19" s="706" t="s">
        <v>272</v>
      </c>
      <c r="CE19" s="703"/>
      <c r="CF19" s="703"/>
      <c r="CG19" s="703"/>
      <c r="CH19" s="703"/>
      <c r="CI19" s="703"/>
      <c r="CJ19" s="703"/>
      <c r="CK19" s="703"/>
      <c r="CL19" s="703"/>
      <c r="CM19" s="703"/>
      <c r="CN19" s="703"/>
      <c r="CO19" s="703"/>
      <c r="CP19" s="703"/>
      <c r="CQ19" s="704"/>
      <c r="CR19" s="664" t="s">
        <v>125</v>
      </c>
      <c r="CS19" s="665"/>
      <c r="CT19" s="665"/>
      <c r="CU19" s="665"/>
      <c r="CV19" s="665"/>
      <c r="CW19" s="665"/>
      <c r="CX19" s="665"/>
      <c r="CY19" s="666"/>
      <c r="CZ19" s="691" t="s">
        <v>125</v>
      </c>
      <c r="DA19" s="691"/>
      <c r="DB19" s="691"/>
      <c r="DC19" s="691"/>
      <c r="DD19" s="670" t="s">
        <v>125</v>
      </c>
      <c r="DE19" s="665"/>
      <c r="DF19" s="665"/>
      <c r="DG19" s="665"/>
      <c r="DH19" s="665"/>
      <c r="DI19" s="665"/>
      <c r="DJ19" s="665"/>
      <c r="DK19" s="665"/>
      <c r="DL19" s="665"/>
      <c r="DM19" s="665"/>
      <c r="DN19" s="665"/>
      <c r="DO19" s="665"/>
      <c r="DP19" s="666"/>
      <c r="DQ19" s="670" t="s">
        <v>125</v>
      </c>
      <c r="DR19" s="665"/>
      <c r="DS19" s="665"/>
      <c r="DT19" s="665"/>
      <c r="DU19" s="665"/>
      <c r="DV19" s="665"/>
      <c r="DW19" s="665"/>
      <c r="DX19" s="665"/>
      <c r="DY19" s="665"/>
      <c r="DZ19" s="665"/>
      <c r="EA19" s="665"/>
      <c r="EB19" s="665"/>
      <c r="EC19" s="705"/>
    </row>
    <row r="20" spans="2:133" ht="11.25" customHeight="1" x14ac:dyDescent="0.15">
      <c r="B20" s="661" t="s">
        <v>273</v>
      </c>
      <c r="C20" s="662"/>
      <c r="D20" s="662"/>
      <c r="E20" s="662"/>
      <c r="F20" s="662"/>
      <c r="G20" s="662"/>
      <c r="H20" s="662"/>
      <c r="I20" s="662"/>
      <c r="J20" s="662"/>
      <c r="K20" s="662"/>
      <c r="L20" s="662"/>
      <c r="M20" s="662"/>
      <c r="N20" s="662"/>
      <c r="O20" s="662"/>
      <c r="P20" s="662"/>
      <c r="Q20" s="663"/>
      <c r="R20" s="664">
        <v>5453</v>
      </c>
      <c r="S20" s="665"/>
      <c r="T20" s="665"/>
      <c r="U20" s="665"/>
      <c r="V20" s="665"/>
      <c r="W20" s="665"/>
      <c r="X20" s="665"/>
      <c r="Y20" s="666"/>
      <c r="Z20" s="691">
        <v>0</v>
      </c>
      <c r="AA20" s="691"/>
      <c r="AB20" s="691"/>
      <c r="AC20" s="691"/>
      <c r="AD20" s="692">
        <v>5453</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348391</v>
      </c>
      <c r="BH20" s="665"/>
      <c r="BI20" s="665"/>
      <c r="BJ20" s="665"/>
      <c r="BK20" s="665"/>
      <c r="BL20" s="665"/>
      <c r="BM20" s="665"/>
      <c r="BN20" s="666"/>
      <c r="BO20" s="691">
        <v>5.0999999999999996</v>
      </c>
      <c r="BP20" s="691"/>
      <c r="BQ20" s="691"/>
      <c r="BR20" s="691"/>
      <c r="BS20" s="692" t="s">
        <v>125</v>
      </c>
      <c r="BT20" s="692"/>
      <c r="BU20" s="692"/>
      <c r="BV20" s="692"/>
      <c r="BW20" s="692"/>
      <c r="BX20" s="692"/>
      <c r="BY20" s="692"/>
      <c r="BZ20" s="692"/>
      <c r="CA20" s="692"/>
      <c r="CB20" s="750"/>
      <c r="CD20" s="706" t="s">
        <v>275</v>
      </c>
      <c r="CE20" s="703"/>
      <c r="CF20" s="703"/>
      <c r="CG20" s="703"/>
      <c r="CH20" s="703"/>
      <c r="CI20" s="703"/>
      <c r="CJ20" s="703"/>
      <c r="CK20" s="703"/>
      <c r="CL20" s="703"/>
      <c r="CM20" s="703"/>
      <c r="CN20" s="703"/>
      <c r="CO20" s="703"/>
      <c r="CP20" s="703"/>
      <c r="CQ20" s="704"/>
      <c r="CR20" s="664">
        <v>19298056</v>
      </c>
      <c r="CS20" s="665"/>
      <c r="CT20" s="665"/>
      <c r="CU20" s="665"/>
      <c r="CV20" s="665"/>
      <c r="CW20" s="665"/>
      <c r="CX20" s="665"/>
      <c r="CY20" s="666"/>
      <c r="CZ20" s="691">
        <v>100</v>
      </c>
      <c r="DA20" s="691"/>
      <c r="DB20" s="691"/>
      <c r="DC20" s="691"/>
      <c r="DD20" s="670">
        <v>1212236</v>
      </c>
      <c r="DE20" s="665"/>
      <c r="DF20" s="665"/>
      <c r="DG20" s="665"/>
      <c r="DH20" s="665"/>
      <c r="DI20" s="665"/>
      <c r="DJ20" s="665"/>
      <c r="DK20" s="665"/>
      <c r="DL20" s="665"/>
      <c r="DM20" s="665"/>
      <c r="DN20" s="665"/>
      <c r="DO20" s="665"/>
      <c r="DP20" s="666"/>
      <c r="DQ20" s="670">
        <v>12707680</v>
      </c>
      <c r="DR20" s="665"/>
      <c r="DS20" s="665"/>
      <c r="DT20" s="665"/>
      <c r="DU20" s="665"/>
      <c r="DV20" s="665"/>
      <c r="DW20" s="665"/>
      <c r="DX20" s="665"/>
      <c r="DY20" s="665"/>
      <c r="DZ20" s="665"/>
      <c r="EA20" s="665"/>
      <c r="EB20" s="665"/>
      <c r="EC20" s="705"/>
    </row>
    <row r="21" spans="2:133" ht="11.25" customHeight="1" x14ac:dyDescent="0.15">
      <c r="B21" s="661" t="s">
        <v>276</v>
      </c>
      <c r="C21" s="662"/>
      <c r="D21" s="662"/>
      <c r="E21" s="662"/>
      <c r="F21" s="662"/>
      <c r="G21" s="662"/>
      <c r="H21" s="662"/>
      <c r="I21" s="662"/>
      <c r="J21" s="662"/>
      <c r="K21" s="662"/>
      <c r="L21" s="662"/>
      <c r="M21" s="662"/>
      <c r="N21" s="662"/>
      <c r="O21" s="662"/>
      <c r="P21" s="662"/>
      <c r="Q21" s="663"/>
      <c r="R21" s="664">
        <v>1915</v>
      </c>
      <c r="S21" s="665"/>
      <c r="T21" s="665"/>
      <c r="U21" s="665"/>
      <c r="V21" s="665"/>
      <c r="W21" s="665"/>
      <c r="X21" s="665"/>
      <c r="Y21" s="666"/>
      <c r="Z21" s="691">
        <v>0</v>
      </c>
      <c r="AA21" s="691"/>
      <c r="AB21" s="691"/>
      <c r="AC21" s="691"/>
      <c r="AD21" s="692">
        <v>1915</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t="s">
        <v>125</v>
      </c>
      <c r="BH21" s="665"/>
      <c r="BI21" s="665"/>
      <c r="BJ21" s="665"/>
      <c r="BK21" s="665"/>
      <c r="BL21" s="665"/>
      <c r="BM21" s="665"/>
      <c r="BN21" s="666"/>
      <c r="BO21" s="691" t="s">
        <v>125</v>
      </c>
      <c r="BP21" s="691"/>
      <c r="BQ21" s="691"/>
      <c r="BR21" s="691"/>
      <c r="BS21" s="692" t="s">
        <v>125</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15">
      <c r="B22" s="727" t="s">
        <v>278</v>
      </c>
      <c r="C22" s="728"/>
      <c r="D22" s="728"/>
      <c r="E22" s="728"/>
      <c r="F22" s="728"/>
      <c r="G22" s="728"/>
      <c r="H22" s="728"/>
      <c r="I22" s="728"/>
      <c r="J22" s="728"/>
      <c r="K22" s="728"/>
      <c r="L22" s="728"/>
      <c r="M22" s="728"/>
      <c r="N22" s="728"/>
      <c r="O22" s="728"/>
      <c r="P22" s="728"/>
      <c r="Q22" s="729"/>
      <c r="R22" s="664">
        <v>92542</v>
      </c>
      <c r="S22" s="665"/>
      <c r="T22" s="665"/>
      <c r="U22" s="665"/>
      <c r="V22" s="665"/>
      <c r="W22" s="665"/>
      <c r="X22" s="665"/>
      <c r="Y22" s="666"/>
      <c r="Z22" s="691">
        <v>0.4</v>
      </c>
      <c r="AA22" s="691"/>
      <c r="AB22" s="691"/>
      <c r="AC22" s="691"/>
      <c r="AD22" s="692">
        <v>84572</v>
      </c>
      <c r="AE22" s="692"/>
      <c r="AF22" s="692"/>
      <c r="AG22" s="692"/>
      <c r="AH22" s="692"/>
      <c r="AI22" s="692"/>
      <c r="AJ22" s="692"/>
      <c r="AK22" s="692"/>
      <c r="AL22" s="667">
        <v>0.80000001192092896</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125</v>
      </c>
      <c r="BH22" s="665"/>
      <c r="BI22" s="665"/>
      <c r="BJ22" s="665"/>
      <c r="BK22" s="665"/>
      <c r="BL22" s="665"/>
      <c r="BM22" s="665"/>
      <c r="BN22" s="666"/>
      <c r="BO22" s="691" t="s">
        <v>125</v>
      </c>
      <c r="BP22" s="691"/>
      <c r="BQ22" s="691"/>
      <c r="BR22" s="691"/>
      <c r="BS22" s="692" t="s">
        <v>125</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15">
      <c r="B23" s="661" t="s">
        <v>281</v>
      </c>
      <c r="C23" s="662"/>
      <c r="D23" s="662"/>
      <c r="E23" s="662"/>
      <c r="F23" s="662"/>
      <c r="G23" s="662"/>
      <c r="H23" s="662"/>
      <c r="I23" s="662"/>
      <c r="J23" s="662"/>
      <c r="K23" s="662"/>
      <c r="L23" s="662"/>
      <c r="M23" s="662"/>
      <c r="N23" s="662"/>
      <c r="O23" s="662"/>
      <c r="P23" s="662"/>
      <c r="Q23" s="663"/>
      <c r="R23" s="664">
        <v>3116436</v>
      </c>
      <c r="S23" s="665"/>
      <c r="T23" s="665"/>
      <c r="U23" s="665"/>
      <c r="V23" s="665"/>
      <c r="W23" s="665"/>
      <c r="X23" s="665"/>
      <c r="Y23" s="666"/>
      <c r="Z23" s="691">
        <v>14.8</v>
      </c>
      <c r="AA23" s="691"/>
      <c r="AB23" s="691"/>
      <c r="AC23" s="691"/>
      <c r="AD23" s="692">
        <v>2760575</v>
      </c>
      <c r="AE23" s="692"/>
      <c r="AF23" s="692"/>
      <c r="AG23" s="692"/>
      <c r="AH23" s="692"/>
      <c r="AI23" s="692"/>
      <c r="AJ23" s="692"/>
      <c r="AK23" s="692"/>
      <c r="AL23" s="667">
        <v>25</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348391</v>
      </c>
      <c r="BH23" s="665"/>
      <c r="BI23" s="665"/>
      <c r="BJ23" s="665"/>
      <c r="BK23" s="665"/>
      <c r="BL23" s="665"/>
      <c r="BM23" s="665"/>
      <c r="BN23" s="666"/>
      <c r="BO23" s="691">
        <v>5.0999999999999996</v>
      </c>
      <c r="BP23" s="691"/>
      <c r="BQ23" s="691"/>
      <c r="BR23" s="691"/>
      <c r="BS23" s="692" t="s">
        <v>125</v>
      </c>
      <c r="BT23" s="692"/>
      <c r="BU23" s="692"/>
      <c r="BV23" s="692"/>
      <c r="BW23" s="692"/>
      <c r="BX23" s="692"/>
      <c r="BY23" s="692"/>
      <c r="BZ23" s="692"/>
      <c r="CA23" s="692"/>
      <c r="CB23" s="750"/>
      <c r="CD23" s="766" t="s">
        <v>222</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15">
      <c r="B24" s="661" t="s">
        <v>288</v>
      </c>
      <c r="C24" s="662"/>
      <c r="D24" s="662"/>
      <c r="E24" s="662"/>
      <c r="F24" s="662"/>
      <c r="G24" s="662"/>
      <c r="H24" s="662"/>
      <c r="I24" s="662"/>
      <c r="J24" s="662"/>
      <c r="K24" s="662"/>
      <c r="L24" s="662"/>
      <c r="M24" s="662"/>
      <c r="N24" s="662"/>
      <c r="O24" s="662"/>
      <c r="P24" s="662"/>
      <c r="Q24" s="663"/>
      <c r="R24" s="664">
        <v>2760575</v>
      </c>
      <c r="S24" s="665"/>
      <c r="T24" s="665"/>
      <c r="U24" s="665"/>
      <c r="V24" s="665"/>
      <c r="W24" s="665"/>
      <c r="X24" s="665"/>
      <c r="Y24" s="666"/>
      <c r="Z24" s="691">
        <v>13.1</v>
      </c>
      <c r="AA24" s="691"/>
      <c r="AB24" s="691"/>
      <c r="AC24" s="691"/>
      <c r="AD24" s="692">
        <v>2760575</v>
      </c>
      <c r="AE24" s="692"/>
      <c r="AF24" s="692"/>
      <c r="AG24" s="692"/>
      <c r="AH24" s="692"/>
      <c r="AI24" s="692"/>
      <c r="AJ24" s="692"/>
      <c r="AK24" s="692"/>
      <c r="AL24" s="667">
        <v>25</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125</v>
      </c>
      <c r="BH24" s="665"/>
      <c r="BI24" s="665"/>
      <c r="BJ24" s="665"/>
      <c r="BK24" s="665"/>
      <c r="BL24" s="665"/>
      <c r="BM24" s="665"/>
      <c r="BN24" s="666"/>
      <c r="BO24" s="691" t="s">
        <v>125</v>
      </c>
      <c r="BP24" s="691"/>
      <c r="BQ24" s="691"/>
      <c r="BR24" s="691"/>
      <c r="BS24" s="692" t="s">
        <v>125</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10070957</v>
      </c>
      <c r="CS24" s="718"/>
      <c r="CT24" s="718"/>
      <c r="CU24" s="718"/>
      <c r="CV24" s="718"/>
      <c r="CW24" s="718"/>
      <c r="CX24" s="718"/>
      <c r="CY24" s="761"/>
      <c r="CZ24" s="762">
        <v>52.2</v>
      </c>
      <c r="DA24" s="735"/>
      <c r="DB24" s="735"/>
      <c r="DC24" s="765"/>
      <c r="DD24" s="760">
        <v>5544667</v>
      </c>
      <c r="DE24" s="718"/>
      <c r="DF24" s="718"/>
      <c r="DG24" s="718"/>
      <c r="DH24" s="718"/>
      <c r="DI24" s="718"/>
      <c r="DJ24" s="718"/>
      <c r="DK24" s="761"/>
      <c r="DL24" s="760">
        <v>5341396</v>
      </c>
      <c r="DM24" s="718"/>
      <c r="DN24" s="718"/>
      <c r="DO24" s="718"/>
      <c r="DP24" s="718"/>
      <c r="DQ24" s="718"/>
      <c r="DR24" s="718"/>
      <c r="DS24" s="718"/>
      <c r="DT24" s="718"/>
      <c r="DU24" s="718"/>
      <c r="DV24" s="761"/>
      <c r="DW24" s="762">
        <v>44.8</v>
      </c>
      <c r="DX24" s="735"/>
      <c r="DY24" s="735"/>
      <c r="DZ24" s="735"/>
      <c r="EA24" s="735"/>
      <c r="EB24" s="735"/>
      <c r="EC24" s="763"/>
    </row>
    <row r="25" spans="2:133" ht="11.25" customHeight="1" x14ac:dyDescent="0.15">
      <c r="B25" s="661" t="s">
        <v>291</v>
      </c>
      <c r="C25" s="662"/>
      <c r="D25" s="662"/>
      <c r="E25" s="662"/>
      <c r="F25" s="662"/>
      <c r="G25" s="662"/>
      <c r="H25" s="662"/>
      <c r="I25" s="662"/>
      <c r="J25" s="662"/>
      <c r="K25" s="662"/>
      <c r="L25" s="662"/>
      <c r="M25" s="662"/>
      <c r="N25" s="662"/>
      <c r="O25" s="662"/>
      <c r="P25" s="662"/>
      <c r="Q25" s="663"/>
      <c r="R25" s="664">
        <v>354653</v>
      </c>
      <c r="S25" s="665"/>
      <c r="T25" s="665"/>
      <c r="U25" s="665"/>
      <c r="V25" s="665"/>
      <c r="W25" s="665"/>
      <c r="X25" s="665"/>
      <c r="Y25" s="666"/>
      <c r="Z25" s="691">
        <v>1.7</v>
      </c>
      <c r="AA25" s="691"/>
      <c r="AB25" s="691"/>
      <c r="AC25" s="691"/>
      <c r="AD25" s="692" t="s">
        <v>125</v>
      </c>
      <c r="AE25" s="692"/>
      <c r="AF25" s="692"/>
      <c r="AG25" s="692"/>
      <c r="AH25" s="692"/>
      <c r="AI25" s="692"/>
      <c r="AJ25" s="692"/>
      <c r="AK25" s="692"/>
      <c r="AL25" s="667" t="s">
        <v>125</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125</v>
      </c>
      <c r="BH25" s="665"/>
      <c r="BI25" s="665"/>
      <c r="BJ25" s="665"/>
      <c r="BK25" s="665"/>
      <c r="BL25" s="665"/>
      <c r="BM25" s="665"/>
      <c r="BN25" s="666"/>
      <c r="BO25" s="691" t="s">
        <v>125</v>
      </c>
      <c r="BP25" s="691"/>
      <c r="BQ25" s="691"/>
      <c r="BR25" s="691"/>
      <c r="BS25" s="692" t="s">
        <v>125</v>
      </c>
      <c r="BT25" s="692"/>
      <c r="BU25" s="692"/>
      <c r="BV25" s="692"/>
      <c r="BW25" s="692"/>
      <c r="BX25" s="692"/>
      <c r="BY25" s="692"/>
      <c r="BZ25" s="692"/>
      <c r="CA25" s="692"/>
      <c r="CB25" s="750"/>
      <c r="CD25" s="706" t="s">
        <v>293</v>
      </c>
      <c r="CE25" s="703"/>
      <c r="CF25" s="703"/>
      <c r="CG25" s="703"/>
      <c r="CH25" s="703"/>
      <c r="CI25" s="703"/>
      <c r="CJ25" s="703"/>
      <c r="CK25" s="703"/>
      <c r="CL25" s="703"/>
      <c r="CM25" s="703"/>
      <c r="CN25" s="703"/>
      <c r="CO25" s="703"/>
      <c r="CP25" s="703"/>
      <c r="CQ25" s="704"/>
      <c r="CR25" s="664">
        <v>2935645</v>
      </c>
      <c r="CS25" s="675"/>
      <c r="CT25" s="675"/>
      <c r="CU25" s="675"/>
      <c r="CV25" s="675"/>
      <c r="CW25" s="675"/>
      <c r="CX25" s="675"/>
      <c r="CY25" s="676"/>
      <c r="CZ25" s="667">
        <v>15.2</v>
      </c>
      <c r="DA25" s="677"/>
      <c r="DB25" s="677"/>
      <c r="DC25" s="678"/>
      <c r="DD25" s="670">
        <v>2805637</v>
      </c>
      <c r="DE25" s="675"/>
      <c r="DF25" s="675"/>
      <c r="DG25" s="675"/>
      <c r="DH25" s="675"/>
      <c r="DI25" s="675"/>
      <c r="DJ25" s="675"/>
      <c r="DK25" s="676"/>
      <c r="DL25" s="670">
        <v>2637126</v>
      </c>
      <c r="DM25" s="675"/>
      <c r="DN25" s="675"/>
      <c r="DO25" s="675"/>
      <c r="DP25" s="675"/>
      <c r="DQ25" s="675"/>
      <c r="DR25" s="675"/>
      <c r="DS25" s="675"/>
      <c r="DT25" s="675"/>
      <c r="DU25" s="675"/>
      <c r="DV25" s="676"/>
      <c r="DW25" s="667">
        <v>22.1</v>
      </c>
      <c r="DX25" s="677"/>
      <c r="DY25" s="677"/>
      <c r="DZ25" s="677"/>
      <c r="EA25" s="677"/>
      <c r="EB25" s="677"/>
      <c r="EC25" s="698"/>
    </row>
    <row r="26" spans="2:133" ht="11.25" customHeight="1" x14ac:dyDescent="0.15">
      <c r="B26" s="661" t="s">
        <v>294</v>
      </c>
      <c r="C26" s="662"/>
      <c r="D26" s="662"/>
      <c r="E26" s="662"/>
      <c r="F26" s="662"/>
      <c r="G26" s="662"/>
      <c r="H26" s="662"/>
      <c r="I26" s="662"/>
      <c r="J26" s="662"/>
      <c r="K26" s="662"/>
      <c r="L26" s="662"/>
      <c r="M26" s="662"/>
      <c r="N26" s="662"/>
      <c r="O26" s="662"/>
      <c r="P26" s="662"/>
      <c r="Q26" s="663"/>
      <c r="R26" s="664">
        <v>1208</v>
      </c>
      <c r="S26" s="665"/>
      <c r="T26" s="665"/>
      <c r="U26" s="665"/>
      <c r="V26" s="665"/>
      <c r="W26" s="665"/>
      <c r="X26" s="665"/>
      <c r="Y26" s="666"/>
      <c r="Z26" s="691">
        <v>0</v>
      </c>
      <c r="AA26" s="691"/>
      <c r="AB26" s="691"/>
      <c r="AC26" s="691"/>
      <c r="AD26" s="692" t="s">
        <v>125</v>
      </c>
      <c r="AE26" s="692"/>
      <c r="AF26" s="692"/>
      <c r="AG26" s="692"/>
      <c r="AH26" s="692"/>
      <c r="AI26" s="692"/>
      <c r="AJ26" s="692"/>
      <c r="AK26" s="692"/>
      <c r="AL26" s="667" t="s">
        <v>125</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125</v>
      </c>
      <c r="BH26" s="665"/>
      <c r="BI26" s="665"/>
      <c r="BJ26" s="665"/>
      <c r="BK26" s="665"/>
      <c r="BL26" s="665"/>
      <c r="BM26" s="665"/>
      <c r="BN26" s="666"/>
      <c r="BO26" s="691" t="s">
        <v>125</v>
      </c>
      <c r="BP26" s="691"/>
      <c r="BQ26" s="691"/>
      <c r="BR26" s="691"/>
      <c r="BS26" s="692" t="s">
        <v>125</v>
      </c>
      <c r="BT26" s="692"/>
      <c r="BU26" s="692"/>
      <c r="BV26" s="692"/>
      <c r="BW26" s="692"/>
      <c r="BX26" s="692"/>
      <c r="BY26" s="692"/>
      <c r="BZ26" s="692"/>
      <c r="CA26" s="692"/>
      <c r="CB26" s="750"/>
      <c r="CD26" s="706" t="s">
        <v>296</v>
      </c>
      <c r="CE26" s="703"/>
      <c r="CF26" s="703"/>
      <c r="CG26" s="703"/>
      <c r="CH26" s="703"/>
      <c r="CI26" s="703"/>
      <c r="CJ26" s="703"/>
      <c r="CK26" s="703"/>
      <c r="CL26" s="703"/>
      <c r="CM26" s="703"/>
      <c r="CN26" s="703"/>
      <c r="CO26" s="703"/>
      <c r="CP26" s="703"/>
      <c r="CQ26" s="704"/>
      <c r="CR26" s="664">
        <v>1839946</v>
      </c>
      <c r="CS26" s="665"/>
      <c r="CT26" s="665"/>
      <c r="CU26" s="665"/>
      <c r="CV26" s="665"/>
      <c r="CW26" s="665"/>
      <c r="CX26" s="665"/>
      <c r="CY26" s="666"/>
      <c r="CZ26" s="667">
        <v>9.5</v>
      </c>
      <c r="DA26" s="677"/>
      <c r="DB26" s="677"/>
      <c r="DC26" s="678"/>
      <c r="DD26" s="670">
        <v>1747791</v>
      </c>
      <c r="DE26" s="665"/>
      <c r="DF26" s="665"/>
      <c r="DG26" s="665"/>
      <c r="DH26" s="665"/>
      <c r="DI26" s="665"/>
      <c r="DJ26" s="665"/>
      <c r="DK26" s="666"/>
      <c r="DL26" s="670" t="s">
        <v>125</v>
      </c>
      <c r="DM26" s="665"/>
      <c r="DN26" s="665"/>
      <c r="DO26" s="665"/>
      <c r="DP26" s="665"/>
      <c r="DQ26" s="665"/>
      <c r="DR26" s="665"/>
      <c r="DS26" s="665"/>
      <c r="DT26" s="665"/>
      <c r="DU26" s="665"/>
      <c r="DV26" s="666"/>
      <c r="DW26" s="667" t="s">
        <v>125</v>
      </c>
      <c r="DX26" s="677"/>
      <c r="DY26" s="677"/>
      <c r="DZ26" s="677"/>
      <c r="EA26" s="677"/>
      <c r="EB26" s="677"/>
      <c r="EC26" s="698"/>
    </row>
    <row r="27" spans="2:133" ht="11.25" customHeight="1" x14ac:dyDescent="0.15">
      <c r="B27" s="661" t="s">
        <v>297</v>
      </c>
      <c r="C27" s="662"/>
      <c r="D27" s="662"/>
      <c r="E27" s="662"/>
      <c r="F27" s="662"/>
      <c r="G27" s="662"/>
      <c r="H27" s="662"/>
      <c r="I27" s="662"/>
      <c r="J27" s="662"/>
      <c r="K27" s="662"/>
      <c r="L27" s="662"/>
      <c r="M27" s="662"/>
      <c r="N27" s="662"/>
      <c r="O27" s="662"/>
      <c r="P27" s="662"/>
      <c r="Q27" s="663"/>
      <c r="R27" s="664">
        <v>11721274</v>
      </c>
      <c r="S27" s="665"/>
      <c r="T27" s="665"/>
      <c r="U27" s="665"/>
      <c r="V27" s="665"/>
      <c r="W27" s="665"/>
      <c r="X27" s="665"/>
      <c r="Y27" s="666"/>
      <c r="Z27" s="691">
        <v>55.8</v>
      </c>
      <c r="AA27" s="691"/>
      <c r="AB27" s="691"/>
      <c r="AC27" s="691"/>
      <c r="AD27" s="692">
        <v>11009052</v>
      </c>
      <c r="AE27" s="692"/>
      <c r="AF27" s="692"/>
      <c r="AG27" s="692"/>
      <c r="AH27" s="692"/>
      <c r="AI27" s="692"/>
      <c r="AJ27" s="692"/>
      <c r="AK27" s="692"/>
      <c r="AL27" s="667">
        <v>99.699996948242188</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6852143</v>
      </c>
      <c r="BH27" s="665"/>
      <c r="BI27" s="665"/>
      <c r="BJ27" s="665"/>
      <c r="BK27" s="665"/>
      <c r="BL27" s="665"/>
      <c r="BM27" s="665"/>
      <c r="BN27" s="666"/>
      <c r="BO27" s="691">
        <v>100</v>
      </c>
      <c r="BP27" s="691"/>
      <c r="BQ27" s="691"/>
      <c r="BR27" s="691"/>
      <c r="BS27" s="692">
        <v>141791</v>
      </c>
      <c r="BT27" s="692"/>
      <c r="BU27" s="692"/>
      <c r="BV27" s="692"/>
      <c r="BW27" s="692"/>
      <c r="BX27" s="692"/>
      <c r="BY27" s="692"/>
      <c r="BZ27" s="692"/>
      <c r="CA27" s="692"/>
      <c r="CB27" s="750"/>
      <c r="CD27" s="706" t="s">
        <v>299</v>
      </c>
      <c r="CE27" s="703"/>
      <c r="CF27" s="703"/>
      <c r="CG27" s="703"/>
      <c r="CH27" s="703"/>
      <c r="CI27" s="703"/>
      <c r="CJ27" s="703"/>
      <c r="CK27" s="703"/>
      <c r="CL27" s="703"/>
      <c r="CM27" s="703"/>
      <c r="CN27" s="703"/>
      <c r="CO27" s="703"/>
      <c r="CP27" s="703"/>
      <c r="CQ27" s="704"/>
      <c r="CR27" s="664">
        <v>5615695</v>
      </c>
      <c r="CS27" s="675"/>
      <c r="CT27" s="675"/>
      <c r="CU27" s="675"/>
      <c r="CV27" s="675"/>
      <c r="CW27" s="675"/>
      <c r="CX27" s="675"/>
      <c r="CY27" s="676"/>
      <c r="CZ27" s="667">
        <v>29.1</v>
      </c>
      <c r="DA27" s="677"/>
      <c r="DB27" s="677"/>
      <c r="DC27" s="678"/>
      <c r="DD27" s="670">
        <v>1220483</v>
      </c>
      <c r="DE27" s="675"/>
      <c r="DF27" s="675"/>
      <c r="DG27" s="675"/>
      <c r="DH27" s="675"/>
      <c r="DI27" s="675"/>
      <c r="DJ27" s="675"/>
      <c r="DK27" s="676"/>
      <c r="DL27" s="670">
        <v>1185723</v>
      </c>
      <c r="DM27" s="675"/>
      <c r="DN27" s="675"/>
      <c r="DO27" s="675"/>
      <c r="DP27" s="675"/>
      <c r="DQ27" s="675"/>
      <c r="DR27" s="675"/>
      <c r="DS27" s="675"/>
      <c r="DT27" s="675"/>
      <c r="DU27" s="675"/>
      <c r="DV27" s="676"/>
      <c r="DW27" s="667">
        <v>9.9</v>
      </c>
      <c r="DX27" s="677"/>
      <c r="DY27" s="677"/>
      <c r="DZ27" s="677"/>
      <c r="EA27" s="677"/>
      <c r="EB27" s="677"/>
      <c r="EC27" s="698"/>
    </row>
    <row r="28" spans="2:133" ht="11.25" customHeight="1" x14ac:dyDescent="0.15">
      <c r="B28" s="661" t="s">
        <v>300</v>
      </c>
      <c r="C28" s="662"/>
      <c r="D28" s="662"/>
      <c r="E28" s="662"/>
      <c r="F28" s="662"/>
      <c r="G28" s="662"/>
      <c r="H28" s="662"/>
      <c r="I28" s="662"/>
      <c r="J28" s="662"/>
      <c r="K28" s="662"/>
      <c r="L28" s="662"/>
      <c r="M28" s="662"/>
      <c r="N28" s="662"/>
      <c r="O28" s="662"/>
      <c r="P28" s="662"/>
      <c r="Q28" s="663"/>
      <c r="R28" s="664">
        <v>5182</v>
      </c>
      <c r="S28" s="665"/>
      <c r="T28" s="665"/>
      <c r="U28" s="665"/>
      <c r="V28" s="665"/>
      <c r="W28" s="665"/>
      <c r="X28" s="665"/>
      <c r="Y28" s="666"/>
      <c r="Z28" s="691">
        <v>0</v>
      </c>
      <c r="AA28" s="691"/>
      <c r="AB28" s="691"/>
      <c r="AC28" s="691"/>
      <c r="AD28" s="692">
        <v>5182</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5"/>
      <c r="CD28" s="706" t="s">
        <v>301</v>
      </c>
      <c r="CE28" s="703"/>
      <c r="CF28" s="703"/>
      <c r="CG28" s="703"/>
      <c r="CH28" s="703"/>
      <c r="CI28" s="703"/>
      <c r="CJ28" s="703"/>
      <c r="CK28" s="703"/>
      <c r="CL28" s="703"/>
      <c r="CM28" s="703"/>
      <c r="CN28" s="703"/>
      <c r="CO28" s="703"/>
      <c r="CP28" s="703"/>
      <c r="CQ28" s="704"/>
      <c r="CR28" s="664">
        <v>1519617</v>
      </c>
      <c r="CS28" s="665"/>
      <c r="CT28" s="665"/>
      <c r="CU28" s="665"/>
      <c r="CV28" s="665"/>
      <c r="CW28" s="665"/>
      <c r="CX28" s="665"/>
      <c r="CY28" s="666"/>
      <c r="CZ28" s="667">
        <v>7.9</v>
      </c>
      <c r="DA28" s="677"/>
      <c r="DB28" s="677"/>
      <c r="DC28" s="678"/>
      <c r="DD28" s="670">
        <v>1518547</v>
      </c>
      <c r="DE28" s="665"/>
      <c r="DF28" s="665"/>
      <c r="DG28" s="665"/>
      <c r="DH28" s="665"/>
      <c r="DI28" s="665"/>
      <c r="DJ28" s="665"/>
      <c r="DK28" s="666"/>
      <c r="DL28" s="670">
        <v>1518547</v>
      </c>
      <c r="DM28" s="665"/>
      <c r="DN28" s="665"/>
      <c r="DO28" s="665"/>
      <c r="DP28" s="665"/>
      <c r="DQ28" s="665"/>
      <c r="DR28" s="665"/>
      <c r="DS28" s="665"/>
      <c r="DT28" s="665"/>
      <c r="DU28" s="665"/>
      <c r="DV28" s="666"/>
      <c r="DW28" s="667">
        <v>12.7</v>
      </c>
      <c r="DX28" s="677"/>
      <c r="DY28" s="677"/>
      <c r="DZ28" s="677"/>
      <c r="EA28" s="677"/>
      <c r="EB28" s="677"/>
      <c r="EC28" s="698"/>
    </row>
    <row r="29" spans="2:133" ht="11.25" customHeight="1" x14ac:dyDescent="0.15">
      <c r="B29" s="661" t="s">
        <v>302</v>
      </c>
      <c r="C29" s="662"/>
      <c r="D29" s="662"/>
      <c r="E29" s="662"/>
      <c r="F29" s="662"/>
      <c r="G29" s="662"/>
      <c r="H29" s="662"/>
      <c r="I29" s="662"/>
      <c r="J29" s="662"/>
      <c r="K29" s="662"/>
      <c r="L29" s="662"/>
      <c r="M29" s="662"/>
      <c r="N29" s="662"/>
      <c r="O29" s="662"/>
      <c r="P29" s="662"/>
      <c r="Q29" s="663"/>
      <c r="R29" s="664">
        <v>81756</v>
      </c>
      <c r="S29" s="665"/>
      <c r="T29" s="665"/>
      <c r="U29" s="665"/>
      <c r="V29" s="665"/>
      <c r="W29" s="665"/>
      <c r="X29" s="665"/>
      <c r="Y29" s="666"/>
      <c r="Z29" s="691">
        <v>0.4</v>
      </c>
      <c r="AA29" s="691"/>
      <c r="AB29" s="691"/>
      <c r="AC29" s="691"/>
      <c r="AD29" s="692" t="s">
        <v>125</v>
      </c>
      <c r="AE29" s="692"/>
      <c r="AF29" s="692"/>
      <c r="AG29" s="692"/>
      <c r="AH29" s="692"/>
      <c r="AI29" s="692"/>
      <c r="AJ29" s="692"/>
      <c r="AK29" s="692"/>
      <c r="AL29" s="667" t="s">
        <v>125</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706" t="s">
        <v>69</v>
      </c>
      <c r="CG29" s="703"/>
      <c r="CH29" s="703"/>
      <c r="CI29" s="703"/>
      <c r="CJ29" s="703"/>
      <c r="CK29" s="703"/>
      <c r="CL29" s="703"/>
      <c r="CM29" s="703"/>
      <c r="CN29" s="703"/>
      <c r="CO29" s="703"/>
      <c r="CP29" s="703"/>
      <c r="CQ29" s="704"/>
      <c r="CR29" s="664">
        <v>1519617</v>
      </c>
      <c r="CS29" s="675"/>
      <c r="CT29" s="675"/>
      <c r="CU29" s="675"/>
      <c r="CV29" s="675"/>
      <c r="CW29" s="675"/>
      <c r="CX29" s="675"/>
      <c r="CY29" s="676"/>
      <c r="CZ29" s="667">
        <v>7.9</v>
      </c>
      <c r="DA29" s="677"/>
      <c r="DB29" s="677"/>
      <c r="DC29" s="678"/>
      <c r="DD29" s="670">
        <v>1518547</v>
      </c>
      <c r="DE29" s="675"/>
      <c r="DF29" s="675"/>
      <c r="DG29" s="675"/>
      <c r="DH29" s="675"/>
      <c r="DI29" s="675"/>
      <c r="DJ29" s="675"/>
      <c r="DK29" s="676"/>
      <c r="DL29" s="670">
        <v>1518547</v>
      </c>
      <c r="DM29" s="675"/>
      <c r="DN29" s="675"/>
      <c r="DO29" s="675"/>
      <c r="DP29" s="675"/>
      <c r="DQ29" s="675"/>
      <c r="DR29" s="675"/>
      <c r="DS29" s="675"/>
      <c r="DT29" s="675"/>
      <c r="DU29" s="675"/>
      <c r="DV29" s="676"/>
      <c r="DW29" s="667">
        <v>12.7</v>
      </c>
      <c r="DX29" s="677"/>
      <c r="DY29" s="677"/>
      <c r="DZ29" s="677"/>
      <c r="EA29" s="677"/>
      <c r="EB29" s="677"/>
      <c r="EC29" s="698"/>
    </row>
    <row r="30" spans="2:133" ht="11.25" customHeight="1" x14ac:dyDescent="0.15">
      <c r="B30" s="661" t="s">
        <v>304</v>
      </c>
      <c r="C30" s="662"/>
      <c r="D30" s="662"/>
      <c r="E30" s="662"/>
      <c r="F30" s="662"/>
      <c r="G30" s="662"/>
      <c r="H30" s="662"/>
      <c r="I30" s="662"/>
      <c r="J30" s="662"/>
      <c r="K30" s="662"/>
      <c r="L30" s="662"/>
      <c r="M30" s="662"/>
      <c r="N30" s="662"/>
      <c r="O30" s="662"/>
      <c r="P30" s="662"/>
      <c r="Q30" s="663"/>
      <c r="R30" s="664">
        <v>91750</v>
      </c>
      <c r="S30" s="665"/>
      <c r="T30" s="665"/>
      <c r="U30" s="665"/>
      <c r="V30" s="665"/>
      <c r="W30" s="665"/>
      <c r="X30" s="665"/>
      <c r="Y30" s="666"/>
      <c r="Z30" s="691">
        <v>0.4</v>
      </c>
      <c r="AA30" s="691"/>
      <c r="AB30" s="691"/>
      <c r="AC30" s="691"/>
      <c r="AD30" s="692">
        <v>12365</v>
      </c>
      <c r="AE30" s="692"/>
      <c r="AF30" s="692"/>
      <c r="AG30" s="692"/>
      <c r="AH30" s="692"/>
      <c r="AI30" s="692"/>
      <c r="AJ30" s="692"/>
      <c r="AK30" s="692"/>
      <c r="AL30" s="667">
        <v>0.1</v>
      </c>
      <c r="AM30" s="668"/>
      <c r="AN30" s="668"/>
      <c r="AO30" s="693"/>
      <c r="AP30" s="723" t="s">
        <v>222</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706" t="s">
        <v>307</v>
      </c>
      <c r="CG30" s="703"/>
      <c r="CH30" s="703"/>
      <c r="CI30" s="703"/>
      <c r="CJ30" s="703"/>
      <c r="CK30" s="703"/>
      <c r="CL30" s="703"/>
      <c r="CM30" s="703"/>
      <c r="CN30" s="703"/>
      <c r="CO30" s="703"/>
      <c r="CP30" s="703"/>
      <c r="CQ30" s="704"/>
      <c r="CR30" s="664">
        <v>1461663</v>
      </c>
      <c r="CS30" s="665"/>
      <c r="CT30" s="665"/>
      <c r="CU30" s="665"/>
      <c r="CV30" s="665"/>
      <c r="CW30" s="665"/>
      <c r="CX30" s="665"/>
      <c r="CY30" s="666"/>
      <c r="CZ30" s="667">
        <v>7.6</v>
      </c>
      <c r="DA30" s="677"/>
      <c r="DB30" s="677"/>
      <c r="DC30" s="678"/>
      <c r="DD30" s="670">
        <v>1460600</v>
      </c>
      <c r="DE30" s="665"/>
      <c r="DF30" s="665"/>
      <c r="DG30" s="665"/>
      <c r="DH30" s="665"/>
      <c r="DI30" s="665"/>
      <c r="DJ30" s="665"/>
      <c r="DK30" s="666"/>
      <c r="DL30" s="670">
        <v>1460600</v>
      </c>
      <c r="DM30" s="665"/>
      <c r="DN30" s="665"/>
      <c r="DO30" s="665"/>
      <c r="DP30" s="665"/>
      <c r="DQ30" s="665"/>
      <c r="DR30" s="665"/>
      <c r="DS30" s="665"/>
      <c r="DT30" s="665"/>
      <c r="DU30" s="665"/>
      <c r="DV30" s="666"/>
      <c r="DW30" s="667">
        <v>12.2</v>
      </c>
      <c r="DX30" s="677"/>
      <c r="DY30" s="677"/>
      <c r="DZ30" s="677"/>
      <c r="EA30" s="677"/>
      <c r="EB30" s="677"/>
      <c r="EC30" s="698"/>
    </row>
    <row r="31" spans="2:133" ht="11.25" customHeight="1" x14ac:dyDescent="0.15">
      <c r="B31" s="661" t="s">
        <v>308</v>
      </c>
      <c r="C31" s="662"/>
      <c r="D31" s="662"/>
      <c r="E31" s="662"/>
      <c r="F31" s="662"/>
      <c r="G31" s="662"/>
      <c r="H31" s="662"/>
      <c r="I31" s="662"/>
      <c r="J31" s="662"/>
      <c r="K31" s="662"/>
      <c r="L31" s="662"/>
      <c r="M31" s="662"/>
      <c r="N31" s="662"/>
      <c r="O31" s="662"/>
      <c r="P31" s="662"/>
      <c r="Q31" s="663"/>
      <c r="R31" s="664">
        <v>27334</v>
      </c>
      <c r="S31" s="665"/>
      <c r="T31" s="665"/>
      <c r="U31" s="665"/>
      <c r="V31" s="665"/>
      <c r="W31" s="665"/>
      <c r="X31" s="665"/>
      <c r="Y31" s="666"/>
      <c r="Z31" s="691">
        <v>0.1</v>
      </c>
      <c r="AA31" s="691"/>
      <c r="AB31" s="691"/>
      <c r="AC31" s="691"/>
      <c r="AD31" s="692" t="s">
        <v>125</v>
      </c>
      <c r="AE31" s="692"/>
      <c r="AF31" s="692"/>
      <c r="AG31" s="692"/>
      <c r="AH31" s="692"/>
      <c r="AI31" s="692"/>
      <c r="AJ31" s="692"/>
      <c r="AK31" s="692"/>
      <c r="AL31" s="667" t="s">
        <v>125</v>
      </c>
      <c r="AM31" s="668"/>
      <c r="AN31" s="668"/>
      <c r="AO31" s="693"/>
      <c r="AP31" s="737" t="s">
        <v>309</v>
      </c>
      <c r="AQ31" s="738"/>
      <c r="AR31" s="738"/>
      <c r="AS31" s="738"/>
      <c r="AT31" s="743" t="s">
        <v>310</v>
      </c>
      <c r="AU31" s="359"/>
      <c r="AV31" s="359"/>
      <c r="AW31" s="359"/>
      <c r="AX31" s="730" t="s">
        <v>186</v>
      </c>
      <c r="AY31" s="731"/>
      <c r="AZ31" s="731"/>
      <c r="BA31" s="731"/>
      <c r="BB31" s="731"/>
      <c r="BC31" s="731"/>
      <c r="BD31" s="731"/>
      <c r="BE31" s="731"/>
      <c r="BF31" s="732"/>
      <c r="BG31" s="733">
        <v>98.8</v>
      </c>
      <c r="BH31" s="734"/>
      <c r="BI31" s="734"/>
      <c r="BJ31" s="734"/>
      <c r="BK31" s="734"/>
      <c r="BL31" s="734"/>
      <c r="BM31" s="735">
        <v>97.1</v>
      </c>
      <c r="BN31" s="734"/>
      <c r="BO31" s="734"/>
      <c r="BP31" s="734"/>
      <c r="BQ31" s="736"/>
      <c r="BR31" s="733">
        <v>98.7</v>
      </c>
      <c r="BS31" s="734"/>
      <c r="BT31" s="734"/>
      <c r="BU31" s="734"/>
      <c r="BV31" s="734"/>
      <c r="BW31" s="734"/>
      <c r="BX31" s="735">
        <v>97.1</v>
      </c>
      <c r="BY31" s="734"/>
      <c r="BZ31" s="734"/>
      <c r="CA31" s="734"/>
      <c r="CB31" s="736"/>
      <c r="CD31" s="753"/>
      <c r="CE31" s="754"/>
      <c r="CF31" s="706" t="s">
        <v>311</v>
      </c>
      <c r="CG31" s="703"/>
      <c r="CH31" s="703"/>
      <c r="CI31" s="703"/>
      <c r="CJ31" s="703"/>
      <c r="CK31" s="703"/>
      <c r="CL31" s="703"/>
      <c r="CM31" s="703"/>
      <c r="CN31" s="703"/>
      <c r="CO31" s="703"/>
      <c r="CP31" s="703"/>
      <c r="CQ31" s="704"/>
      <c r="CR31" s="664">
        <v>57954</v>
      </c>
      <c r="CS31" s="675"/>
      <c r="CT31" s="675"/>
      <c r="CU31" s="675"/>
      <c r="CV31" s="675"/>
      <c r="CW31" s="675"/>
      <c r="CX31" s="675"/>
      <c r="CY31" s="676"/>
      <c r="CZ31" s="667">
        <v>0.3</v>
      </c>
      <c r="DA31" s="677"/>
      <c r="DB31" s="677"/>
      <c r="DC31" s="678"/>
      <c r="DD31" s="670">
        <v>57947</v>
      </c>
      <c r="DE31" s="675"/>
      <c r="DF31" s="675"/>
      <c r="DG31" s="675"/>
      <c r="DH31" s="675"/>
      <c r="DI31" s="675"/>
      <c r="DJ31" s="675"/>
      <c r="DK31" s="676"/>
      <c r="DL31" s="670">
        <v>57947</v>
      </c>
      <c r="DM31" s="675"/>
      <c r="DN31" s="675"/>
      <c r="DO31" s="675"/>
      <c r="DP31" s="675"/>
      <c r="DQ31" s="675"/>
      <c r="DR31" s="675"/>
      <c r="DS31" s="675"/>
      <c r="DT31" s="675"/>
      <c r="DU31" s="675"/>
      <c r="DV31" s="676"/>
      <c r="DW31" s="667">
        <v>0.5</v>
      </c>
      <c r="DX31" s="677"/>
      <c r="DY31" s="677"/>
      <c r="DZ31" s="677"/>
      <c r="EA31" s="677"/>
      <c r="EB31" s="677"/>
      <c r="EC31" s="698"/>
    </row>
    <row r="32" spans="2:133" ht="11.25" customHeight="1" x14ac:dyDescent="0.15">
      <c r="B32" s="661" t="s">
        <v>312</v>
      </c>
      <c r="C32" s="662"/>
      <c r="D32" s="662"/>
      <c r="E32" s="662"/>
      <c r="F32" s="662"/>
      <c r="G32" s="662"/>
      <c r="H32" s="662"/>
      <c r="I32" s="662"/>
      <c r="J32" s="662"/>
      <c r="K32" s="662"/>
      <c r="L32" s="662"/>
      <c r="M32" s="662"/>
      <c r="N32" s="662"/>
      <c r="O32" s="662"/>
      <c r="P32" s="662"/>
      <c r="Q32" s="663"/>
      <c r="R32" s="664">
        <v>4730287</v>
      </c>
      <c r="S32" s="665"/>
      <c r="T32" s="665"/>
      <c r="U32" s="665"/>
      <c r="V32" s="665"/>
      <c r="W32" s="665"/>
      <c r="X32" s="665"/>
      <c r="Y32" s="666"/>
      <c r="Z32" s="691">
        <v>22.5</v>
      </c>
      <c r="AA32" s="691"/>
      <c r="AB32" s="691"/>
      <c r="AC32" s="691"/>
      <c r="AD32" s="692" t="s">
        <v>125</v>
      </c>
      <c r="AE32" s="692"/>
      <c r="AF32" s="692"/>
      <c r="AG32" s="692"/>
      <c r="AH32" s="692"/>
      <c r="AI32" s="692"/>
      <c r="AJ32" s="692"/>
      <c r="AK32" s="692"/>
      <c r="AL32" s="667" t="s">
        <v>125</v>
      </c>
      <c r="AM32" s="668"/>
      <c r="AN32" s="668"/>
      <c r="AO32" s="693"/>
      <c r="AP32" s="739"/>
      <c r="AQ32" s="740"/>
      <c r="AR32" s="740"/>
      <c r="AS32" s="740"/>
      <c r="AT32" s="744"/>
      <c r="AU32" s="360" t="s">
        <v>313</v>
      </c>
      <c r="AV32" s="360"/>
      <c r="AW32" s="360"/>
      <c r="AX32" s="661" t="s">
        <v>314</v>
      </c>
      <c r="AY32" s="662"/>
      <c r="AZ32" s="662"/>
      <c r="BA32" s="662"/>
      <c r="BB32" s="662"/>
      <c r="BC32" s="662"/>
      <c r="BD32" s="662"/>
      <c r="BE32" s="662"/>
      <c r="BF32" s="663"/>
      <c r="BG32" s="746">
        <v>98.5</v>
      </c>
      <c r="BH32" s="675"/>
      <c r="BI32" s="675"/>
      <c r="BJ32" s="675"/>
      <c r="BK32" s="675"/>
      <c r="BL32" s="675"/>
      <c r="BM32" s="668">
        <v>96.7</v>
      </c>
      <c r="BN32" s="747"/>
      <c r="BO32" s="747"/>
      <c r="BP32" s="747"/>
      <c r="BQ32" s="702"/>
      <c r="BR32" s="746">
        <v>98.5</v>
      </c>
      <c r="BS32" s="675"/>
      <c r="BT32" s="675"/>
      <c r="BU32" s="675"/>
      <c r="BV32" s="675"/>
      <c r="BW32" s="675"/>
      <c r="BX32" s="668">
        <v>96.6</v>
      </c>
      <c r="BY32" s="747"/>
      <c r="BZ32" s="747"/>
      <c r="CA32" s="747"/>
      <c r="CB32" s="702"/>
      <c r="CD32" s="755"/>
      <c r="CE32" s="756"/>
      <c r="CF32" s="706" t="s">
        <v>315</v>
      </c>
      <c r="CG32" s="703"/>
      <c r="CH32" s="703"/>
      <c r="CI32" s="703"/>
      <c r="CJ32" s="703"/>
      <c r="CK32" s="703"/>
      <c r="CL32" s="703"/>
      <c r="CM32" s="703"/>
      <c r="CN32" s="703"/>
      <c r="CO32" s="703"/>
      <c r="CP32" s="703"/>
      <c r="CQ32" s="704"/>
      <c r="CR32" s="664" t="s">
        <v>125</v>
      </c>
      <c r="CS32" s="665"/>
      <c r="CT32" s="665"/>
      <c r="CU32" s="665"/>
      <c r="CV32" s="665"/>
      <c r="CW32" s="665"/>
      <c r="CX32" s="665"/>
      <c r="CY32" s="666"/>
      <c r="CZ32" s="667" t="s">
        <v>125</v>
      </c>
      <c r="DA32" s="677"/>
      <c r="DB32" s="677"/>
      <c r="DC32" s="678"/>
      <c r="DD32" s="670" t="s">
        <v>125</v>
      </c>
      <c r="DE32" s="665"/>
      <c r="DF32" s="665"/>
      <c r="DG32" s="665"/>
      <c r="DH32" s="665"/>
      <c r="DI32" s="665"/>
      <c r="DJ32" s="665"/>
      <c r="DK32" s="666"/>
      <c r="DL32" s="670" t="s">
        <v>125</v>
      </c>
      <c r="DM32" s="665"/>
      <c r="DN32" s="665"/>
      <c r="DO32" s="665"/>
      <c r="DP32" s="665"/>
      <c r="DQ32" s="665"/>
      <c r="DR32" s="665"/>
      <c r="DS32" s="665"/>
      <c r="DT32" s="665"/>
      <c r="DU32" s="665"/>
      <c r="DV32" s="666"/>
      <c r="DW32" s="667" t="s">
        <v>125</v>
      </c>
      <c r="DX32" s="677"/>
      <c r="DY32" s="677"/>
      <c r="DZ32" s="677"/>
      <c r="EA32" s="677"/>
      <c r="EB32" s="677"/>
      <c r="EC32" s="698"/>
    </row>
    <row r="33" spans="2:133" ht="11.25" customHeight="1" x14ac:dyDescent="0.15">
      <c r="B33" s="727" t="s">
        <v>316</v>
      </c>
      <c r="C33" s="728"/>
      <c r="D33" s="728"/>
      <c r="E33" s="728"/>
      <c r="F33" s="728"/>
      <c r="G33" s="728"/>
      <c r="H33" s="728"/>
      <c r="I33" s="728"/>
      <c r="J33" s="728"/>
      <c r="K33" s="728"/>
      <c r="L33" s="728"/>
      <c r="M33" s="728"/>
      <c r="N33" s="728"/>
      <c r="O33" s="728"/>
      <c r="P33" s="728"/>
      <c r="Q33" s="729"/>
      <c r="R33" s="664" t="s">
        <v>125</v>
      </c>
      <c r="S33" s="665"/>
      <c r="T33" s="665"/>
      <c r="U33" s="665"/>
      <c r="V33" s="665"/>
      <c r="W33" s="665"/>
      <c r="X33" s="665"/>
      <c r="Y33" s="666"/>
      <c r="Z33" s="691" t="s">
        <v>125</v>
      </c>
      <c r="AA33" s="691"/>
      <c r="AB33" s="691"/>
      <c r="AC33" s="691"/>
      <c r="AD33" s="692" t="s">
        <v>125</v>
      </c>
      <c r="AE33" s="692"/>
      <c r="AF33" s="692"/>
      <c r="AG33" s="692"/>
      <c r="AH33" s="692"/>
      <c r="AI33" s="692"/>
      <c r="AJ33" s="692"/>
      <c r="AK33" s="692"/>
      <c r="AL33" s="667" t="s">
        <v>125</v>
      </c>
      <c r="AM33" s="668"/>
      <c r="AN33" s="668"/>
      <c r="AO33" s="693"/>
      <c r="AP33" s="741"/>
      <c r="AQ33" s="742"/>
      <c r="AR33" s="742"/>
      <c r="AS33" s="742"/>
      <c r="AT33" s="745"/>
      <c r="AU33" s="361"/>
      <c r="AV33" s="361"/>
      <c r="AW33" s="361"/>
      <c r="AX33" s="641" t="s">
        <v>317</v>
      </c>
      <c r="AY33" s="642"/>
      <c r="AZ33" s="642"/>
      <c r="BA33" s="642"/>
      <c r="BB33" s="642"/>
      <c r="BC33" s="642"/>
      <c r="BD33" s="642"/>
      <c r="BE33" s="642"/>
      <c r="BF33" s="643"/>
      <c r="BG33" s="726">
        <v>99.1</v>
      </c>
      <c r="BH33" s="645"/>
      <c r="BI33" s="645"/>
      <c r="BJ33" s="645"/>
      <c r="BK33" s="645"/>
      <c r="BL33" s="645"/>
      <c r="BM33" s="683">
        <v>97.3</v>
      </c>
      <c r="BN33" s="645"/>
      <c r="BO33" s="645"/>
      <c r="BP33" s="645"/>
      <c r="BQ33" s="694"/>
      <c r="BR33" s="726">
        <v>98.8</v>
      </c>
      <c r="BS33" s="645"/>
      <c r="BT33" s="645"/>
      <c r="BU33" s="645"/>
      <c r="BV33" s="645"/>
      <c r="BW33" s="645"/>
      <c r="BX33" s="683">
        <v>97.4</v>
      </c>
      <c r="BY33" s="645"/>
      <c r="BZ33" s="645"/>
      <c r="CA33" s="645"/>
      <c r="CB33" s="694"/>
      <c r="CD33" s="706" t="s">
        <v>318</v>
      </c>
      <c r="CE33" s="703"/>
      <c r="CF33" s="703"/>
      <c r="CG33" s="703"/>
      <c r="CH33" s="703"/>
      <c r="CI33" s="703"/>
      <c r="CJ33" s="703"/>
      <c r="CK33" s="703"/>
      <c r="CL33" s="703"/>
      <c r="CM33" s="703"/>
      <c r="CN33" s="703"/>
      <c r="CO33" s="703"/>
      <c r="CP33" s="703"/>
      <c r="CQ33" s="704"/>
      <c r="CR33" s="664">
        <v>8014863</v>
      </c>
      <c r="CS33" s="675"/>
      <c r="CT33" s="675"/>
      <c r="CU33" s="675"/>
      <c r="CV33" s="675"/>
      <c r="CW33" s="675"/>
      <c r="CX33" s="675"/>
      <c r="CY33" s="676"/>
      <c r="CZ33" s="667">
        <v>41.5</v>
      </c>
      <c r="DA33" s="677"/>
      <c r="DB33" s="677"/>
      <c r="DC33" s="678"/>
      <c r="DD33" s="670">
        <v>6631633</v>
      </c>
      <c r="DE33" s="675"/>
      <c r="DF33" s="675"/>
      <c r="DG33" s="675"/>
      <c r="DH33" s="675"/>
      <c r="DI33" s="675"/>
      <c r="DJ33" s="675"/>
      <c r="DK33" s="676"/>
      <c r="DL33" s="670">
        <v>4677200</v>
      </c>
      <c r="DM33" s="675"/>
      <c r="DN33" s="675"/>
      <c r="DO33" s="675"/>
      <c r="DP33" s="675"/>
      <c r="DQ33" s="675"/>
      <c r="DR33" s="675"/>
      <c r="DS33" s="675"/>
      <c r="DT33" s="675"/>
      <c r="DU33" s="675"/>
      <c r="DV33" s="676"/>
      <c r="DW33" s="667">
        <v>39.200000000000003</v>
      </c>
      <c r="DX33" s="677"/>
      <c r="DY33" s="677"/>
      <c r="DZ33" s="677"/>
      <c r="EA33" s="677"/>
      <c r="EB33" s="677"/>
      <c r="EC33" s="698"/>
    </row>
    <row r="34" spans="2:133" ht="11.25" customHeight="1" x14ac:dyDescent="0.15">
      <c r="B34" s="661" t="s">
        <v>319</v>
      </c>
      <c r="C34" s="662"/>
      <c r="D34" s="662"/>
      <c r="E34" s="662"/>
      <c r="F34" s="662"/>
      <c r="G34" s="662"/>
      <c r="H34" s="662"/>
      <c r="I34" s="662"/>
      <c r="J34" s="662"/>
      <c r="K34" s="662"/>
      <c r="L34" s="662"/>
      <c r="M34" s="662"/>
      <c r="N34" s="662"/>
      <c r="O34" s="662"/>
      <c r="P34" s="662"/>
      <c r="Q34" s="663"/>
      <c r="R34" s="664">
        <v>1403839</v>
      </c>
      <c r="S34" s="665"/>
      <c r="T34" s="665"/>
      <c r="U34" s="665"/>
      <c r="V34" s="665"/>
      <c r="W34" s="665"/>
      <c r="X34" s="665"/>
      <c r="Y34" s="666"/>
      <c r="Z34" s="691">
        <v>6.7</v>
      </c>
      <c r="AA34" s="691"/>
      <c r="AB34" s="691"/>
      <c r="AC34" s="691"/>
      <c r="AD34" s="692" t="s">
        <v>125</v>
      </c>
      <c r="AE34" s="692"/>
      <c r="AF34" s="692"/>
      <c r="AG34" s="692"/>
      <c r="AH34" s="692"/>
      <c r="AI34" s="692"/>
      <c r="AJ34" s="692"/>
      <c r="AK34" s="692"/>
      <c r="AL34" s="667" t="s">
        <v>125</v>
      </c>
      <c r="AM34" s="668"/>
      <c r="AN34" s="668"/>
      <c r="AO34" s="693"/>
      <c r="AP34" s="215"/>
      <c r="AQ34" s="216"/>
      <c r="AR34" s="360"/>
      <c r="AS34" s="359"/>
      <c r="AT34" s="359"/>
      <c r="AU34" s="359"/>
      <c r="AV34" s="359"/>
      <c r="AW34" s="359"/>
      <c r="AX34" s="359"/>
      <c r="AY34" s="359"/>
      <c r="AZ34" s="359"/>
      <c r="BA34" s="359"/>
      <c r="BB34" s="359"/>
      <c r="BC34" s="359"/>
      <c r="BD34" s="359"/>
      <c r="BE34" s="359"/>
      <c r="BF34" s="359"/>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D34" s="706" t="s">
        <v>320</v>
      </c>
      <c r="CE34" s="703"/>
      <c r="CF34" s="703"/>
      <c r="CG34" s="703"/>
      <c r="CH34" s="703"/>
      <c r="CI34" s="703"/>
      <c r="CJ34" s="703"/>
      <c r="CK34" s="703"/>
      <c r="CL34" s="703"/>
      <c r="CM34" s="703"/>
      <c r="CN34" s="703"/>
      <c r="CO34" s="703"/>
      <c r="CP34" s="703"/>
      <c r="CQ34" s="704"/>
      <c r="CR34" s="664">
        <v>2934291</v>
      </c>
      <c r="CS34" s="665"/>
      <c r="CT34" s="665"/>
      <c r="CU34" s="665"/>
      <c r="CV34" s="665"/>
      <c r="CW34" s="665"/>
      <c r="CX34" s="665"/>
      <c r="CY34" s="666"/>
      <c r="CZ34" s="667">
        <v>15.2</v>
      </c>
      <c r="DA34" s="677"/>
      <c r="DB34" s="677"/>
      <c r="DC34" s="678"/>
      <c r="DD34" s="670">
        <v>2046332</v>
      </c>
      <c r="DE34" s="665"/>
      <c r="DF34" s="665"/>
      <c r="DG34" s="665"/>
      <c r="DH34" s="665"/>
      <c r="DI34" s="665"/>
      <c r="DJ34" s="665"/>
      <c r="DK34" s="666"/>
      <c r="DL34" s="670">
        <v>1565703</v>
      </c>
      <c r="DM34" s="665"/>
      <c r="DN34" s="665"/>
      <c r="DO34" s="665"/>
      <c r="DP34" s="665"/>
      <c r="DQ34" s="665"/>
      <c r="DR34" s="665"/>
      <c r="DS34" s="665"/>
      <c r="DT34" s="665"/>
      <c r="DU34" s="665"/>
      <c r="DV34" s="666"/>
      <c r="DW34" s="667">
        <v>13.1</v>
      </c>
      <c r="DX34" s="677"/>
      <c r="DY34" s="677"/>
      <c r="DZ34" s="677"/>
      <c r="EA34" s="677"/>
      <c r="EB34" s="677"/>
      <c r="EC34" s="698"/>
    </row>
    <row r="35" spans="2:133" ht="11.25" customHeight="1" x14ac:dyDescent="0.15">
      <c r="B35" s="661" t="s">
        <v>321</v>
      </c>
      <c r="C35" s="662"/>
      <c r="D35" s="662"/>
      <c r="E35" s="662"/>
      <c r="F35" s="662"/>
      <c r="G35" s="662"/>
      <c r="H35" s="662"/>
      <c r="I35" s="662"/>
      <c r="J35" s="662"/>
      <c r="K35" s="662"/>
      <c r="L35" s="662"/>
      <c r="M35" s="662"/>
      <c r="N35" s="662"/>
      <c r="O35" s="662"/>
      <c r="P35" s="662"/>
      <c r="Q35" s="663"/>
      <c r="R35" s="664">
        <v>16845</v>
      </c>
      <c r="S35" s="665"/>
      <c r="T35" s="665"/>
      <c r="U35" s="665"/>
      <c r="V35" s="665"/>
      <c r="W35" s="665"/>
      <c r="X35" s="665"/>
      <c r="Y35" s="666"/>
      <c r="Z35" s="691">
        <v>0.1</v>
      </c>
      <c r="AA35" s="691"/>
      <c r="AB35" s="691"/>
      <c r="AC35" s="691"/>
      <c r="AD35" s="692">
        <v>1308</v>
      </c>
      <c r="AE35" s="692"/>
      <c r="AF35" s="692"/>
      <c r="AG35" s="692"/>
      <c r="AH35" s="692"/>
      <c r="AI35" s="692"/>
      <c r="AJ35" s="692"/>
      <c r="AK35" s="692"/>
      <c r="AL35" s="667">
        <v>0</v>
      </c>
      <c r="AM35" s="668"/>
      <c r="AN35" s="668"/>
      <c r="AO35" s="693"/>
      <c r="AP35" s="217"/>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706" t="s">
        <v>324</v>
      </c>
      <c r="CE35" s="703"/>
      <c r="CF35" s="703"/>
      <c r="CG35" s="703"/>
      <c r="CH35" s="703"/>
      <c r="CI35" s="703"/>
      <c r="CJ35" s="703"/>
      <c r="CK35" s="703"/>
      <c r="CL35" s="703"/>
      <c r="CM35" s="703"/>
      <c r="CN35" s="703"/>
      <c r="CO35" s="703"/>
      <c r="CP35" s="703"/>
      <c r="CQ35" s="704"/>
      <c r="CR35" s="664">
        <v>105202</v>
      </c>
      <c r="CS35" s="675"/>
      <c r="CT35" s="675"/>
      <c r="CU35" s="675"/>
      <c r="CV35" s="675"/>
      <c r="CW35" s="675"/>
      <c r="CX35" s="675"/>
      <c r="CY35" s="676"/>
      <c r="CZ35" s="667">
        <v>0.5</v>
      </c>
      <c r="DA35" s="677"/>
      <c r="DB35" s="677"/>
      <c r="DC35" s="678"/>
      <c r="DD35" s="670">
        <v>96759</v>
      </c>
      <c r="DE35" s="675"/>
      <c r="DF35" s="675"/>
      <c r="DG35" s="675"/>
      <c r="DH35" s="675"/>
      <c r="DI35" s="675"/>
      <c r="DJ35" s="675"/>
      <c r="DK35" s="676"/>
      <c r="DL35" s="670">
        <v>96032</v>
      </c>
      <c r="DM35" s="675"/>
      <c r="DN35" s="675"/>
      <c r="DO35" s="675"/>
      <c r="DP35" s="675"/>
      <c r="DQ35" s="675"/>
      <c r="DR35" s="675"/>
      <c r="DS35" s="675"/>
      <c r="DT35" s="675"/>
      <c r="DU35" s="675"/>
      <c r="DV35" s="676"/>
      <c r="DW35" s="667">
        <v>0.8</v>
      </c>
      <c r="DX35" s="677"/>
      <c r="DY35" s="677"/>
      <c r="DZ35" s="677"/>
      <c r="EA35" s="677"/>
      <c r="EB35" s="677"/>
      <c r="EC35" s="698"/>
    </row>
    <row r="36" spans="2:133" ht="11.25" customHeight="1" x14ac:dyDescent="0.15">
      <c r="B36" s="661" t="s">
        <v>325</v>
      </c>
      <c r="C36" s="662"/>
      <c r="D36" s="662"/>
      <c r="E36" s="662"/>
      <c r="F36" s="662"/>
      <c r="G36" s="662"/>
      <c r="H36" s="662"/>
      <c r="I36" s="662"/>
      <c r="J36" s="662"/>
      <c r="K36" s="662"/>
      <c r="L36" s="662"/>
      <c r="M36" s="662"/>
      <c r="N36" s="662"/>
      <c r="O36" s="662"/>
      <c r="P36" s="662"/>
      <c r="Q36" s="663"/>
      <c r="R36" s="664">
        <v>81790</v>
      </c>
      <c r="S36" s="665"/>
      <c r="T36" s="665"/>
      <c r="U36" s="665"/>
      <c r="V36" s="665"/>
      <c r="W36" s="665"/>
      <c r="X36" s="665"/>
      <c r="Y36" s="666"/>
      <c r="Z36" s="691">
        <v>0.4</v>
      </c>
      <c r="AA36" s="691"/>
      <c r="AB36" s="691"/>
      <c r="AC36" s="691"/>
      <c r="AD36" s="692" t="s">
        <v>125</v>
      </c>
      <c r="AE36" s="692"/>
      <c r="AF36" s="692"/>
      <c r="AG36" s="692"/>
      <c r="AH36" s="692"/>
      <c r="AI36" s="692"/>
      <c r="AJ36" s="692"/>
      <c r="AK36" s="692"/>
      <c r="AL36" s="667" t="s">
        <v>125</v>
      </c>
      <c r="AM36" s="668"/>
      <c r="AN36" s="668"/>
      <c r="AO36" s="693"/>
      <c r="AP36" s="217"/>
      <c r="AQ36" s="714" t="s">
        <v>326</v>
      </c>
      <c r="AR36" s="715"/>
      <c r="AS36" s="715"/>
      <c r="AT36" s="715"/>
      <c r="AU36" s="715"/>
      <c r="AV36" s="715"/>
      <c r="AW36" s="715"/>
      <c r="AX36" s="715"/>
      <c r="AY36" s="716"/>
      <c r="AZ36" s="717">
        <v>2088764</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217799</v>
      </c>
      <c r="BW36" s="718"/>
      <c r="BX36" s="718"/>
      <c r="BY36" s="718"/>
      <c r="BZ36" s="718"/>
      <c r="CA36" s="718"/>
      <c r="CB36" s="719"/>
      <c r="CD36" s="706" t="s">
        <v>328</v>
      </c>
      <c r="CE36" s="703"/>
      <c r="CF36" s="703"/>
      <c r="CG36" s="703"/>
      <c r="CH36" s="703"/>
      <c r="CI36" s="703"/>
      <c r="CJ36" s="703"/>
      <c r="CK36" s="703"/>
      <c r="CL36" s="703"/>
      <c r="CM36" s="703"/>
      <c r="CN36" s="703"/>
      <c r="CO36" s="703"/>
      <c r="CP36" s="703"/>
      <c r="CQ36" s="704"/>
      <c r="CR36" s="664">
        <v>2698694</v>
      </c>
      <c r="CS36" s="665"/>
      <c r="CT36" s="665"/>
      <c r="CU36" s="665"/>
      <c r="CV36" s="665"/>
      <c r="CW36" s="665"/>
      <c r="CX36" s="665"/>
      <c r="CY36" s="666"/>
      <c r="CZ36" s="667">
        <v>14</v>
      </c>
      <c r="DA36" s="677"/>
      <c r="DB36" s="677"/>
      <c r="DC36" s="678"/>
      <c r="DD36" s="670">
        <v>2524191</v>
      </c>
      <c r="DE36" s="665"/>
      <c r="DF36" s="665"/>
      <c r="DG36" s="665"/>
      <c r="DH36" s="665"/>
      <c r="DI36" s="665"/>
      <c r="DJ36" s="665"/>
      <c r="DK36" s="666"/>
      <c r="DL36" s="670">
        <v>1726088</v>
      </c>
      <c r="DM36" s="665"/>
      <c r="DN36" s="665"/>
      <c r="DO36" s="665"/>
      <c r="DP36" s="665"/>
      <c r="DQ36" s="665"/>
      <c r="DR36" s="665"/>
      <c r="DS36" s="665"/>
      <c r="DT36" s="665"/>
      <c r="DU36" s="665"/>
      <c r="DV36" s="666"/>
      <c r="DW36" s="667">
        <v>14.5</v>
      </c>
      <c r="DX36" s="677"/>
      <c r="DY36" s="677"/>
      <c r="DZ36" s="677"/>
      <c r="EA36" s="677"/>
      <c r="EB36" s="677"/>
      <c r="EC36" s="698"/>
    </row>
    <row r="37" spans="2:133" ht="11.25" customHeight="1" x14ac:dyDescent="0.15">
      <c r="B37" s="661" t="s">
        <v>329</v>
      </c>
      <c r="C37" s="662"/>
      <c r="D37" s="662"/>
      <c r="E37" s="662"/>
      <c r="F37" s="662"/>
      <c r="G37" s="662"/>
      <c r="H37" s="662"/>
      <c r="I37" s="662"/>
      <c r="J37" s="662"/>
      <c r="K37" s="662"/>
      <c r="L37" s="662"/>
      <c r="M37" s="662"/>
      <c r="N37" s="662"/>
      <c r="O37" s="662"/>
      <c r="P37" s="662"/>
      <c r="Q37" s="663"/>
      <c r="R37" s="664">
        <v>11550</v>
      </c>
      <c r="S37" s="665"/>
      <c r="T37" s="665"/>
      <c r="U37" s="665"/>
      <c r="V37" s="665"/>
      <c r="W37" s="665"/>
      <c r="X37" s="665"/>
      <c r="Y37" s="666"/>
      <c r="Z37" s="691">
        <v>0.1</v>
      </c>
      <c r="AA37" s="691"/>
      <c r="AB37" s="691"/>
      <c r="AC37" s="691"/>
      <c r="AD37" s="692" t="s">
        <v>125</v>
      </c>
      <c r="AE37" s="692"/>
      <c r="AF37" s="692"/>
      <c r="AG37" s="692"/>
      <c r="AH37" s="692"/>
      <c r="AI37" s="692"/>
      <c r="AJ37" s="692"/>
      <c r="AK37" s="692"/>
      <c r="AL37" s="667" t="s">
        <v>125</v>
      </c>
      <c r="AM37" s="668"/>
      <c r="AN37" s="668"/>
      <c r="AO37" s="693"/>
      <c r="AQ37" s="699" t="s">
        <v>330</v>
      </c>
      <c r="AR37" s="700"/>
      <c r="AS37" s="700"/>
      <c r="AT37" s="700"/>
      <c r="AU37" s="700"/>
      <c r="AV37" s="700"/>
      <c r="AW37" s="700"/>
      <c r="AX37" s="700"/>
      <c r="AY37" s="701"/>
      <c r="AZ37" s="664">
        <v>521693</v>
      </c>
      <c r="BA37" s="665"/>
      <c r="BB37" s="665"/>
      <c r="BC37" s="665"/>
      <c r="BD37" s="675"/>
      <c r="BE37" s="675"/>
      <c r="BF37" s="702"/>
      <c r="BG37" s="706" t="s">
        <v>331</v>
      </c>
      <c r="BH37" s="703"/>
      <c r="BI37" s="703"/>
      <c r="BJ37" s="703"/>
      <c r="BK37" s="703"/>
      <c r="BL37" s="703"/>
      <c r="BM37" s="703"/>
      <c r="BN37" s="703"/>
      <c r="BO37" s="703"/>
      <c r="BP37" s="703"/>
      <c r="BQ37" s="703"/>
      <c r="BR37" s="703"/>
      <c r="BS37" s="703"/>
      <c r="BT37" s="703"/>
      <c r="BU37" s="704"/>
      <c r="BV37" s="664">
        <v>199278</v>
      </c>
      <c r="BW37" s="665"/>
      <c r="BX37" s="665"/>
      <c r="BY37" s="665"/>
      <c r="BZ37" s="665"/>
      <c r="CA37" s="665"/>
      <c r="CB37" s="705"/>
      <c r="CD37" s="706" t="s">
        <v>332</v>
      </c>
      <c r="CE37" s="703"/>
      <c r="CF37" s="703"/>
      <c r="CG37" s="703"/>
      <c r="CH37" s="703"/>
      <c r="CI37" s="703"/>
      <c r="CJ37" s="703"/>
      <c r="CK37" s="703"/>
      <c r="CL37" s="703"/>
      <c r="CM37" s="703"/>
      <c r="CN37" s="703"/>
      <c r="CO37" s="703"/>
      <c r="CP37" s="703"/>
      <c r="CQ37" s="704"/>
      <c r="CR37" s="664">
        <v>1183342</v>
      </c>
      <c r="CS37" s="675"/>
      <c r="CT37" s="675"/>
      <c r="CU37" s="675"/>
      <c r="CV37" s="675"/>
      <c r="CW37" s="675"/>
      <c r="CX37" s="675"/>
      <c r="CY37" s="676"/>
      <c r="CZ37" s="667">
        <v>6.1</v>
      </c>
      <c r="DA37" s="677"/>
      <c r="DB37" s="677"/>
      <c r="DC37" s="678"/>
      <c r="DD37" s="670">
        <v>1183342</v>
      </c>
      <c r="DE37" s="675"/>
      <c r="DF37" s="675"/>
      <c r="DG37" s="675"/>
      <c r="DH37" s="675"/>
      <c r="DI37" s="675"/>
      <c r="DJ37" s="675"/>
      <c r="DK37" s="676"/>
      <c r="DL37" s="670">
        <v>1092461</v>
      </c>
      <c r="DM37" s="675"/>
      <c r="DN37" s="675"/>
      <c r="DO37" s="675"/>
      <c r="DP37" s="675"/>
      <c r="DQ37" s="675"/>
      <c r="DR37" s="675"/>
      <c r="DS37" s="675"/>
      <c r="DT37" s="675"/>
      <c r="DU37" s="675"/>
      <c r="DV37" s="676"/>
      <c r="DW37" s="667">
        <v>9.1999999999999993</v>
      </c>
      <c r="DX37" s="677"/>
      <c r="DY37" s="677"/>
      <c r="DZ37" s="677"/>
      <c r="EA37" s="677"/>
      <c r="EB37" s="677"/>
      <c r="EC37" s="698"/>
    </row>
    <row r="38" spans="2:133" ht="11.25" customHeight="1" x14ac:dyDescent="0.15">
      <c r="B38" s="661" t="s">
        <v>333</v>
      </c>
      <c r="C38" s="662"/>
      <c r="D38" s="662"/>
      <c r="E38" s="662"/>
      <c r="F38" s="662"/>
      <c r="G38" s="662"/>
      <c r="H38" s="662"/>
      <c r="I38" s="662"/>
      <c r="J38" s="662"/>
      <c r="K38" s="662"/>
      <c r="L38" s="662"/>
      <c r="M38" s="662"/>
      <c r="N38" s="662"/>
      <c r="O38" s="662"/>
      <c r="P38" s="662"/>
      <c r="Q38" s="663"/>
      <c r="R38" s="664">
        <v>1174112</v>
      </c>
      <c r="S38" s="665"/>
      <c r="T38" s="665"/>
      <c r="U38" s="665"/>
      <c r="V38" s="665"/>
      <c r="W38" s="665"/>
      <c r="X38" s="665"/>
      <c r="Y38" s="666"/>
      <c r="Z38" s="691">
        <v>5.6</v>
      </c>
      <c r="AA38" s="691"/>
      <c r="AB38" s="691"/>
      <c r="AC38" s="691"/>
      <c r="AD38" s="692" t="s">
        <v>125</v>
      </c>
      <c r="AE38" s="692"/>
      <c r="AF38" s="692"/>
      <c r="AG38" s="692"/>
      <c r="AH38" s="692"/>
      <c r="AI38" s="692"/>
      <c r="AJ38" s="692"/>
      <c r="AK38" s="692"/>
      <c r="AL38" s="667" t="s">
        <v>125</v>
      </c>
      <c r="AM38" s="668"/>
      <c r="AN38" s="668"/>
      <c r="AO38" s="693"/>
      <c r="AQ38" s="699" t="s">
        <v>334</v>
      </c>
      <c r="AR38" s="700"/>
      <c r="AS38" s="700"/>
      <c r="AT38" s="700"/>
      <c r="AU38" s="700"/>
      <c r="AV38" s="700"/>
      <c r="AW38" s="700"/>
      <c r="AX38" s="700"/>
      <c r="AY38" s="701"/>
      <c r="AZ38" s="664">
        <v>14001</v>
      </c>
      <c r="BA38" s="665"/>
      <c r="BB38" s="665"/>
      <c r="BC38" s="665"/>
      <c r="BD38" s="675"/>
      <c r="BE38" s="675"/>
      <c r="BF38" s="702"/>
      <c r="BG38" s="706" t="s">
        <v>335</v>
      </c>
      <c r="BH38" s="703"/>
      <c r="BI38" s="703"/>
      <c r="BJ38" s="703"/>
      <c r="BK38" s="703"/>
      <c r="BL38" s="703"/>
      <c r="BM38" s="703"/>
      <c r="BN38" s="703"/>
      <c r="BO38" s="703"/>
      <c r="BP38" s="703"/>
      <c r="BQ38" s="703"/>
      <c r="BR38" s="703"/>
      <c r="BS38" s="703"/>
      <c r="BT38" s="703"/>
      <c r="BU38" s="704"/>
      <c r="BV38" s="664">
        <v>7217</v>
      </c>
      <c r="BW38" s="665"/>
      <c r="BX38" s="665"/>
      <c r="BY38" s="665"/>
      <c r="BZ38" s="665"/>
      <c r="CA38" s="665"/>
      <c r="CB38" s="705"/>
      <c r="CD38" s="706" t="s">
        <v>336</v>
      </c>
      <c r="CE38" s="703"/>
      <c r="CF38" s="703"/>
      <c r="CG38" s="703"/>
      <c r="CH38" s="703"/>
      <c r="CI38" s="703"/>
      <c r="CJ38" s="703"/>
      <c r="CK38" s="703"/>
      <c r="CL38" s="703"/>
      <c r="CM38" s="703"/>
      <c r="CN38" s="703"/>
      <c r="CO38" s="703"/>
      <c r="CP38" s="703"/>
      <c r="CQ38" s="704"/>
      <c r="CR38" s="664">
        <v>1632743</v>
      </c>
      <c r="CS38" s="665"/>
      <c r="CT38" s="665"/>
      <c r="CU38" s="665"/>
      <c r="CV38" s="665"/>
      <c r="CW38" s="665"/>
      <c r="CX38" s="665"/>
      <c r="CY38" s="666"/>
      <c r="CZ38" s="667">
        <v>8.5</v>
      </c>
      <c r="DA38" s="677"/>
      <c r="DB38" s="677"/>
      <c r="DC38" s="678"/>
      <c r="DD38" s="670">
        <v>1343291</v>
      </c>
      <c r="DE38" s="665"/>
      <c r="DF38" s="665"/>
      <c r="DG38" s="665"/>
      <c r="DH38" s="665"/>
      <c r="DI38" s="665"/>
      <c r="DJ38" s="665"/>
      <c r="DK38" s="666"/>
      <c r="DL38" s="670">
        <v>1289377</v>
      </c>
      <c r="DM38" s="665"/>
      <c r="DN38" s="665"/>
      <c r="DO38" s="665"/>
      <c r="DP38" s="665"/>
      <c r="DQ38" s="665"/>
      <c r="DR38" s="665"/>
      <c r="DS38" s="665"/>
      <c r="DT38" s="665"/>
      <c r="DU38" s="665"/>
      <c r="DV38" s="666"/>
      <c r="DW38" s="667">
        <v>10.8</v>
      </c>
      <c r="DX38" s="677"/>
      <c r="DY38" s="677"/>
      <c r="DZ38" s="677"/>
      <c r="EA38" s="677"/>
      <c r="EB38" s="677"/>
      <c r="EC38" s="698"/>
    </row>
    <row r="39" spans="2:133" ht="11.25" customHeight="1" x14ac:dyDescent="0.15">
      <c r="B39" s="661" t="s">
        <v>337</v>
      </c>
      <c r="C39" s="662"/>
      <c r="D39" s="662"/>
      <c r="E39" s="662"/>
      <c r="F39" s="662"/>
      <c r="G39" s="662"/>
      <c r="H39" s="662"/>
      <c r="I39" s="662"/>
      <c r="J39" s="662"/>
      <c r="K39" s="662"/>
      <c r="L39" s="662"/>
      <c r="M39" s="662"/>
      <c r="N39" s="662"/>
      <c r="O39" s="662"/>
      <c r="P39" s="662"/>
      <c r="Q39" s="663"/>
      <c r="R39" s="664">
        <v>361501</v>
      </c>
      <c r="S39" s="665"/>
      <c r="T39" s="665"/>
      <c r="U39" s="665"/>
      <c r="V39" s="665"/>
      <c r="W39" s="665"/>
      <c r="X39" s="665"/>
      <c r="Y39" s="666"/>
      <c r="Z39" s="691">
        <v>1.7</v>
      </c>
      <c r="AA39" s="691"/>
      <c r="AB39" s="691"/>
      <c r="AC39" s="691"/>
      <c r="AD39" s="692">
        <v>10219</v>
      </c>
      <c r="AE39" s="692"/>
      <c r="AF39" s="692"/>
      <c r="AG39" s="692"/>
      <c r="AH39" s="692"/>
      <c r="AI39" s="692"/>
      <c r="AJ39" s="692"/>
      <c r="AK39" s="692"/>
      <c r="AL39" s="667">
        <v>0.1</v>
      </c>
      <c r="AM39" s="668"/>
      <c r="AN39" s="668"/>
      <c r="AO39" s="693"/>
      <c r="AQ39" s="699" t="s">
        <v>338</v>
      </c>
      <c r="AR39" s="700"/>
      <c r="AS39" s="700"/>
      <c r="AT39" s="700"/>
      <c r="AU39" s="700"/>
      <c r="AV39" s="700"/>
      <c r="AW39" s="700"/>
      <c r="AX39" s="700"/>
      <c r="AY39" s="701"/>
      <c r="AZ39" s="664">
        <v>5898</v>
      </c>
      <c r="BA39" s="665"/>
      <c r="BB39" s="665"/>
      <c r="BC39" s="665"/>
      <c r="BD39" s="675"/>
      <c r="BE39" s="675"/>
      <c r="BF39" s="702"/>
      <c r="BG39" s="706" t="s">
        <v>339</v>
      </c>
      <c r="BH39" s="703"/>
      <c r="BI39" s="703"/>
      <c r="BJ39" s="703"/>
      <c r="BK39" s="703"/>
      <c r="BL39" s="703"/>
      <c r="BM39" s="703"/>
      <c r="BN39" s="703"/>
      <c r="BO39" s="703"/>
      <c r="BP39" s="703"/>
      <c r="BQ39" s="703"/>
      <c r="BR39" s="703"/>
      <c r="BS39" s="703"/>
      <c r="BT39" s="703"/>
      <c r="BU39" s="704"/>
      <c r="BV39" s="664">
        <v>11706</v>
      </c>
      <c r="BW39" s="665"/>
      <c r="BX39" s="665"/>
      <c r="BY39" s="665"/>
      <c r="BZ39" s="665"/>
      <c r="CA39" s="665"/>
      <c r="CB39" s="705"/>
      <c r="CD39" s="706" t="s">
        <v>340</v>
      </c>
      <c r="CE39" s="703"/>
      <c r="CF39" s="703"/>
      <c r="CG39" s="703"/>
      <c r="CH39" s="703"/>
      <c r="CI39" s="703"/>
      <c r="CJ39" s="703"/>
      <c r="CK39" s="703"/>
      <c r="CL39" s="703"/>
      <c r="CM39" s="703"/>
      <c r="CN39" s="703"/>
      <c r="CO39" s="703"/>
      <c r="CP39" s="703"/>
      <c r="CQ39" s="704"/>
      <c r="CR39" s="664">
        <v>627383</v>
      </c>
      <c r="CS39" s="675"/>
      <c r="CT39" s="675"/>
      <c r="CU39" s="675"/>
      <c r="CV39" s="675"/>
      <c r="CW39" s="675"/>
      <c r="CX39" s="675"/>
      <c r="CY39" s="676"/>
      <c r="CZ39" s="667">
        <v>3.3</v>
      </c>
      <c r="DA39" s="677"/>
      <c r="DB39" s="677"/>
      <c r="DC39" s="678"/>
      <c r="DD39" s="670">
        <v>621060</v>
      </c>
      <c r="DE39" s="675"/>
      <c r="DF39" s="675"/>
      <c r="DG39" s="675"/>
      <c r="DH39" s="675"/>
      <c r="DI39" s="675"/>
      <c r="DJ39" s="675"/>
      <c r="DK39" s="676"/>
      <c r="DL39" s="670" t="s">
        <v>125</v>
      </c>
      <c r="DM39" s="675"/>
      <c r="DN39" s="675"/>
      <c r="DO39" s="675"/>
      <c r="DP39" s="675"/>
      <c r="DQ39" s="675"/>
      <c r="DR39" s="675"/>
      <c r="DS39" s="675"/>
      <c r="DT39" s="675"/>
      <c r="DU39" s="675"/>
      <c r="DV39" s="676"/>
      <c r="DW39" s="667" t="s">
        <v>125</v>
      </c>
      <c r="DX39" s="677"/>
      <c r="DY39" s="677"/>
      <c r="DZ39" s="677"/>
      <c r="EA39" s="677"/>
      <c r="EB39" s="677"/>
      <c r="EC39" s="698"/>
    </row>
    <row r="40" spans="2:133" ht="11.25" customHeight="1" x14ac:dyDescent="0.15">
      <c r="B40" s="661" t="s">
        <v>341</v>
      </c>
      <c r="C40" s="662"/>
      <c r="D40" s="662"/>
      <c r="E40" s="662"/>
      <c r="F40" s="662"/>
      <c r="G40" s="662"/>
      <c r="H40" s="662"/>
      <c r="I40" s="662"/>
      <c r="J40" s="662"/>
      <c r="K40" s="662"/>
      <c r="L40" s="662"/>
      <c r="M40" s="662"/>
      <c r="N40" s="662"/>
      <c r="O40" s="662"/>
      <c r="P40" s="662"/>
      <c r="Q40" s="663"/>
      <c r="R40" s="664">
        <v>1286200</v>
      </c>
      <c r="S40" s="665"/>
      <c r="T40" s="665"/>
      <c r="U40" s="665"/>
      <c r="V40" s="665"/>
      <c r="W40" s="665"/>
      <c r="X40" s="665"/>
      <c r="Y40" s="666"/>
      <c r="Z40" s="691">
        <v>6.1</v>
      </c>
      <c r="AA40" s="691"/>
      <c r="AB40" s="691"/>
      <c r="AC40" s="691"/>
      <c r="AD40" s="692" t="s">
        <v>125</v>
      </c>
      <c r="AE40" s="692"/>
      <c r="AF40" s="692"/>
      <c r="AG40" s="692"/>
      <c r="AH40" s="692"/>
      <c r="AI40" s="692"/>
      <c r="AJ40" s="692"/>
      <c r="AK40" s="692"/>
      <c r="AL40" s="667" t="s">
        <v>125</v>
      </c>
      <c r="AM40" s="668"/>
      <c r="AN40" s="668"/>
      <c r="AO40" s="693"/>
      <c r="AQ40" s="699" t="s">
        <v>342</v>
      </c>
      <c r="AR40" s="700"/>
      <c r="AS40" s="700"/>
      <c r="AT40" s="700"/>
      <c r="AU40" s="700"/>
      <c r="AV40" s="700"/>
      <c r="AW40" s="700"/>
      <c r="AX40" s="700"/>
      <c r="AY40" s="701"/>
      <c r="AZ40" s="664" t="s">
        <v>125</v>
      </c>
      <c r="BA40" s="665"/>
      <c r="BB40" s="665"/>
      <c r="BC40" s="665"/>
      <c r="BD40" s="675"/>
      <c r="BE40" s="675"/>
      <c r="BF40" s="702"/>
      <c r="BG40" s="707" t="s">
        <v>343</v>
      </c>
      <c r="BH40" s="708"/>
      <c r="BI40" s="708"/>
      <c r="BJ40" s="708"/>
      <c r="BK40" s="708"/>
      <c r="BL40" s="362"/>
      <c r="BM40" s="703" t="s">
        <v>344</v>
      </c>
      <c r="BN40" s="703"/>
      <c r="BO40" s="703"/>
      <c r="BP40" s="703"/>
      <c r="BQ40" s="703"/>
      <c r="BR40" s="703"/>
      <c r="BS40" s="703"/>
      <c r="BT40" s="703"/>
      <c r="BU40" s="704"/>
      <c r="BV40" s="664">
        <v>95</v>
      </c>
      <c r="BW40" s="665"/>
      <c r="BX40" s="665"/>
      <c r="BY40" s="665"/>
      <c r="BZ40" s="665"/>
      <c r="CA40" s="665"/>
      <c r="CB40" s="705"/>
      <c r="CD40" s="706" t="s">
        <v>345</v>
      </c>
      <c r="CE40" s="703"/>
      <c r="CF40" s="703"/>
      <c r="CG40" s="703"/>
      <c r="CH40" s="703"/>
      <c r="CI40" s="703"/>
      <c r="CJ40" s="703"/>
      <c r="CK40" s="703"/>
      <c r="CL40" s="703"/>
      <c r="CM40" s="703"/>
      <c r="CN40" s="703"/>
      <c r="CO40" s="703"/>
      <c r="CP40" s="703"/>
      <c r="CQ40" s="704"/>
      <c r="CR40" s="664">
        <v>16550</v>
      </c>
      <c r="CS40" s="665"/>
      <c r="CT40" s="665"/>
      <c r="CU40" s="665"/>
      <c r="CV40" s="665"/>
      <c r="CW40" s="665"/>
      <c r="CX40" s="665"/>
      <c r="CY40" s="666"/>
      <c r="CZ40" s="667">
        <v>0.1</v>
      </c>
      <c r="DA40" s="677"/>
      <c r="DB40" s="677"/>
      <c r="DC40" s="678"/>
      <c r="DD40" s="670" t="s">
        <v>125</v>
      </c>
      <c r="DE40" s="665"/>
      <c r="DF40" s="665"/>
      <c r="DG40" s="665"/>
      <c r="DH40" s="665"/>
      <c r="DI40" s="665"/>
      <c r="DJ40" s="665"/>
      <c r="DK40" s="666"/>
      <c r="DL40" s="670" t="s">
        <v>125</v>
      </c>
      <c r="DM40" s="665"/>
      <c r="DN40" s="665"/>
      <c r="DO40" s="665"/>
      <c r="DP40" s="665"/>
      <c r="DQ40" s="665"/>
      <c r="DR40" s="665"/>
      <c r="DS40" s="665"/>
      <c r="DT40" s="665"/>
      <c r="DU40" s="665"/>
      <c r="DV40" s="666"/>
      <c r="DW40" s="667" t="s">
        <v>125</v>
      </c>
      <c r="DX40" s="677"/>
      <c r="DY40" s="677"/>
      <c r="DZ40" s="677"/>
      <c r="EA40" s="677"/>
      <c r="EB40" s="677"/>
      <c r="EC40" s="698"/>
    </row>
    <row r="41" spans="2:133" ht="11.25" customHeight="1" x14ac:dyDescent="0.15">
      <c r="B41" s="661" t="s">
        <v>346</v>
      </c>
      <c r="C41" s="662"/>
      <c r="D41" s="662"/>
      <c r="E41" s="662"/>
      <c r="F41" s="662"/>
      <c r="G41" s="662"/>
      <c r="H41" s="662"/>
      <c r="I41" s="662"/>
      <c r="J41" s="662"/>
      <c r="K41" s="662"/>
      <c r="L41" s="662"/>
      <c r="M41" s="662"/>
      <c r="N41" s="662"/>
      <c r="O41" s="662"/>
      <c r="P41" s="662"/>
      <c r="Q41" s="663"/>
      <c r="R41" s="664" t="s">
        <v>125</v>
      </c>
      <c r="S41" s="665"/>
      <c r="T41" s="665"/>
      <c r="U41" s="665"/>
      <c r="V41" s="665"/>
      <c r="W41" s="665"/>
      <c r="X41" s="665"/>
      <c r="Y41" s="666"/>
      <c r="Z41" s="691" t="s">
        <v>125</v>
      </c>
      <c r="AA41" s="691"/>
      <c r="AB41" s="691"/>
      <c r="AC41" s="691"/>
      <c r="AD41" s="692" t="s">
        <v>125</v>
      </c>
      <c r="AE41" s="692"/>
      <c r="AF41" s="692"/>
      <c r="AG41" s="692"/>
      <c r="AH41" s="692"/>
      <c r="AI41" s="692"/>
      <c r="AJ41" s="692"/>
      <c r="AK41" s="692"/>
      <c r="AL41" s="667" t="s">
        <v>125</v>
      </c>
      <c r="AM41" s="668"/>
      <c r="AN41" s="668"/>
      <c r="AO41" s="693"/>
      <c r="AQ41" s="699" t="s">
        <v>347</v>
      </c>
      <c r="AR41" s="700"/>
      <c r="AS41" s="700"/>
      <c r="AT41" s="700"/>
      <c r="AU41" s="700"/>
      <c r="AV41" s="700"/>
      <c r="AW41" s="700"/>
      <c r="AX41" s="700"/>
      <c r="AY41" s="701"/>
      <c r="AZ41" s="664">
        <v>367124</v>
      </c>
      <c r="BA41" s="665"/>
      <c r="BB41" s="665"/>
      <c r="BC41" s="665"/>
      <c r="BD41" s="675"/>
      <c r="BE41" s="675"/>
      <c r="BF41" s="702"/>
      <c r="BG41" s="707"/>
      <c r="BH41" s="708"/>
      <c r="BI41" s="708"/>
      <c r="BJ41" s="708"/>
      <c r="BK41" s="708"/>
      <c r="BL41" s="362"/>
      <c r="BM41" s="703" t="s">
        <v>348</v>
      </c>
      <c r="BN41" s="703"/>
      <c r="BO41" s="703"/>
      <c r="BP41" s="703"/>
      <c r="BQ41" s="703"/>
      <c r="BR41" s="703"/>
      <c r="BS41" s="703"/>
      <c r="BT41" s="703"/>
      <c r="BU41" s="704"/>
      <c r="BV41" s="664" t="s">
        <v>125</v>
      </c>
      <c r="BW41" s="665"/>
      <c r="BX41" s="665"/>
      <c r="BY41" s="665"/>
      <c r="BZ41" s="665"/>
      <c r="CA41" s="665"/>
      <c r="CB41" s="705"/>
      <c r="CD41" s="706" t="s">
        <v>349</v>
      </c>
      <c r="CE41" s="703"/>
      <c r="CF41" s="703"/>
      <c r="CG41" s="703"/>
      <c r="CH41" s="703"/>
      <c r="CI41" s="703"/>
      <c r="CJ41" s="703"/>
      <c r="CK41" s="703"/>
      <c r="CL41" s="703"/>
      <c r="CM41" s="703"/>
      <c r="CN41" s="703"/>
      <c r="CO41" s="703"/>
      <c r="CP41" s="703"/>
      <c r="CQ41" s="704"/>
      <c r="CR41" s="664" t="s">
        <v>125</v>
      </c>
      <c r="CS41" s="675"/>
      <c r="CT41" s="675"/>
      <c r="CU41" s="675"/>
      <c r="CV41" s="675"/>
      <c r="CW41" s="675"/>
      <c r="CX41" s="675"/>
      <c r="CY41" s="676"/>
      <c r="CZ41" s="667" t="s">
        <v>125</v>
      </c>
      <c r="DA41" s="677"/>
      <c r="DB41" s="677"/>
      <c r="DC41" s="678"/>
      <c r="DD41" s="670" t="s">
        <v>125</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15">
      <c r="B42" s="661" t="s">
        <v>350</v>
      </c>
      <c r="C42" s="662"/>
      <c r="D42" s="662"/>
      <c r="E42" s="662"/>
      <c r="F42" s="662"/>
      <c r="G42" s="662"/>
      <c r="H42" s="662"/>
      <c r="I42" s="662"/>
      <c r="J42" s="662"/>
      <c r="K42" s="662"/>
      <c r="L42" s="662"/>
      <c r="M42" s="662"/>
      <c r="N42" s="662"/>
      <c r="O42" s="662"/>
      <c r="P42" s="662"/>
      <c r="Q42" s="663"/>
      <c r="R42" s="664" t="s">
        <v>125</v>
      </c>
      <c r="S42" s="665"/>
      <c r="T42" s="665"/>
      <c r="U42" s="665"/>
      <c r="V42" s="665"/>
      <c r="W42" s="665"/>
      <c r="X42" s="665"/>
      <c r="Y42" s="666"/>
      <c r="Z42" s="691" t="s">
        <v>125</v>
      </c>
      <c r="AA42" s="691"/>
      <c r="AB42" s="691"/>
      <c r="AC42" s="691"/>
      <c r="AD42" s="692" t="s">
        <v>125</v>
      </c>
      <c r="AE42" s="692"/>
      <c r="AF42" s="692"/>
      <c r="AG42" s="692"/>
      <c r="AH42" s="692"/>
      <c r="AI42" s="692"/>
      <c r="AJ42" s="692"/>
      <c r="AK42" s="692"/>
      <c r="AL42" s="667" t="s">
        <v>125</v>
      </c>
      <c r="AM42" s="668"/>
      <c r="AN42" s="668"/>
      <c r="AO42" s="693"/>
      <c r="AQ42" s="711" t="s">
        <v>351</v>
      </c>
      <c r="AR42" s="712"/>
      <c r="AS42" s="712"/>
      <c r="AT42" s="712"/>
      <c r="AU42" s="712"/>
      <c r="AV42" s="712"/>
      <c r="AW42" s="712"/>
      <c r="AX42" s="712"/>
      <c r="AY42" s="713"/>
      <c r="AZ42" s="644">
        <v>1180048</v>
      </c>
      <c r="BA42" s="679"/>
      <c r="BB42" s="679"/>
      <c r="BC42" s="679"/>
      <c r="BD42" s="645"/>
      <c r="BE42" s="645"/>
      <c r="BF42" s="694"/>
      <c r="BG42" s="709"/>
      <c r="BH42" s="710"/>
      <c r="BI42" s="710"/>
      <c r="BJ42" s="710"/>
      <c r="BK42" s="710"/>
      <c r="BL42" s="363"/>
      <c r="BM42" s="695" t="s">
        <v>352</v>
      </c>
      <c r="BN42" s="695"/>
      <c r="BO42" s="695"/>
      <c r="BP42" s="695"/>
      <c r="BQ42" s="695"/>
      <c r="BR42" s="695"/>
      <c r="BS42" s="695"/>
      <c r="BT42" s="695"/>
      <c r="BU42" s="696"/>
      <c r="BV42" s="644">
        <v>296</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1212236</v>
      </c>
      <c r="CS42" s="675"/>
      <c r="CT42" s="675"/>
      <c r="CU42" s="675"/>
      <c r="CV42" s="675"/>
      <c r="CW42" s="675"/>
      <c r="CX42" s="675"/>
      <c r="CY42" s="676"/>
      <c r="CZ42" s="667">
        <v>6.3</v>
      </c>
      <c r="DA42" s="677"/>
      <c r="DB42" s="677"/>
      <c r="DC42" s="678"/>
      <c r="DD42" s="670">
        <v>531380</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15">
      <c r="B43" s="661" t="s">
        <v>354</v>
      </c>
      <c r="C43" s="662"/>
      <c r="D43" s="662"/>
      <c r="E43" s="662"/>
      <c r="F43" s="662"/>
      <c r="G43" s="662"/>
      <c r="H43" s="662"/>
      <c r="I43" s="662"/>
      <c r="J43" s="662"/>
      <c r="K43" s="662"/>
      <c r="L43" s="662"/>
      <c r="M43" s="662"/>
      <c r="N43" s="662"/>
      <c r="O43" s="662"/>
      <c r="P43" s="662"/>
      <c r="Q43" s="663"/>
      <c r="R43" s="664">
        <v>896000</v>
      </c>
      <c r="S43" s="665"/>
      <c r="T43" s="665"/>
      <c r="U43" s="665"/>
      <c r="V43" s="665"/>
      <c r="W43" s="665"/>
      <c r="X43" s="665"/>
      <c r="Y43" s="666"/>
      <c r="Z43" s="691">
        <v>4.3</v>
      </c>
      <c r="AA43" s="691"/>
      <c r="AB43" s="691"/>
      <c r="AC43" s="691"/>
      <c r="AD43" s="692" t="s">
        <v>125</v>
      </c>
      <c r="AE43" s="692"/>
      <c r="AF43" s="692"/>
      <c r="AG43" s="692"/>
      <c r="AH43" s="692"/>
      <c r="AI43" s="692"/>
      <c r="AJ43" s="692"/>
      <c r="AK43" s="692"/>
      <c r="AL43" s="667" t="s">
        <v>125</v>
      </c>
      <c r="AM43" s="668"/>
      <c r="AN43" s="668"/>
      <c r="AO43" s="693"/>
      <c r="BV43" s="218"/>
      <c r="BW43" s="218"/>
      <c r="BX43" s="218"/>
      <c r="BY43" s="218"/>
      <c r="BZ43" s="218"/>
      <c r="CA43" s="218"/>
      <c r="CB43" s="218"/>
      <c r="CD43" s="661" t="s">
        <v>355</v>
      </c>
      <c r="CE43" s="662"/>
      <c r="CF43" s="662"/>
      <c r="CG43" s="662"/>
      <c r="CH43" s="662"/>
      <c r="CI43" s="662"/>
      <c r="CJ43" s="662"/>
      <c r="CK43" s="662"/>
      <c r="CL43" s="662"/>
      <c r="CM43" s="662"/>
      <c r="CN43" s="662"/>
      <c r="CO43" s="662"/>
      <c r="CP43" s="662"/>
      <c r="CQ43" s="663"/>
      <c r="CR43" s="664">
        <v>75505</v>
      </c>
      <c r="CS43" s="675"/>
      <c r="CT43" s="675"/>
      <c r="CU43" s="675"/>
      <c r="CV43" s="675"/>
      <c r="CW43" s="675"/>
      <c r="CX43" s="675"/>
      <c r="CY43" s="676"/>
      <c r="CZ43" s="667">
        <v>0.4</v>
      </c>
      <c r="DA43" s="677"/>
      <c r="DB43" s="677"/>
      <c r="DC43" s="678"/>
      <c r="DD43" s="670">
        <v>75505</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15">
      <c r="B44" s="641" t="s">
        <v>356</v>
      </c>
      <c r="C44" s="642"/>
      <c r="D44" s="642"/>
      <c r="E44" s="642"/>
      <c r="F44" s="642"/>
      <c r="G44" s="642"/>
      <c r="H44" s="642"/>
      <c r="I44" s="642"/>
      <c r="J44" s="642"/>
      <c r="K44" s="642"/>
      <c r="L44" s="642"/>
      <c r="M44" s="642"/>
      <c r="N44" s="642"/>
      <c r="O44" s="642"/>
      <c r="P44" s="642"/>
      <c r="Q44" s="643"/>
      <c r="R44" s="644">
        <v>20993420</v>
      </c>
      <c r="S44" s="679"/>
      <c r="T44" s="679"/>
      <c r="U44" s="679"/>
      <c r="V44" s="679"/>
      <c r="W44" s="679"/>
      <c r="X44" s="679"/>
      <c r="Y44" s="680"/>
      <c r="Z44" s="681">
        <v>100</v>
      </c>
      <c r="AA44" s="681"/>
      <c r="AB44" s="681"/>
      <c r="AC44" s="681"/>
      <c r="AD44" s="682">
        <v>11038126</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1212236</v>
      </c>
      <c r="CS44" s="665"/>
      <c r="CT44" s="665"/>
      <c r="CU44" s="665"/>
      <c r="CV44" s="665"/>
      <c r="CW44" s="665"/>
      <c r="CX44" s="665"/>
      <c r="CY44" s="666"/>
      <c r="CZ44" s="667">
        <v>6.3</v>
      </c>
      <c r="DA44" s="668"/>
      <c r="DB44" s="668"/>
      <c r="DC44" s="669"/>
      <c r="DD44" s="670">
        <v>531380</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15">
      <c r="B45" s="219"/>
      <c r="C45" s="219"/>
      <c r="D45" s="21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CD45" s="687"/>
      <c r="CE45" s="688"/>
      <c r="CF45" s="661" t="s">
        <v>358</v>
      </c>
      <c r="CG45" s="662"/>
      <c r="CH45" s="662"/>
      <c r="CI45" s="662"/>
      <c r="CJ45" s="662"/>
      <c r="CK45" s="662"/>
      <c r="CL45" s="662"/>
      <c r="CM45" s="662"/>
      <c r="CN45" s="662"/>
      <c r="CO45" s="662"/>
      <c r="CP45" s="662"/>
      <c r="CQ45" s="663"/>
      <c r="CR45" s="664">
        <v>550050</v>
      </c>
      <c r="CS45" s="675"/>
      <c r="CT45" s="675"/>
      <c r="CU45" s="675"/>
      <c r="CV45" s="675"/>
      <c r="CW45" s="675"/>
      <c r="CX45" s="675"/>
      <c r="CY45" s="676"/>
      <c r="CZ45" s="667">
        <v>2.9</v>
      </c>
      <c r="DA45" s="677"/>
      <c r="DB45" s="677"/>
      <c r="DC45" s="678"/>
      <c r="DD45" s="670">
        <v>15859</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15">
      <c r="B46" s="220" t="s">
        <v>359</v>
      </c>
      <c r="C46" s="220"/>
      <c r="D46" s="220"/>
      <c r="E46" s="220"/>
      <c r="F46" s="220"/>
      <c r="G46" s="220"/>
      <c r="H46" s="220"/>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0"/>
      <c r="AH46" s="220"/>
      <c r="AI46" s="220"/>
      <c r="AJ46" s="220"/>
      <c r="AK46" s="220"/>
      <c r="AL46" s="220"/>
      <c r="AM46" s="220"/>
      <c r="AN46" s="220"/>
      <c r="AO46" s="220"/>
      <c r="CD46" s="687"/>
      <c r="CE46" s="688"/>
      <c r="CF46" s="661" t="s">
        <v>360</v>
      </c>
      <c r="CG46" s="662"/>
      <c r="CH46" s="662"/>
      <c r="CI46" s="662"/>
      <c r="CJ46" s="662"/>
      <c r="CK46" s="662"/>
      <c r="CL46" s="662"/>
      <c r="CM46" s="662"/>
      <c r="CN46" s="662"/>
      <c r="CO46" s="662"/>
      <c r="CP46" s="662"/>
      <c r="CQ46" s="663"/>
      <c r="CR46" s="664">
        <v>594721</v>
      </c>
      <c r="CS46" s="665"/>
      <c r="CT46" s="665"/>
      <c r="CU46" s="665"/>
      <c r="CV46" s="665"/>
      <c r="CW46" s="665"/>
      <c r="CX46" s="665"/>
      <c r="CY46" s="666"/>
      <c r="CZ46" s="667">
        <v>3.1</v>
      </c>
      <c r="DA46" s="668"/>
      <c r="DB46" s="668"/>
      <c r="DC46" s="669"/>
      <c r="DD46" s="670">
        <v>500122</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15">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t="s">
        <v>125</v>
      </c>
      <c r="CS47" s="675"/>
      <c r="CT47" s="675"/>
      <c r="CU47" s="675"/>
      <c r="CV47" s="675"/>
      <c r="CW47" s="675"/>
      <c r="CX47" s="675"/>
      <c r="CY47" s="676"/>
      <c r="CZ47" s="667" t="s">
        <v>125</v>
      </c>
      <c r="DA47" s="677"/>
      <c r="DB47" s="677"/>
      <c r="DC47" s="678"/>
      <c r="DD47" s="670" t="s">
        <v>125</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x14ac:dyDescent="0.15">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125</v>
      </c>
      <c r="CS48" s="665"/>
      <c r="CT48" s="665"/>
      <c r="CU48" s="665"/>
      <c r="CV48" s="665"/>
      <c r="CW48" s="665"/>
      <c r="CX48" s="665"/>
      <c r="CY48" s="666"/>
      <c r="CZ48" s="667" t="s">
        <v>125</v>
      </c>
      <c r="DA48" s="668"/>
      <c r="DB48" s="668"/>
      <c r="DC48" s="669"/>
      <c r="DD48" s="670" t="s">
        <v>125</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15">
      <c r="B49" s="365"/>
      <c r="C49" s="220"/>
      <c r="D49" s="220"/>
      <c r="E49" s="220"/>
      <c r="F49" s="220"/>
      <c r="G49" s="220"/>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CD49" s="641" t="s">
        <v>365</v>
      </c>
      <c r="CE49" s="642"/>
      <c r="CF49" s="642"/>
      <c r="CG49" s="642"/>
      <c r="CH49" s="642"/>
      <c r="CI49" s="642"/>
      <c r="CJ49" s="642"/>
      <c r="CK49" s="642"/>
      <c r="CL49" s="642"/>
      <c r="CM49" s="642"/>
      <c r="CN49" s="642"/>
      <c r="CO49" s="642"/>
      <c r="CP49" s="642"/>
      <c r="CQ49" s="643"/>
      <c r="CR49" s="644">
        <v>19298056</v>
      </c>
      <c r="CS49" s="645"/>
      <c r="CT49" s="645"/>
      <c r="CU49" s="645"/>
      <c r="CV49" s="645"/>
      <c r="CW49" s="645"/>
      <c r="CX49" s="645"/>
      <c r="CY49" s="646"/>
      <c r="CZ49" s="647">
        <v>100</v>
      </c>
      <c r="DA49" s="648"/>
      <c r="DB49" s="648"/>
      <c r="DC49" s="649"/>
      <c r="DD49" s="650">
        <v>12707680</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idden="1" x14ac:dyDescent="0.15">
      <c r="B50" s="364"/>
      <c r="C50" s="219"/>
      <c r="D50" s="21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row>
  </sheetData>
  <sheetProtection algorithmName="SHA-512" hashValue="Ale4SCp6quubMr7Z0glNgMVl1EyZE9T+KZdVvovVsa98fTqYTPlnaI4tMuFhaDS/HzuZHdldjn2EPa/IN3pZ7A==" saltValue="dv+jQiY+PMIbbLej9XUtX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workbookViewId="0"/>
  </sheetViews>
  <sheetFormatPr defaultColWidth="0" defaultRowHeight="13.5" zeroHeight="1" x14ac:dyDescent="0.15"/>
  <cols>
    <col min="1" max="130" width="2.75" style="226" customWidth="1"/>
    <col min="131" max="131" width="1.625" style="226" customWidth="1"/>
    <col min="132" max="16384" width="9" style="226" hidden="1"/>
  </cols>
  <sheetData>
    <row r="1" spans="1:13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3"/>
      <c r="DQ1" s="224"/>
      <c r="DR1" s="224"/>
      <c r="DS1" s="224"/>
      <c r="DT1" s="224"/>
      <c r="DU1" s="224"/>
      <c r="DV1" s="224"/>
      <c r="DW1" s="224"/>
      <c r="DX1" s="224"/>
      <c r="DY1" s="224"/>
      <c r="DZ1" s="224"/>
      <c r="EA1" s="225"/>
    </row>
    <row r="2" spans="1:131" ht="26.25" customHeight="1" thickBot="1" x14ac:dyDescent="0.2">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3"/>
      <c r="BK2" s="223"/>
      <c r="BL2" s="223"/>
      <c r="BM2" s="223"/>
      <c r="BN2" s="223"/>
      <c r="BO2" s="223"/>
      <c r="BP2" s="223"/>
      <c r="BQ2" s="223"/>
      <c r="BR2" s="223"/>
      <c r="BS2" s="223"/>
      <c r="BT2" s="223"/>
      <c r="BU2" s="223"/>
      <c r="BV2" s="223"/>
      <c r="BW2" s="223"/>
      <c r="BX2" s="223"/>
      <c r="BY2" s="223"/>
      <c r="BZ2" s="223"/>
      <c r="CA2" s="223"/>
      <c r="CB2" s="223"/>
      <c r="CC2" s="223"/>
      <c r="CD2" s="223"/>
      <c r="CE2" s="223"/>
      <c r="CF2" s="223"/>
      <c r="CG2" s="223"/>
      <c r="CH2" s="223"/>
      <c r="CI2" s="223"/>
      <c r="CJ2" s="223"/>
      <c r="CK2" s="223"/>
      <c r="CL2" s="223"/>
      <c r="CM2" s="223"/>
      <c r="CN2" s="223"/>
      <c r="CO2" s="223"/>
      <c r="CP2" s="223"/>
      <c r="CQ2" s="223"/>
      <c r="CR2" s="223"/>
      <c r="CS2" s="223"/>
      <c r="CT2" s="223"/>
      <c r="CU2" s="223"/>
      <c r="CV2" s="223"/>
      <c r="CW2" s="223"/>
      <c r="CX2" s="223"/>
      <c r="CY2" s="223"/>
      <c r="CZ2" s="223"/>
      <c r="DA2" s="223"/>
      <c r="DB2" s="223"/>
      <c r="DC2" s="223"/>
      <c r="DD2" s="223"/>
      <c r="DE2" s="223"/>
      <c r="DF2" s="223"/>
      <c r="DG2" s="223"/>
      <c r="DH2" s="223"/>
      <c r="DI2" s="223"/>
      <c r="DJ2" s="786" t="s">
        <v>367</v>
      </c>
      <c r="DK2" s="787"/>
      <c r="DL2" s="787"/>
      <c r="DM2" s="787"/>
      <c r="DN2" s="787"/>
      <c r="DO2" s="788"/>
      <c r="DP2" s="223"/>
      <c r="DQ2" s="786" t="s">
        <v>368</v>
      </c>
      <c r="DR2" s="787"/>
      <c r="DS2" s="787"/>
      <c r="DT2" s="787"/>
      <c r="DU2" s="787"/>
      <c r="DV2" s="787"/>
      <c r="DW2" s="787"/>
      <c r="DX2" s="787"/>
      <c r="DY2" s="787"/>
      <c r="DZ2" s="788"/>
      <c r="EA2" s="225"/>
    </row>
    <row r="3" spans="1:13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5"/>
    </row>
    <row r="4" spans="1:131" s="230" customFormat="1" ht="26.25" customHeight="1" thickBot="1" x14ac:dyDescent="0.2">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7"/>
      <c r="BA4" s="227"/>
      <c r="BB4" s="227"/>
      <c r="BC4" s="227"/>
      <c r="BD4" s="227"/>
      <c r="BE4" s="228"/>
      <c r="BF4" s="228"/>
      <c r="BG4" s="228"/>
      <c r="BH4" s="228"/>
      <c r="BI4" s="228"/>
      <c r="BJ4" s="228"/>
      <c r="BK4" s="228"/>
      <c r="BL4" s="228"/>
      <c r="BM4" s="228"/>
      <c r="BN4" s="228"/>
      <c r="BO4" s="228"/>
      <c r="BP4" s="228"/>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29"/>
    </row>
    <row r="5" spans="1:131" s="230" customFormat="1" ht="26.25" customHeight="1" x14ac:dyDescent="0.15">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7"/>
      <c r="BA5" s="227"/>
      <c r="BB5" s="227"/>
      <c r="BC5" s="227"/>
      <c r="BD5" s="227"/>
      <c r="BE5" s="228"/>
      <c r="BF5" s="228"/>
      <c r="BG5" s="228"/>
      <c r="BH5" s="228"/>
      <c r="BI5" s="228"/>
      <c r="BJ5" s="228"/>
      <c r="BK5" s="228"/>
      <c r="BL5" s="228"/>
      <c r="BM5" s="228"/>
      <c r="BN5" s="228"/>
      <c r="BO5" s="228"/>
      <c r="BP5" s="228"/>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29"/>
    </row>
    <row r="6" spans="1:131" s="230" customFormat="1" ht="26.25" customHeight="1" thickBot="1" x14ac:dyDescent="0.2">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7"/>
      <c r="BA6" s="227"/>
      <c r="BB6" s="227"/>
      <c r="BC6" s="227"/>
      <c r="BD6" s="227"/>
      <c r="BE6" s="228"/>
      <c r="BF6" s="228"/>
      <c r="BG6" s="228"/>
      <c r="BH6" s="228"/>
      <c r="BI6" s="228"/>
      <c r="BJ6" s="228"/>
      <c r="BK6" s="228"/>
      <c r="BL6" s="228"/>
      <c r="BM6" s="228"/>
      <c r="BN6" s="228"/>
      <c r="BO6" s="228"/>
      <c r="BP6" s="228"/>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29"/>
    </row>
    <row r="7" spans="1:131" s="230" customFormat="1" ht="26.25" customHeight="1" thickTop="1" x14ac:dyDescent="0.15">
      <c r="A7" s="231">
        <v>1</v>
      </c>
      <c r="B7" s="813" t="s">
        <v>388</v>
      </c>
      <c r="C7" s="814"/>
      <c r="D7" s="814"/>
      <c r="E7" s="814"/>
      <c r="F7" s="814"/>
      <c r="G7" s="814"/>
      <c r="H7" s="814"/>
      <c r="I7" s="814"/>
      <c r="J7" s="814"/>
      <c r="K7" s="814"/>
      <c r="L7" s="814"/>
      <c r="M7" s="814"/>
      <c r="N7" s="814"/>
      <c r="O7" s="814"/>
      <c r="P7" s="815"/>
      <c r="Q7" s="816">
        <v>20986</v>
      </c>
      <c r="R7" s="817"/>
      <c r="S7" s="817"/>
      <c r="T7" s="817"/>
      <c r="U7" s="817"/>
      <c r="V7" s="817">
        <v>19290</v>
      </c>
      <c r="W7" s="817"/>
      <c r="X7" s="817"/>
      <c r="Y7" s="817"/>
      <c r="Z7" s="817"/>
      <c r="AA7" s="817">
        <v>1695</v>
      </c>
      <c r="AB7" s="817"/>
      <c r="AC7" s="817"/>
      <c r="AD7" s="817"/>
      <c r="AE7" s="818"/>
      <c r="AF7" s="819">
        <v>1607</v>
      </c>
      <c r="AG7" s="820"/>
      <c r="AH7" s="820"/>
      <c r="AI7" s="820"/>
      <c r="AJ7" s="821"/>
      <c r="AK7" s="822" t="s">
        <v>580</v>
      </c>
      <c r="AL7" s="823"/>
      <c r="AM7" s="823"/>
      <c r="AN7" s="823"/>
      <c r="AO7" s="823"/>
      <c r="AP7" s="823">
        <v>16734</v>
      </c>
      <c r="AQ7" s="823"/>
      <c r="AR7" s="823"/>
      <c r="AS7" s="823"/>
      <c r="AT7" s="823"/>
      <c r="AU7" s="824"/>
      <c r="AV7" s="824"/>
      <c r="AW7" s="824"/>
      <c r="AX7" s="824"/>
      <c r="AY7" s="825"/>
      <c r="AZ7" s="227"/>
      <c r="BA7" s="227"/>
      <c r="BB7" s="227"/>
      <c r="BC7" s="227"/>
      <c r="BD7" s="227"/>
      <c r="BE7" s="228"/>
      <c r="BF7" s="228"/>
      <c r="BG7" s="228"/>
      <c r="BH7" s="228"/>
      <c r="BI7" s="228"/>
      <c r="BJ7" s="228"/>
      <c r="BK7" s="228"/>
      <c r="BL7" s="228"/>
      <c r="BM7" s="228"/>
      <c r="BN7" s="228"/>
      <c r="BO7" s="228"/>
      <c r="BP7" s="228"/>
      <c r="BQ7" s="231">
        <v>1</v>
      </c>
      <c r="BR7" s="232"/>
      <c r="BS7" s="810" t="s">
        <v>581</v>
      </c>
      <c r="BT7" s="811"/>
      <c r="BU7" s="811"/>
      <c r="BV7" s="811"/>
      <c r="BW7" s="811"/>
      <c r="BX7" s="811"/>
      <c r="BY7" s="811"/>
      <c r="BZ7" s="811"/>
      <c r="CA7" s="811"/>
      <c r="CB7" s="811"/>
      <c r="CC7" s="811"/>
      <c r="CD7" s="811"/>
      <c r="CE7" s="811"/>
      <c r="CF7" s="811"/>
      <c r="CG7" s="826"/>
      <c r="CH7" s="807">
        <v>436</v>
      </c>
      <c r="CI7" s="808"/>
      <c r="CJ7" s="808"/>
      <c r="CK7" s="808"/>
      <c r="CL7" s="809"/>
      <c r="CM7" s="807">
        <v>370</v>
      </c>
      <c r="CN7" s="808"/>
      <c r="CO7" s="808"/>
      <c r="CP7" s="808"/>
      <c r="CQ7" s="809"/>
      <c r="CR7" s="807">
        <v>261</v>
      </c>
      <c r="CS7" s="808"/>
      <c r="CT7" s="808"/>
      <c r="CU7" s="808"/>
      <c r="CV7" s="809"/>
      <c r="CW7" s="807" t="s">
        <v>580</v>
      </c>
      <c r="CX7" s="808"/>
      <c r="CY7" s="808"/>
      <c r="CZ7" s="808"/>
      <c r="DA7" s="809"/>
      <c r="DB7" s="807" t="s">
        <v>580</v>
      </c>
      <c r="DC7" s="808"/>
      <c r="DD7" s="808"/>
      <c r="DE7" s="808"/>
      <c r="DF7" s="809"/>
      <c r="DG7" s="807" t="s">
        <v>580</v>
      </c>
      <c r="DH7" s="808"/>
      <c r="DI7" s="808"/>
      <c r="DJ7" s="808"/>
      <c r="DK7" s="809"/>
      <c r="DL7" s="807" t="s">
        <v>580</v>
      </c>
      <c r="DM7" s="808"/>
      <c r="DN7" s="808"/>
      <c r="DO7" s="808"/>
      <c r="DP7" s="809"/>
      <c r="DQ7" s="807" t="s">
        <v>580</v>
      </c>
      <c r="DR7" s="808"/>
      <c r="DS7" s="808"/>
      <c r="DT7" s="808"/>
      <c r="DU7" s="809"/>
      <c r="DV7" s="810"/>
      <c r="DW7" s="811"/>
      <c r="DX7" s="811"/>
      <c r="DY7" s="811"/>
      <c r="DZ7" s="812"/>
      <c r="EA7" s="229"/>
    </row>
    <row r="8" spans="1:131" s="230" customFormat="1" ht="26.25" customHeight="1" x14ac:dyDescent="0.15">
      <c r="A8" s="233">
        <v>2</v>
      </c>
      <c r="B8" s="844" t="s">
        <v>389</v>
      </c>
      <c r="C8" s="845"/>
      <c r="D8" s="845"/>
      <c r="E8" s="845"/>
      <c r="F8" s="845"/>
      <c r="G8" s="845"/>
      <c r="H8" s="845"/>
      <c r="I8" s="845"/>
      <c r="J8" s="845"/>
      <c r="K8" s="845"/>
      <c r="L8" s="845"/>
      <c r="M8" s="845"/>
      <c r="N8" s="845"/>
      <c r="O8" s="845"/>
      <c r="P8" s="846"/>
      <c r="Q8" s="847">
        <v>6</v>
      </c>
      <c r="R8" s="848"/>
      <c r="S8" s="848"/>
      <c r="T8" s="848"/>
      <c r="U8" s="848"/>
      <c r="V8" s="848">
        <v>6</v>
      </c>
      <c r="W8" s="848"/>
      <c r="X8" s="848"/>
      <c r="Y8" s="848"/>
      <c r="Z8" s="848"/>
      <c r="AA8" s="848" t="s">
        <v>580</v>
      </c>
      <c r="AB8" s="848"/>
      <c r="AC8" s="848"/>
      <c r="AD8" s="848"/>
      <c r="AE8" s="849"/>
      <c r="AF8" s="850" t="s">
        <v>125</v>
      </c>
      <c r="AG8" s="851"/>
      <c r="AH8" s="851"/>
      <c r="AI8" s="851"/>
      <c r="AJ8" s="852"/>
      <c r="AK8" s="833" t="s">
        <v>580</v>
      </c>
      <c r="AL8" s="834"/>
      <c r="AM8" s="834"/>
      <c r="AN8" s="834"/>
      <c r="AO8" s="834"/>
      <c r="AP8" s="834" t="s">
        <v>580</v>
      </c>
      <c r="AQ8" s="834"/>
      <c r="AR8" s="834"/>
      <c r="AS8" s="834"/>
      <c r="AT8" s="834"/>
      <c r="AU8" s="835"/>
      <c r="AV8" s="835"/>
      <c r="AW8" s="835"/>
      <c r="AX8" s="835"/>
      <c r="AY8" s="836"/>
      <c r="AZ8" s="227"/>
      <c r="BA8" s="227"/>
      <c r="BB8" s="227"/>
      <c r="BC8" s="227"/>
      <c r="BD8" s="227"/>
      <c r="BE8" s="228"/>
      <c r="BF8" s="228"/>
      <c r="BG8" s="228"/>
      <c r="BH8" s="228"/>
      <c r="BI8" s="228"/>
      <c r="BJ8" s="228"/>
      <c r="BK8" s="228"/>
      <c r="BL8" s="228"/>
      <c r="BM8" s="228"/>
      <c r="BN8" s="228"/>
      <c r="BO8" s="228"/>
      <c r="BP8" s="228"/>
      <c r="BQ8" s="233">
        <v>2</v>
      </c>
      <c r="BR8" s="234"/>
      <c r="BS8" s="837" t="s">
        <v>582</v>
      </c>
      <c r="BT8" s="838"/>
      <c r="BU8" s="838"/>
      <c r="BV8" s="838"/>
      <c r="BW8" s="838"/>
      <c r="BX8" s="838"/>
      <c r="BY8" s="838"/>
      <c r="BZ8" s="838"/>
      <c r="CA8" s="838"/>
      <c r="CB8" s="838"/>
      <c r="CC8" s="838"/>
      <c r="CD8" s="838"/>
      <c r="CE8" s="838"/>
      <c r="CF8" s="838"/>
      <c r="CG8" s="839"/>
      <c r="CH8" s="840">
        <v>1</v>
      </c>
      <c r="CI8" s="841"/>
      <c r="CJ8" s="841"/>
      <c r="CK8" s="841"/>
      <c r="CL8" s="842"/>
      <c r="CM8" s="840">
        <v>374</v>
      </c>
      <c r="CN8" s="841"/>
      <c r="CO8" s="841"/>
      <c r="CP8" s="841"/>
      <c r="CQ8" s="842"/>
      <c r="CR8" s="840">
        <v>5</v>
      </c>
      <c r="CS8" s="841"/>
      <c r="CT8" s="841"/>
      <c r="CU8" s="841"/>
      <c r="CV8" s="842"/>
      <c r="CW8" s="840" t="s">
        <v>580</v>
      </c>
      <c r="CX8" s="841"/>
      <c r="CY8" s="841"/>
      <c r="CZ8" s="841"/>
      <c r="DA8" s="842"/>
      <c r="DB8" s="840" t="s">
        <v>580</v>
      </c>
      <c r="DC8" s="841"/>
      <c r="DD8" s="841"/>
      <c r="DE8" s="841"/>
      <c r="DF8" s="842"/>
      <c r="DG8" s="840" t="s">
        <v>580</v>
      </c>
      <c r="DH8" s="841"/>
      <c r="DI8" s="841"/>
      <c r="DJ8" s="841"/>
      <c r="DK8" s="842"/>
      <c r="DL8" s="840" t="s">
        <v>580</v>
      </c>
      <c r="DM8" s="841"/>
      <c r="DN8" s="841"/>
      <c r="DO8" s="841"/>
      <c r="DP8" s="842"/>
      <c r="DQ8" s="840" t="s">
        <v>580</v>
      </c>
      <c r="DR8" s="841"/>
      <c r="DS8" s="841"/>
      <c r="DT8" s="841"/>
      <c r="DU8" s="842"/>
      <c r="DV8" s="837"/>
      <c r="DW8" s="838"/>
      <c r="DX8" s="838"/>
      <c r="DY8" s="838"/>
      <c r="DZ8" s="843"/>
      <c r="EA8" s="229"/>
    </row>
    <row r="9" spans="1:131" s="230" customFormat="1" ht="26.25" customHeight="1" x14ac:dyDescent="0.15">
      <c r="A9" s="233">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7"/>
      <c r="BA9" s="227"/>
      <c r="BB9" s="227"/>
      <c r="BC9" s="227"/>
      <c r="BD9" s="227"/>
      <c r="BE9" s="228"/>
      <c r="BF9" s="228"/>
      <c r="BG9" s="228"/>
      <c r="BH9" s="228"/>
      <c r="BI9" s="228"/>
      <c r="BJ9" s="228"/>
      <c r="BK9" s="228"/>
      <c r="BL9" s="228"/>
      <c r="BM9" s="228"/>
      <c r="BN9" s="228"/>
      <c r="BO9" s="228"/>
      <c r="BP9" s="228"/>
      <c r="BQ9" s="233">
        <v>3</v>
      </c>
      <c r="BR9" s="234"/>
      <c r="BS9" s="837" t="s">
        <v>583</v>
      </c>
      <c r="BT9" s="838"/>
      <c r="BU9" s="838"/>
      <c r="BV9" s="838"/>
      <c r="BW9" s="838"/>
      <c r="BX9" s="838"/>
      <c r="BY9" s="838"/>
      <c r="BZ9" s="838"/>
      <c r="CA9" s="838"/>
      <c r="CB9" s="838"/>
      <c r="CC9" s="838"/>
      <c r="CD9" s="838"/>
      <c r="CE9" s="838"/>
      <c r="CF9" s="838"/>
      <c r="CG9" s="839"/>
      <c r="CH9" s="840">
        <v>3</v>
      </c>
      <c r="CI9" s="841"/>
      <c r="CJ9" s="841"/>
      <c r="CK9" s="841"/>
      <c r="CL9" s="842"/>
      <c r="CM9" s="840">
        <v>21</v>
      </c>
      <c r="CN9" s="841"/>
      <c r="CO9" s="841"/>
      <c r="CP9" s="841"/>
      <c r="CQ9" s="842"/>
      <c r="CR9" s="840">
        <v>5</v>
      </c>
      <c r="CS9" s="841"/>
      <c r="CT9" s="841"/>
      <c r="CU9" s="841"/>
      <c r="CV9" s="842"/>
      <c r="CW9" s="840">
        <v>3</v>
      </c>
      <c r="CX9" s="841"/>
      <c r="CY9" s="841"/>
      <c r="CZ9" s="841"/>
      <c r="DA9" s="842"/>
      <c r="DB9" s="840" t="s">
        <v>580</v>
      </c>
      <c r="DC9" s="841"/>
      <c r="DD9" s="841"/>
      <c r="DE9" s="841"/>
      <c r="DF9" s="842"/>
      <c r="DG9" s="840" t="s">
        <v>580</v>
      </c>
      <c r="DH9" s="841"/>
      <c r="DI9" s="841"/>
      <c r="DJ9" s="841"/>
      <c r="DK9" s="842"/>
      <c r="DL9" s="840" t="s">
        <v>580</v>
      </c>
      <c r="DM9" s="841"/>
      <c r="DN9" s="841"/>
      <c r="DO9" s="841"/>
      <c r="DP9" s="842"/>
      <c r="DQ9" s="840" t="s">
        <v>580</v>
      </c>
      <c r="DR9" s="841"/>
      <c r="DS9" s="841"/>
      <c r="DT9" s="841"/>
      <c r="DU9" s="842"/>
      <c r="DV9" s="837"/>
      <c r="DW9" s="838"/>
      <c r="DX9" s="838"/>
      <c r="DY9" s="838"/>
      <c r="DZ9" s="843"/>
      <c r="EA9" s="229"/>
    </row>
    <row r="10" spans="1:131" s="230" customFormat="1" ht="26.25" customHeight="1" x14ac:dyDescent="0.15">
      <c r="A10" s="233">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7"/>
      <c r="BA10" s="227"/>
      <c r="BB10" s="227"/>
      <c r="BC10" s="227"/>
      <c r="BD10" s="227"/>
      <c r="BE10" s="228"/>
      <c r="BF10" s="228"/>
      <c r="BG10" s="228"/>
      <c r="BH10" s="228"/>
      <c r="BI10" s="228"/>
      <c r="BJ10" s="228"/>
      <c r="BK10" s="228"/>
      <c r="BL10" s="228"/>
      <c r="BM10" s="228"/>
      <c r="BN10" s="228"/>
      <c r="BO10" s="228"/>
      <c r="BP10" s="228"/>
      <c r="BQ10" s="233">
        <v>4</v>
      </c>
      <c r="BR10" s="234"/>
      <c r="BS10" s="837"/>
      <c r="BT10" s="838"/>
      <c r="BU10" s="838"/>
      <c r="BV10" s="838"/>
      <c r="BW10" s="838"/>
      <c r="BX10" s="838"/>
      <c r="BY10" s="838"/>
      <c r="BZ10" s="838"/>
      <c r="CA10" s="838"/>
      <c r="CB10" s="838"/>
      <c r="CC10" s="838"/>
      <c r="CD10" s="838"/>
      <c r="CE10" s="838"/>
      <c r="CF10" s="838"/>
      <c r="CG10" s="839"/>
      <c r="CH10" s="840"/>
      <c r="CI10" s="841"/>
      <c r="CJ10" s="841"/>
      <c r="CK10" s="841"/>
      <c r="CL10" s="842"/>
      <c r="CM10" s="840"/>
      <c r="CN10" s="841"/>
      <c r="CO10" s="841"/>
      <c r="CP10" s="841"/>
      <c r="CQ10" s="842"/>
      <c r="CR10" s="840"/>
      <c r="CS10" s="841"/>
      <c r="CT10" s="841"/>
      <c r="CU10" s="841"/>
      <c r="CV10" s="842"/>
      <c r="CW10" s="840"/>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29"/>
    </row>
    <row r="11" spans="1:131" s="230" customFormat="1" ht="26.25" customHeight="1" x14ac:dyDescent="0.15">
      <c r="A11" s="233">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7"/>
      <c r="BA11" s="227"/>
      <c r="BB11" s="227"/>
      <c r="BC11" s="227"/>
      <c r="BD11" s="227"/>
      <c r="BE11" s="228"/>
      <c r="BF11" s="228"/>
      <c r="BG11" s="228"/>
      <c r="BH11" s="228"/>
      <c r="BI11" s="228"/>
      <c r="BJ11" s="228"/>
      <c r="BK11" s="228"/>
      <c r="BL11" s="228"/>
      <c r="BM11" s="228"/>
      <c r="BN11" s="228"/>
      <c r="BO11" s="228"/>
      <c r="BP11" s="228"/>
      <c r="BQ11" s="233">
        <v>5</v>
      </c>
      <c r="BR11" s="234"/>
      <c r="BS11" s="837"/>
      <c r="BT11" s="838"/>
      <c r="BU11" s="838"/>
      <c r="BV11" s="838"/>
      <c r="BW11" s="838"/>
      <c r="BX11" s="838"/>
      <c r="BY11" s="838"/>
      <c r="BZ11" s="838"/>
      <c r="CA11" s="838"/>
      <c r="CB11" s="838"/>
      <c r="CC11" s="838"/>
      <c r="CD11" s="838"/>
      <c r="CE11" s="838"/>
      <c r="CF11" s="838"/>
      <c r="CG11" s="839"/>
      <c r="CH11" s="840"/>
      <c r="CI11" s="841"/>
      <c r="CJ11" s="841"/>
      <c r="CK11" s="841"/>
      <c r="CL11" s="842"/>
      <c r="CM11" s="840"/>
      <c r="CN11" s="841"/>
      <c r="CO11" s="841"/>
      <c r="CP11" s="841"/>
      <c r="CQ11" s="842"/>
      <c r="CR11" s="840"/>
      <c r="CS11" s="841"/>
      <c r="CT11" s="841"/>
      <c r="CU11" s="841"/>
      <c r="CV11" s="842"/>
      <c r="CW11" s="840"/>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29"/>
    </row>
    <row r="12" spans="1:131" s="230" customFormat="1" ht="26.25" customHeight="1" x14ac:dyDescent="0.15">
      <c r="A12" s="233">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7"/>
      <c r="BA12" s="227"/>
      <c r="BB12" s="227"/>
      <c r="BC12" s="227"/>
      <c r="BD12" s="227"/>
      <c r="BE12" s="228"/>
      <c r="BF12" s="228"/>
      <c r="BG12" s="228"/>
      <c r="BH12" s="228"/>
      <c r="BI12" s="228"/>
      <c r="BJ12" s="228"/>
      <c r="BK12" s="228"/>
      <c r="BL12" s="228"/>
      <c r="BM12" s="228"/>
      <c r="BN12" s="228"/>
      <c r="BO12" s="228"/>
      <c r="BP12" s="228"/>
      <c r="BQ12" s="233">
        <v>6</v>
      </c>
      <c r="BR12" s="234"/>
      <c r="BS12" s="837"/>
      <c r="BT12" s="838"/>
      <c r="BU12" s="838"/>
      <c r="BV12" s="838"/>
      <c r="BW12" s="838"/>
      <c r="BX12" s="838"/>
      <c r="BY12" s="838"/>
      <c r="BZ12" s="838"/>
      <c r="CA12" s="838"/>
      <c r="CB12" s="838"/>
      <c r="CC12" s="838"/>
      <c r="CD12" s="838"/>
      <c r="CE12" s="838"/>
      <c r="CF12" s="838"/>
      <c r="CG12" s="839"/>
      <c r="CH12" s="840"/>
      <c r="CI12" s="841"/>
      <c r="CJ12" s="841"/>
      <c r="CK12" s="841"/>
      <c r="CL12" s="842"/>
      <c r="CM12" s="840"/>
      <c r="CN12" s="841"/>
      <c r="CO12" s="841"/>
      <c r="CP12" s="841"/>
      <c r="CQ12" s="842"/>
      <c r="CR12" s="840"/>
      <c r="CS12" s="841"/>
      <c r="CT12" s="841"/>
      <c r="CU12" s="841"/>
      <c r="CV12" s="842"/>
      <c r="CW12" s="840"/>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29"/>
    </row>
    <row r="13" spans="1:131" s="230" customFormat="1" ht="26.25" customHeight="1" x14ac:dyDescent="0.15">
      <c r="A13" s="233">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7"/>
      <c r="BA13" s="227"/>
      <c r="BB13" s="227"/>
      <c r="BC13" s="227"/>
      <c r="BD13" s="227"/>
      <c r="BE13" s="228"/>
      <c r="BF13" s="228"/>
      <c r="BG13" s="228"/>
      <c r="BH13" s="228"/>
      <c r="BI13" s="228"/>
      <c r="BJ13" s="228"/>
      <c r="BK13" s="228"/>
      <c r="BL13" s="228"/>
      <c r="BM13" s="228"/>
      <c r="BN13" s="228"/>
      <c r="BO13" s="228"/>
      <c r="BP13" s="228"/>
      <c r="BQ13" s="233">
        <v>7</v>
      </c>
      <c r="BR13" s="234"/>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29"/>
    </row>
    <row r="14" spans="1:131" s="230" customFormat="1" ht="26.25" customHeight="1" x14ac:dyDescent="0.15">
      <c r="A14" s="233">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7"/>
      <c r="BA14" s="227"/>
      <c r="BB14" s="227"/>
      <c r="BC14" s="227"/>
      <c r="BD14" s="227"/>
      <c r="BE14" s="228"/>
      <c r="BF14" s="228"/>
      <c r="BG14" s="228"/>
      <c r="BH14" s="228"/>
      <c r="BI14" s="228"/>
      <c r="BJ14" s="228"/>
      <c r="BK14" s="228"/>
      <c r="BL14" s="228"/>
      <c r="BM14" s="228"/>
      <c r="BN14" s="228"/>
      <c r="BO14" s="228"/>
      <c r="BP14" s="228"/>
      <c r="BQ14" s="233">
        <v>8</v>
      </c>
      <c r="BR14" s="234"/>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29"/>
    </row>
    <row r="15" spans="1:131" s="230" customFormat="1" ht="26.25" customHeight="1" x14ac:dyDescent="0.15">
      <c r="A15" s="233">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7"/>
      <c r="BA15" s="227"/>
      <c r="BB15" s="227"/>
      <c r="BC15" s="227"/>
      <c r="BD15" s="227"/>
      <c r="BE15" s="228"/>
      <c r="BF15" s="228"/>
      <c r="BG15" s="228"/>
      <c r="BH15" s="228"/>
      <c r="BI15" s="228"/>
      <c r="BJ15" s="228"/>
      <c r="BK15" s="228"/>
      <c r="BL15" s="228"/>
      <c r="BM15" s="228"/>
      <c r="BN15" s="228"/>
      <c r="BO15" s="228"/>
      <c r="BP15" s="228"/>
      <c r="BQ15" s="233">
        <v>9</v>
      </c>
      <c r="BR15" s="234"/>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29"/>
    </row>
    <row r="16" spans="1:131" s="230" customFormat="1" ht="26.25" customHeight="1" x14ac:dyDescent="0.15">
      <c r="A16" s="233">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7"/>
      <c r="BA16" s="227"/>
      <c r="BB16" s="227"/>
      <c r="BC16" s="227"/>
      <c r="BD16" s="227"/>
      <c r="BE16" s="228"/>
      <c r="BF16" s="228"/>
      <c r="BG16" s="228"/>
      <c r="BH16" s="228"/>
      <c r="BI16" s="228"/>
      <c r="BJ16" s="228"/>
      <c r="BK16" s="228"/>
      <c r="BL16" s="228"/>
      <c r="BM16" s="228"/>
      <c r="BN16" s="228"/>
      <c r="BO16" s="228"/>
      <c r="BP16" s="228"/>
      <c r="BQ16" s="233">
        <v>10</v>
      </c>
      <c r="BR16" s="234"/>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29"/>
    </row>
    <row r="17" spans="1:131" s="230" customFormat="1" ht="26.25" customHeight="1" x14ac:dyDescent="0.15">
      <c r="A17" s="233">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7"/>
      <c r="BA17" s="227"/>
      <c r="BB17" s="227"/>
      <c r="BC17" s="227"/>
      <c r="BD17" s="227"/>
      <c r="BE17" s="228"/>
      <c r="BF17" s="228"/>
      <c r="BG17" s="228"/>
      <c r="BH17" s="228"/>
      <c r="BI17" s="228"/>
      <c r="BJ17" s="228"/>
      <c r="BK17" s="228"/>
      <c r="BL17" s="228"/>
      <c r="BM17" s="228"/>
      <c r="BN17" s="228"/>
      <c r="BO17" s="228"/>
      <c r="BP17" s="228"/>
      <c r="BQ17" s="233">
        <v>11</v>
      </c>
      <c r="BR17" s="234"/>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29"/>
    </row>
    <row r="18" spans="1:131" s="230" customFormat="1" ht="26.25" customHeight="1" x14ac:dyDescent="0.15">
      <c r="A18" s="233">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7"/>
      <c r="BA18" s="227"/>
      <c r="BB18" s="227"/>
      <c r="BC18" s="227"/>
      <c r="BD18" s="227"/>
      <c r="BE18" s="228"/>
      <c r="BF18" s="228"/>
      <c r="BG18" s="228"/>
      <c r="BH18" s="228"/>
      <c r="BI18" s="228"/>
      <c r="BJ18" s="228"/>
      <c r="BK18" s="228"/>
      <c r="BL18" s="228"/>
      <c r="BM18" s="228"/>
      <c r="BN18" s="228"/>
      <c r="BO18" s="228"/>
      <c r="BP18" s="228"/>
      <c r="BQ18" s="233">
        <v>12</v>
      </c>
      <c r="BR18" s="234"/>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29"/>
    </row>
    <row r="19" spans="1:131" s="230" customFormat="1" ht="26.25" customHeight="1" x14ac:dyDescent="0.15">
      <c r="A19" s="233">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7"/>
      <c r="BA19" s="227"/>
      <c r="BB19" s="227"/>
      <c r="BC19" s="227"/>
      <c r="BD19" s="227"/>
      <c r="BE19" s="228"/>
      <c r="BF19" s="228"/>
      <c r="BG19" s="228"/>
      <c r="BH19" s="228"/>
      <c r="BI19" s="228"/>
      <c r="BJ19" s="228"/>
      <c r="BK19" s="228"/>
      <c r="BL19" s="228"/>
      <c r="BM19" s="228"/>
      <c r="BN19" s="228"/>
      <c r="BO19" s="228"/>
      <c r="BP19" s="228"/>
      <c r="BQ19" s="233">
        <v>13</v>
      </c>
      <c r="BR19" s="234"/>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29"/>
    </row>
    <row r="20" spans="1:131" s="230" customFormat="1" ht="26.25" customHeight="1" x14ac:dyDescent="0.15">
      <c r="A20" s="233">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7"/>
      <c r="BA20" s="227"/>
      <c r="BB20" s="227"/>
      <c r="BC20" s="227"/>
      <c r="BD20" s="227"/>
      <c r="BE20" s="228"/>
      <c r="BF20" s="228"/>
      <c r="BG20" s="228"/>
      <c r="BH20" s="228"/>
      <c r="BI20" s="228"/>
      <c r="BJ20" s="228"/>
      <c r="BK20" s="228"/>
      <c r="BL20" s="228"/>
      <c r="BM20" s="228"/>
      <c r="BN20" s="228"/>
      <c r="BO20" s="228"/>
      <c r="BP20" s="228"/>
      <c r="BQ20" s="233">
        <v>14</v>
      </c>
      <c r="BR20" s="234"/>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29"/>
    </row>
    <row r="21" spans="1:131" s="230" customFormat="1" ht="26.25" customHeight="1" thickBot="1" x14ac:dyDescent="0.2">
      <c r="A21" s="233">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7"/>
      <c r="BA21" s="227"/>
      <c r="BB21" s="227"/>
      <c r="BC21" s="227"/>
      <c r="BD21" s="227"/>
      <c r="BE21" s="228"/>
      <c r="BF21" s="228"/>
      <c r="BG21" s="228"/>
      <c r="BH21" s="228"/>
      <c r="BI21" s="228"/>
      <c r="BJ21" s="228"/>
      <c r="BK21" s="228"/>
      <c r="BL21" s="228"/>
      <c r="BM21" s="228"/>
      <c r="BN21" s="228"/>
      <c r="BO21" s="228"/>
      <c r="BP21" s="228"/>
      <c r="BQ21" s="233">
        <v>15</v>
      </c>
      <c r="BR21" s="234"/>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29"/>
    </row>
    <row r="22" spans="1:131" s="230" customFormat="1" ht="26.25" customHeight="1" x14ac:dyDescent="0.15">
      <c r="A22" s="233">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8"/>
      <c r="BF22" s="228"/>
      <c r="BG22" s="228"/>
      <c r="BH22" s="228"/>
      <c r="BI22" s="228"/>
      <c r="BJ22" s="228"/>
      <c r="BK22" s="228"/>
      <c r="BL22" s="228"/>
      <c r="BM22" s="228"/>
      <c r="BN22" s="228"/>
      <c r="BO22" s="228"/>
      <c r="BP22" s="228"/>
      <c r="BQ22" s="233">
        <v>16</v>
      </c>
      <c r="BR22" s="234"/>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29"/>
    </row>
    <row r="23" spans="1:131" s="230" customFormat="1" ht="26.25" customHeight="1" thickBot="1" x14ac:dyDescent="0.2">
      <c r="A23" s="235" t="s">
        <v>391</v>
      </c>
      <c r="B23" s="853" t="s">
        <v>392</v>
      </c>
      <c r="C23" s="854"/>
      <c r="D23" s="854"/>
      <c r="E23" s="854"/>
      <c r="F23" s="854"/>
      <c r="G23" s="854"/>
      <c r="H23" s="854"/>
      <c r="I23" s="854"/>
      <c r="J23" s="854"/>
      <c r="K23" s="854"/>
      <c r="L23" s="854"/>
      <c r="M23" s="854"/>
      <c r="N23" s="854"/>
      <c r="O23" s="854"/>
      <c r="P23" s="855"/>
      <c r="Q23" s="856">
        <v>20986</v>
      </c>
      <c r="R23" s="857"/>
      <c r="S23" s="857"/>
      <c r="T23" s="857"/>
      <c r="U23" s="857"/>
      <c r="V23" s="857">
        <v>19291</v>
      </c>
      <c r="W23" s="857"/>
      <c r="X23" s="857"/>
      <c r="Y23" s="857"/>
      <c r="Z23" s="857"/>
      <c r="AA23" s="857">
        <v>1695</v>
      </c>
      <c r="AB23" s="857"/>
      <c r="AC23" s="857"/>
      <c r="AD23" s="857"/>
      <c r="AE23" s="858"/>
      <c r="AF23" s="859">
        <v>1607</v>
      </c>
      <c r="AG23" s="857"/>
      <c r="AH23" s="857"/>
      <c r="AI23" s="857"/>
      <c r="AJ23" s="860"/>
      <c r="AK23" s="861"/>
      <c r="AL23" s="862"/>
      <c r="AM23" s="862"/>
      <c r="AN23" s="862"/>
      <c r="AO23" s="862"/>
      <c r="AP23" s="857">
        <f>SUM(AP7:AT22)</f>
        <v>16734</v>
      </c>
      <c r="AQ23" s="857"/>
      <c r="AR23" s="857"/>
      <c r="AS23" s="857"/>
      <c r="AT23" s="857"/>
      <c r="AU23" s="873"/>
      <c r="AV23" s="873"/>
      <c r="AW23" s="873"/>
      <c r="AX23" s="873"/>
      <c r="AY23" s="874"/>
      <c r="AZ23" s="875" t="s">
        <v>125</v>
      </c>
      <c r="BA23" s="876"/>
      <c r="BB23" s="876"/>
      <c r="BC23" s="876"/>
      <c r="BD23" s="877"/>
      <c r="BE23" s="228"/>
      <c r="BF23" s="228"/>
      <c r="BG23" s="228"/>
      <c r="BH23" s="228"/>
      <c r="BI23" s="228"/>
      <c r="BJ23" s="228"/>
      <c r="BK23" s="228"/>
      <c r="BL23" s="228"/>
      <c r="BM23" s="228"/>
      <c r="BN23" s="228"/>
      <c r="BO23" s="228"/>
      <c r="BP23" s="228"/>
      <c r="BQ23" s="233">
        <v>17</v>
      </c>
      <c r="BR23" s="234"/>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29"/>
    </row>
    <row r="24" spans="1:131" s="230" customFormat="1" ht="26.25" customHeight="1" x14ac:dyDescent="0.15">
      <c r="A24" s="872" t="s">
        <v>393</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7"/>
      <c r="BA24" s="227"/>
      <c r="BB24" s="227"/>
      <c r="BC24" s="227"/>
      <c r="BD24" s="227"/>
      <c r="BE24" s="228"/>
      <c r="BF24" s="228"/>
      <c r="BG24" s="228"/>
      <c r="BH24" s="228"/>
      <c r="BI24" s="228"/>
      <c r="BJ24" s="228"/>
      <c r="BK24" s="228"/>
      <c r="BL24" s="228"/>
      <c r="BM24" s="228"/>
      <c r="BN24" s="228"/>
      <c r="BO24" s="228"/>
      <c r="BP24" s="228"/>
      <c r="BQ24" s="233">
        <v>18</v>
      </c>
      <c r="BR24" s="234"/>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29"/>
    </row>
    <row r="25" spans="1:131" ht="26.25" customHeight="1" thickBot="1" x14ac:dyDescent="0.2">
      <c r="A25" s="789" t="s">
        <v>394</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7"/>
      <c r="BK25" s="227"/>
      <c r="BL25" s="227"/>
      <c r="BM25" s="227"/>
      <c r="BN25" s="227"/>
      <c r="BO25" s="236"/>
      <c r="BP25" s="236"/>
      <c r="BQ25" s="233">
        <v>19</v>
      </c>
      <c r="BR25" s="234"/>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5"/>
    </row>
    <row r="26" spans="1:131" ht="26.25" customHeight="1" x14ac:dyDescent="0.15">
      <c r="A26" s="791" t="s">
        <v>371</v>
      </c>
      <c r="B26" s="792"/>
      <c r="C26" s="792"/>
      <c r="D26" s="792"/>
      <c r="E26" s="792"/>
      <c r="F26" s="792"/>
      <c r="G26" s="792"/>
      <c r="H26" s="792"/>
      <c r="I26" s="792"/>
      <c r="J26" s="792"/>
      <c r="K26" s="792"/>
      <c r="L26" s="792"/>
      <c r="M26" s="792"/>
      <c r="N26" s="792"/>
      <c r="O26" s="792"/>
      <c r="P26" s="793"/>
      <c r="Q26" s="797" t="s">
        <v>395</v>
      </c>
      <c r="R26" s="798"/>
      <c r="S26" s="798"/>
      <c r="T26" s="798"/>
      <c r="U26" s="799"/>
      <c r="V26" s="797" t="s">
        <v>396</v>
      </c>
      <c r="W26" s="798"/>
      <c r="X26" s="798"/>
      <c r="Y26" s="798"/>
      <c r="Z26" s="799"/>
      <c r="AA26" s="797" t="s">
        <v>397</v>
      </c>
      <c r="AB26" s="798"/>
      <c r="AC26" s="798"/>
      <c r="AD26" s="798"/>
      <c r="AE26" s="798"/>
      <c r="AF26" s="878" t="s">
        <v>398</v>
      </c>
      <c r="AG26" s="879"/>
      <c r="AH26" s="879"/>
      <c r="AI26" s="879"/>
      <c r="AJ26" s="880"/>
      <c r="AK26" s="798" t="s">
        <v>399</v>
      </c>
      <c r="AL26" s="798"/>
      <c r="AM26" s="798"/>
      <c r="AN26" s="798"/>
      <c r="AO26" s="799"/>
      <c r="AP26" s="797" t="s">
        <v>400</v>
      </c>
      <c r="AQ26" s="798"/>
      <c r="AR26" s="798"/>
      <c r="AS26" s="798"/>
      <c r="AT26" s="799"/>
      <c r="AU26" s="797" t="s">
        <v>401</v>
      </c>
      <c r="AV26" s="798"/>
      <c r="AW26" s="798"/>
      <c r="AX26" s="798"/>
      <c r="AY26" s="799"/>
      <c r="AZ26" s="797" t="s">
        <v>402</v>
      </c>
      <c r="BA26" s="798"/>
      <c r="BB26" s="798"/>
      <c r="BC26" s="798"/>
      <c r="BD26" s="799"/>
      <c r="BE26" s="797" t="s">
        <v>378</v>
      </c>
      <c r="BF26" s="798"/>
      <c r="BG26" s="798"/>
      <c r="BH26" s="798"/>
      <c r="BI26" s="804"/>
      <c r="BJ26" s="227"/>
      <c r="BK26" s="227"/>
      <c r="BL26" s="227"/>
      <c r="BM26" s="227"/>
      <c r="BN26" s="227"/>
      <c r="BO26" s="236"/>
      <c r="BP26" s="236"/>
      <c r="BQ26" s="233">
        <v>20</v>
      </c>
      <c r="BR26" s="234"/>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5"/>
    </row>
    <row r="27" spans="1:131" ht="26.25" customHeight="1" thickBot="1" x14ac:dyDescent="0.2">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7"/>
      <c r="BK27" s="227"/>
      <c r="BL27" s="227"/>
      <c r="BM27" s="227"/>
      <c r="BN27" s="227"/>
      <c r="BO27" s="236"/>
      <c r="BP27" s="236"/>
      <c r="BQ27" s="233">
        <v>21</v>
      </c>
      <c r="BR27" s="234"/>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5"/>
    </row>
    <row r="28" spans="1:131" ht="26.25" customHeight="1" thickTop="1" x14ac:dyDescent="0.15">
      <c r="A28" s="237">
        <v>1</v>
      </c>
      <c r="B28" s="813" t="s">
        <v>403</v>
      </c>
      <c r="C28" s="814"/>
      <c r="D28" s="814"/>
      <c r="E28" s="814"/>
      <c r="F28" s="814"/>
      <c r="G28" s="814"/>
      <c r="H28" s="814"/>
      <c r="I28" s="814"/>
      <c r="J28" s="814"/>
      <c r="K28" s="814"/>
      <c r="L28" s="814"/>
      <c r="M28" s="814"/>
      <c r="N28" s="814"/>
      <c r="O28" s="814"/>
      <c r="P28" s="815"/>
      <c r="Q28" s="886">
        <v>5289</v>
      </c>
      <c r="R28" s="887"/>
      <c r="S28" s="887"/>
      <c r="T28" s="887"/>
      <c r="U28" s="887"/>
      <c r="V28" s="887">
        <v>5071</v>
      </c>
      <c r="W28" s="887"/>
      <c r="X28" s="887"/>
      <c r="Y28" s="887"/>
      <c r="Z28" s="887"/>
      <c r="AA28" s="887">
        <v>218</v>
      </c>
      <c r="AB28" s="887"/>
      <c r="AC28" s="887"/>
      <c r="AD28" s="887"/>
      <c r="AE28" s="888"/>
      <c r="AF28" s="889">
        <v>218</v>
      </c>
      <c r="AG28" s="887"/>
      <c r="AH28" s="887"/>
      <c r="AI28" s="887"/>
      <c r="AJ28" s="890"/>
      <c r="AK28" s="891">
        <v>367</v>
      </c>
      <c r="AL28" s="892"/>
      <c r="AM28" s="892"/>
      <c r="AN28" s="892"/>
      <c r="AO28" s="892"/>
      <c r="AP28" s="892" t="s">
        <v>580</v>
      </c>
      <c r="AQ28" s="892"/>
      <c r="AR28" s="892"/>
      <c r="AS28" s="892"/>
      <c r="AT28" s="892"/>
      <c r="AU28" s="892" t="s">
        <v>580</v>
      </c>
      <c r="AV28" s="892"/>
      <c r="AW28" s="892"/>
      <c r="AX28" s="892"/>
      <c r="AY28" s="892"/>
      <c r="AZ28" s="893" t="s">
        <v>580</v>
      </c>
      <c r="BA28" s="893"/>
      <c r="BB28" s="893"/>
      <c r="BC28" s="893"/>
      <c r="BD28" s="893"/>
      <c r="BE28" s="884"/>
      <c r="BF28" s="884"/>
      <c r="BG28" s="884"/>
      <c r="BH28" s="884"/>
      <c r="BI28" s="885"/>
      <c r="BJ28" s="227"/>
      <c r="BK28" s="227"/>
      <c r="BL28" s="227"/>
      <c r="BM28" s="227"/>
      <c r="BN28" s="227"/>
      <c r="BO28" s="236"/>
      <c r="BP28" s="236"/>
      <c r="BQ28" s="233">
        <v>22</v>
      </c>
      <c r="BR28" s="234"/>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5"/>
    </row>
    <row r="29" spans="1:131" ht="26.25" customHeight="1" x14ac:dyDescent="0.15">
      <c r="A29" s="237">
        <v>2</v>
      </c>
      <c r="B29" s="844" t="s">
        <v>404</v>
      </c>
      <c r="C29" s="845"/>
      <c r="D29" s="845"/>
      <c r="E29" s="845"/>
      <c r="F29" s="845"/>
      <c r="G29" s="845"/>
      <c r="H29" s="845"/>
      <c r="I29" s="845"/>
      <c r="J29" s="845"/>
      <c r="K29" s="845"/>
      <c r="L29" s="845"/>
      <c r="M29" s="845"/>
      <c r="N29" s="845"/>
      <c r="O29" s="845"/>
      <c r="P29" s="846"/>
      <c r="Q29" s="847">
        <v>3569</v>
      </c>
      <c r="R29" s="848"/>
      <c r="S29" s="848"/>
      <c r="T29" s="848"/>
      <c r="U29" s="848"/>
      <c r="V29" s="848">
        <v>3474</v>
      </c>
      <c r="W29" s="848"/>
      <c r="X29" s="848"/>
      <c r="Y29" s="848"/>
      <c r="Z29" s="848"/>
      <c r="AA29" s="848">
        <v>95</v>
      </c>
      <c r="AB29" s="848"/>
      <c r="AC29" s="848"/>
      <c r="AD29" s="848"/>
      <c r="AE29" s="849"/>
      <c r="AF29" s="850">
        <v>95</v>
      </c>
      <c r="AG29" s="851"/>
      <c r="AH29" s="851"/>
      <c r="AI29" s="851"/>
      <c r="AJ29" s="852"/>
      <c r="AK29" s="899">
        <v>570</v>
      </c>
      <c r="AL29" s="895"/>
      <c r="AM29" s="895"/>
      <c r="AN29" s="895"/>
      <c r="AO29" s="895"/>
      <c r="AP29" s="895" t="s">
        <v>580</v>
      </c>
      <c r="AQ29" s="895"/>
      <c r="AR29" s="895"/>
      <c r="AS29" s="895"/>
      <c r="AT29" s="895"/>
      <c r="AU29" s="895" t="s">
        <v>580</v>
      </c>
      <c r="AV29" s="895"/>
      <c r="AW29" s="895"/>
      <c r="AX29" s="895"/>
      <c r="AY29" s="895"/>
      <c r="AZ29" s="896" t="s">
        <v>580</v>
      </c>
      <c r="BA29" s="896"/>
      <c r="BB29" s="896"/>
      <c r="BC29" s="896"/>
      <c r="BD29" s="896"/>
      <c r="BE29" s="897"/>
      <c r="BF29" s="897"/>
      <c r="BG29" s="897"/>
      <c r="BH29" s="897"/>
      <c r="BI29" s="898"/>
      <c r="BJ29" s="227"/>
      <c r="BK29" s="227"/>
      <c r="BL29" s="227"/>
      <c r="BM29" s="227"/>
      <c r="BN29" s="227"/>
      <c r="BO29" s="236"/>
      <c r="BP29" s="236"/>
      <c r="BQ29" s="233">
        <v>23</v>
      </c>
      <c r="BR29" s="234"/>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5"/>
    </row>
    <row r="30" spans="1:131" ht="26.25" customHeight="1" x14ac:dyDescent="0.15">
      <c r="A30" s="237">
        <v>3</v>
      </c>
      <c r="B30" s="844" t="s">
        <v>405</v>
      </c>
      <c r="C30" s="845"/>
      <c r="D30" s="845"/>
      <c r="E30" s="845"/>
      <c r="F30" s="845"/>
      <c r="G30" s="845"/>
      <c r="H30" s="845"/>
      <c r="I30" s="845"/>
      <c r="J30" s="845"/>
      <c r="K30" s="845"/>
      <c r="L30" s="845"/>
      <c r="M30" s="845"/>
      <c r="N30" s="845"/>
      <c r="O30" s="845"/>
      <c r="P30" s="846"/>
      <c r="Q30" s="847">
        <v>2</v>
      </c>
      <c r="R30" s="848"/>
      <c r="S30" s="848"/>
      <c r="T30" s="848"/>
      <c r="U30" s="848"/>
      <c r="V30" s="848">
        <v>2</v>
      </c>
      <c r="W30" s="848"/>
      <c r="X30" s="848"/>
      <c r="Y30" s="848"/>
      <c r="Z30" s="848"/>
      <c r="AA30" s="848" t="s">
        <v>580</v>
      </c>
      <c r="AB30" s="848"/>
      <c r="AC30" s="848"/>
      <c r="AD30" s="848"/>
      <c r="AE30" s="849"/>
      <c r="AF30" s="850" t="s">
        <v>125</v>
      </c>
      <c r="AG30" s="851"/>
      <c r="AH30" s="851"/>
      <c r="AI30" s="851"/>
      <c r="AJ30" s="852"/>
      <c r="AK30" s="899" t="s">
        <v>580</v>
      </c>
      <c r="AL30" s="895"/>
      <c r="AM30" s="895"/>
      <c r="AN30" s="895"/>
      <c r="AO30" s="895"/>
      <c r="AP30" s="895" t="s">
        <v>580</v>
      </c>
      <c r="AQ30" s="895"/>
      <c r="AR30" s="895"/>
      <c r="AS30" s="895"/>
      <c r="AT30" s="895"/>
      <c r="AU30" s="894" t="s">
        <v>580</v>
      </c>
      <c r="AV30" s="895"/>
      <c r="AW30" s="895"/>
      <c r="AX30" s="895"/>
      <c r="AY30" s="895"/>
      <c r="AZ30" s="896" t="s">
        <v>580</v>
      </c>
      <c r="BA30" s="896"/>
      <c r="BB30" s="896"/>
      <c r="BC30" s="896"/>
      <c r="BD30" s="896"/>
      <c r="BE30" s="897"/>
      <c r="BF30" s="897"/>
      <c r="BG30" s="897"/>
      <c r="BH30" s="897"/>
      <c r="BI30" s="898"/>
      <c r="BJ30" s="227"/>
      <c r="BK30" s="227"/>
      <c r="BL30" s="227"/>
      <c r="BM30" s="227"/>
      <c r="BN30" s="227"/>
      <c r="BO30" s="236"/>
      <c r="BP30" s="236"/>
      <c r="BQ30" s="233">
        <v>24</v>
      </c>
      <c r="BR30" s="234"/>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5"/>
    </row>
    <row r="31" spans="1:131" ht="26.25" customHeight="1" x14ac:dyDescent="0.15">
      <c r="A31" s="237">
        <v>4</v>
      </c>
      <c r="B31" s="844" t="s">
        <v>406</v>
      </c>
      <c r="C31" s="845"/>
      <c r="D31" s="845"/>
      <c r="E31" s="845"/>
      <c r="F31" s="845"/>
      <c r="G31" s="845"/>
      <c r="H31" s="845"/>
      <c r="I31" s="845"/>
      <c r="J31" s="845"/>
      <c r="K31" s="845"/>
      <c r="L31" s="845"/>
      <c r="M31" s="845"/>
      <c r="N31" s="845"/>
      <c r="O31" s="845"/>
      <c r="P31" s="846"/>
      <c r="Q31" s="847">
        <v>662</v>
      </c>
      <c r="R31" s="848"/>
      <c r="S31" s="848"/>
      <c r="T31" s="848"/>
      <c r="U31" s="848"/>
      <c r="V31" s="848">
        <v>661</v>
      </c>
      <c r="W31" s="848"/>
      <c r="X31" s="848"/>
      <c r="Y31" s="848"/>
      <c r="Z31" s="848"/>
      <c r="AA31" s="848">
        <v>2</v>
      </c>
      <c r="AB31" s="848"/>
      <c r="AC31" s="848"/>
      <c r="AD31" s="848"/>
      <c r="AE31" s="849"/>
      <c r="AF31" s="850">
        <v>2</v>
      </c>
      <c r="AG31" s="851"/>
      <c r="AH31" s="851"/>
      <c r="AI31" s="851"/>
      <c r="AJ31" s="852"/>
      <c r="AK31" s="899">
        <v>142</v>
      </c>
      <c r="AL31" s="895"/>
      <c r="AM31" s="895"/>
      <c r="AN31" s="895"/>
      <c r="AO31" s="895"/>
      <c r="AP31" s="895" t="s">
        <v>580</v>
      </c>
      <c r="AQ31" s="895"/>
      <c r="AR31" s="895"/>
      <c r="AS31" s="895"/>
      <c r="AT31" s="895"/>
      <c r="AU31" s="895" t="s">
        <v>580</v>
      </c>
      <c r="AV31" s="895"/>
      <c r="AW31" s="895"/>
      <c r="AX31" s="895"/>
      <c r="AY31" s="895"/>
      <c r="AZ31" s="896" t="s">
        <v>580</v>
      </c>
      <c r="BA31" s="896"/>
      <c r="BB31" s="896"/>
      <c r="BC31" s="896"/>
      <c r="BD31" s="896"/>
      <c r="BE31" s="897"/>
      <c r="BF31" s="897"/>
      <c r="BG31" s="897"/>
      <c r="BH31" s="897"/>
      <c r="BI31" s="898"/>
      <c r="BJ31" s="227"/>
      <c r="BK31" s="227"/>
      <c r="BL31" s="227"/>
      <c r="BM31" s="227"/>
      <c r="BN31" s="227"/>
      <c r="BO31" s="236"/>
      <c r="BP31" s="236"/>
      <c r="BQ31" s="233">
        <v>25</v>
      </c>
      <c r="BR31" s="234"/>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5"/>
    </row>
    <row r="32" spans="1:131" ht="26.25" customHeight="1" x14ac:dyDescent="0.15">
      <c r="A32" s="237">
        <v>5</v>
      </c>
      <c r="B32" s="844" t="s">
        <v>407</v>
      </c>
      <c r="C32" s="845"/>
      <c r="D32" s="845"/>
      <c r="E32" s="845"/>
      <c r="F32" s="845"/>
      <c r="G32" s="845"/>
      <c r="H32" s="845"/>
      <c r="I32" s="845"/>
      <c r="J32" s="845"/>
      <c r="K32" s="845"/>
      <c r="L32" s="845"/>
      <c r="M32" s="845"/>
      <c r="N32" s="845"/>
      <c r="O32" s="845"/>
      <c r="P32" s="846"/>
      <c r="Q32" s="847">
        <v>1332</v>
      </c>
      <c r="R32" s="848"/>
      <c r="S32" s="848"/>
      <c r="T32" s="848"/>
      <c r="U32" s="848"/>
      <c r="V32" s="848">
        <v>1092</v>
      </c>
      <c r="W32" s="848"/>
      <c r="X32" s="848"/>
      <c r="Y32" s="848"/>
      <c r="Z32" s="848"/>
      <c r="AA32" s="848">
        <v>240</v>
      </c>
      <c r="AB32" s="848"/>
      <c r="AC32" s="848"/>
      <c r="AD32" s="848"/>
      <c r="AE32" s="849"/>
      <c r="AF32" s="850">
        <v>1436</v>
      </c>
      <c r="AG32" s="851"/>
      <c r="AH32" s="851"/>
      <c r="AI32" s="851"/>
      <c r="AJ32" s="852"/>
      <c r="AK32" s="899">
        <v>6</v>
      </c>
      <c r="AL32" s="895"/>
      <c r="AM32" s="895"/>
      <c r="AN32" s="895"/>
      <c r="AO32" s="895"/>
      <c r="AP32" s="895">
        <v>3979</v>
      </c>
      <c r="AQ32" s="895"/>
      <c r="AR32" s="895"/>
      <c r="AS32" s="895"/>
      <c r="AT32" s="895"/>
      <c r="AU32" s="895">
        <v>12</v>
      </c>
      <c r="AV32" s="895"/>
      <c r="AW32" s="895"/>
      <c r="AX32" s="895"/>
      <c r="AY32" s="895"/>
      <c r="AZ32" s="896" t="s">
        <v>580</v>
      </c>
      <c r="BA32" s="896"/>
      <c r="BB32" s="896"/>
      <c r="BC32" s="896"/>
      <c r="BD32" s="896"/>
      <c r="BE32" s="897" t="s">
        <v>408</v>
      </c>
      <c r="BF32" s="897"/>
      <c r="BG32" s="897"/>
      <c r="BH32" s="897"/>
      <c r="BI32" s="898"/>
      <c r="BJ32" s="227"/>
      <c r="BK32" s="227"/>
      <c r="BL32" s="227"/>
      <c r="BM32" s="227"/>
      <c r="BN32" s="227"/>
      <c r="BO32" s="236"/>
      <c r="BP32" s="236"/>
      <c r="BQ32" s="233">
        <v>26</v>
      </c>
      <c r="BR32" s="234"/>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5"/>
    </row>
    <row r="33" spans="1:131" ht="26.25" customHeight="1" x14ac:dyDescent="0.15">
      <c r="A33" s="237">
        <v>6</v>
      </c>
      <c r="B33" s="844" t="s">
        <v>409</v>
      </c>
      <c r="C33" s="845"/>
      <c r="D33" s="845"/>
      <c r="E33" s="845"/>
      <c r="F33" s="845"/>
      <c r="G33" s="845"/>
      <c r="H33" s="845"/>
      <c r="I33" s="845"/>
      <c r="J33" s="845"/>
      <c r="K33" s="845"/>
      <c r="L33" s="845"/>
      <c r="M33" s="845"/>
      <c r="N33" s="845"/>
      <c r="O33" s="845"/>
      <c r="P33" s="846"/>
      <c r="Q33" s="847">
        <v>1251</v>
      </c>
      <c r="R33" s="848"/>
      <c r="S33" s="848"/>
      <c r="T33" s="848"/>
      <c r="U33" s="848"/>
      <c r="V33" s="848">
        <v>1249</v>
      </c>
      <c r="W33" s="848"/>
      <c r="X33" s="848"/>
      <c r="Y33" s="848"/>
      <c r="Z33" s="848"/>
      <c r="AA33" s="848">
        <v>2</v>
      </c>
      <c r="AB33" s="848"/>
      <c r="AC33" s="848"/>
      <c r="AD33" s="848"/>
      <c r="AE33" s="849"/>
      <c r="AF33" s="850">
        <v>100</v>
      </c>
      <c r="AG33" s="851"/>
      <c r="AH33" s="851"/>
      <c r="AI33" s="851"/>
      <c r="AJ33" s="852"/>
      <c r="AK33" s="899">
        <v>450</v>
      </c>
      <c r="AL33" s="895"/>
      <c r="AM33" s="895"/>
      <c r="AN33" s="895"/>
      <c r="AO33" s="895"/>
      <c r="AP33" s="895">
        <v>5533</v>
      </c>
      <c r="AQ33" s="895"/>
      <c r="AR33" s="895"/>
      <c r="AS33" s="895"/>
      <c r="AT33" s="895"/>
      <c r="AU33" s="895">
        <v>4127</v>
      </c>
      <c r="AV33" s="895"/>
      <c r="AW33" s="895"/>
      <c r="AX33" s="895"/>
      <c r="AY33" s="895"/>
      <c r="AZ33" s="896" t="s">
        <v>580</v>
      </c>
      <c r="BA33" s="896"/>
      <c r="BB33" s="896"/>
      <c r="BC33" s="896"/>
      <c r="BD33" s="896"/>
      <c r="BE33" s="897" t="s">
        <v>410</v>
      </c>
      <c r="BF33" s="897"/>
      <c r="BG33" s="897"/>
      <c r="BH33" s="897"/>
      <c r="BI33" s="898"/>
      <c r="BJ33" s="227"/>
      <c r="BK33" s="227"/>
      <c r="BL33" s="227"/>
      <c r="BM33" s="227"/>
      <c r="BN33" s="227"/>
      <c r="BO33" s="236"/>
      <c r="BP33" s="236"/>
      <c r="BQ33" s="233">
        <v>27</v>
      </c>
      <c r="BR33" s="234"/>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5"/>
    </row>
    <row r="34" spans="1:131" ht="26.25" customHeight="1" x14ac:dyDescent="0.15">
      <c r="A34" s="237">
        <v>7</v>
      </c>
      <c r="B34" s="844" t="s">
        <v>411</v>
      </c>
      <c r="C34" s="845"/>
      <c r="D34" s="845"/>
      <c r="E34" s="845"/>
      <c r="F34" s="845"/>
      <c r="G34" s="845"/>
      <c r="H34" s="845"/>
      <c r="I34" s="845"/>
      <c r="J34" s="845"/>
      <c r="K34" s="845"/>
      <c r="L34" s="845"/>
      <c r="M34" s="845"/>
      <c r="N34" s="845"/>
      <c r="O34" s="845"/>
      <c r="P34" s="846"/>
      <c r="Q34" s="847">
        <v>134</v>
      </c>
      <c r="R34" s="848"/>
      <c r="S34" s="848"/>
      <c r="T34" s="848"/>
      <c r="U34" s="848"/>
      <c r="V34" s="848">
        <v>134</v>
      </c>
      <c r="W34" s="848"/>
      <c r="X34" s="848"/>
      <c r="Y34" s="848"/>
      <c r="Z34" s="848"/>
      <c r="AA34" s="848">
        <v>0</v>
      </c>
      <c r="AB34" s="848"/>
      <c r="AC34" s="848"/>
      <c r="AD34" s="848"/>
      <c r="AE34" s="849"/>
      <c r="AF34" s="850">
        <v>0</v>
      </c>
      <c r="AG34" s="851"/>
      <c r="AH34" s="851"/>
      <c r="AI34" s="851"/>
      <c r="AJ34" s="852"/>
      <c r="AK34" s="899">
        <v>72</v>
      </c>
      <c r="AL34" s="895"/>
      <c r="AM34" s="895"/>
      <c r="AN34" s="895"/>
      <c r="AO34" s="895"/>
      <c r="AP34" s="895">
        <v>816</v>
      </c>
      <c r="AQ34" s="895"/>
      <c r="AR34" s="895"/>
      <c r="AS34" s="895"/>
      <c r="AT34" s="895"/>
      <c r="AU34" s="895">
        <v>816</v>
      </c>
      <c r="AV34" s="895"/>
      <c r="AW34" s="895"/>
      <c r="AX34" s="895"/>
      <c r="AY34" s="895"/>
      <c r="AZ34" s="896" t="s">
        <v>580</v>
      </c>
      <c r="BA34" s="896"/>
      <c r="BB34" s="896"/>
      <c r="BC34" s="896"/>
      <c r="BD34" s="896"/>
      <c r="BE34" s="897" t="s">
        <v>412</v>
      </c>
      <c r="BF34" s="897"/>
      <c r="BG34" s="897"/>
      <c r="BH34" s="897"/>
      <c r="BI34" s="898"/>
      <c r="BJ34" s="227"/>
      <c r="BK34" s="227"/>
      <c r="BL34" s="227"/>
      <c r="BM34" s="227"/>
      <c r="BN34" s="227"/>
      <c r="BO34" s="236"/>
      <c r="BP34" s="236"/>
      <c r="BQ34" s="233">
        <v>28</v>
      </c>
      <c r="BR34" s="234"/>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5"/>
    </row>
    <row r="35" spans="1:131" ht="26.25" customHeight="1" x14ac:dyDescent="0.15">
      <c r="A35" s="237">
        <v>8</v>
      </c>
      <c r="B35" s="844" t="s">
        <v>413</v>
      </c>
      <c r="C35" s="845"/>
      <c r="D35" s="845"/>
      <c r="E35" s="845"/>
      <c r="F35" s="845"/>
      <c r="G35" s="845"/>
      <c r="H35" s="845"/>
      <c r="I35" s="845"/>
      <c r="J35" s="845"/>
      <c r="K35" s="845"/>
      <c r="L35" s="845"/>
      <c r="M35" s="845"/>
      <c r="N35" s="845"/>
      <c r="O35" s="845"/>
      <c r="P35" s="846"/>
      <c r="Q35" s="847">
        <v>125</v>
      </c>
      <c r="R35" s="848"/>
      <c r="S35" s="848"/>
      <c r="T35" s="848"/>
      <c r="U35" s="848"/>
      <c r="V35" s="848">
        <v>106</v>
      </c>
      <c r="W35" s="848"/>
      <c r="X35" s="848"/>
      <c r="Y35" s="848"/>
      <c r="Z35" s="848"/>
      <c r="AA35" s="848">
        <v>19</v>
      </c>
      <c r="AB35" s="848"/>
      <c r="AC35" s="848"/>
      <c r="AD35" s="848"/>
      <c r="AE35" s="849"/>
      <c r="AF35" s="850">
        <v>84</v>
      </c>
      <c r="AG35" s="851"/>
      <c r="AH35" s="851"/>
      <c r="AI35" s="851"/>
      <c r="AJ35" s="852"/>
      <c r="AK35" s="899">
        <v>62</v>
      </c>
      <c r="AL35" s="895"/>
      <c r="AM35" s="895"/>
      <c r="AN35" s="895"/>
      <c r="AO35" s="895"/>
      <c r="AP35" s="895" t="s">
        <v>580</v>
      </c>
      <c r="AQ35" s="895"/>
      <c r="AR35" s="895"/>
      <c r="AS35" s="895"/>
      <c r="AT35" s="895"/>
      <c r="AU35" s="895">
        <v>35</v>
      </c>
      <c r="AV35" s="895"/>
      <c r="AW35" s="895"/>
      <c r="AX35" s="895"/>
      <c r="AY35" s="895"/>
      <c r="AZ35" s="896" t="s">
        <v>580</v>
      </c>
      <c r="BA35" s="896"/>
      <c r="BB35" s="896"/>
      <c r="BC35" s="896"/>
      <c r="BD35" s="896"/>
      <c r="BE35" s="897" t="s">
        <v>412</v>
      </c>
      <c r="BF35" s="897"/>
      <c r="BG35" s="897"/>
      <c r="BH35" s="897"/>
      <c r="BI35" s="898"/>
      <c r="BJ35" s="227"/>
      <c r="BK35" s="227"/>
      <c r="BL35" s="227"/>
      <c r="BM35" s="227"/>
      <c r="BN35" s="227"/>
      <c r="BO35" s="236"/>
      <c r="BP35" s="236"/>
      <c r="BQ35" s="233">
        <v>29</v>
      </c>
      <c r="BR35" s="234"/>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5"/>
    </row>
    <row r="36" spans="1:131" ht="26.25" customHeight="1" x14ac:dyDescent="0.15">
      <c r="A36" s="237">
        <v>9</v>
      </c>
      <c r="B36" s="844" t="s">
        <v>414</v>
      </c>
      <c r="C36" s="845"/>
      <c r="D36" s="845"/>
      <c r="E36" s="845"/>
      <c r="F36" s="845"/>
      <c r="G36" s="845"/>
      <c r="H36" s="845"/>
      <c r="I36" s="845"/>
      <c r="J36" s="845"/>
      <c r="K36" s="845"/>
      <c r="L36" s="845"/>
      <c r="M36" s="845"/>
      <c r="N36" s="845"/>
      <c r="O36" s="845"/>
      <c r="P36" s="846"/>
      <c r="Q36" s="847">
        <v>58</v>
      </c>
      <c r="R36" s="848"/>
      <c r="S36" s="848"/>
      <c r="T36" s="848"/>
      <c r="U36" s="848"/>
      <c r="V36" s="848">
        <v>57</v>
      </c>
      <c r="W36" s="848"/>
      <c r="X36" s="848"/>
      <c r="Y36" s="848"/>
      <c r="Z36" s="848"/>
      <c r="AA36" s="848">
        <v>1</v>
      </c>
      <c r="AB36" s="848"/>
      <c r="AC36" s="848"/>
      <c r="AD36" s="848"/>
      <c r="AE36" s="849"/>
      <c r="AF36" s="850">
        <v>40</v>
      </c>
      <c r="AG36" s="851"/>
      <c r="AH36" s="851"/>
      <c r="AI36" s="851"/>
      <c r="AJ36" s="852"/>
      <c r="AK36" s="899">
        <v>36</v>
      </c>
      <c r="AL36" s="895"/>
      <c r="AM36" s="895"/>
      <c r="AN36" s="895"/>
      <c r="AO36" s="895"/>
      <c r="AP36" s="895" t="s">
        <v>580</v>
      </c>
      <c r="AQ36" s="895"/>
      <c r="AR36" s="895"/>
      <c r="AS36" s="895"/>
      <c r="AT36" s="895"/>
      <c r="AU36" s="895">
        <v>68</v>
      </c>
      <c r="AV36" s="895"/>
      <c r="AW36" s="895"/>
      <c r="AX36" s="895"/>
      <c r="AY36" s="895"/>
      <c r="AZ36" s="896" t="s">
        <v>580</v>
      </c>
      <c r="BA36" s="896"/>
      <c r="BB36" s="896"/>
      <c r="BC36" s="896"/>
      <c r="BD36" s="896"/>
      <c r="BE36" s="897" t="s">
        <v>415</v>
      </c>
      <c r="BF36" s="897"/>
      <c r="BG36" s="897"/>
      <c r="BH36" s="897"/>
      <c r="BI36" s="898"/>
      <c r="BJ36" s="227"/>
      <c r="BK36" s="227"/>
      <c r="BL36" s="227"/>
      <c r="BM36" s="227"/>
      <c r="BN36" s="227"/>
      <c r="BO36" s="236"/>
      <c r="BP36" s="236"/>
      <c r="BQ36" s="233">
        <v>30</v>
      </c>
      <c r="BR36" s="234"/>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5"/>
    </row>
    <row r="37" spans="1:131" ht="26.25" customHeight="1" x14ac:dyDescent="0.15">
      <c r="A37" s="237">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9"/>
      <c r="AL37" s="895"/>
      <c r="AM37" s="895"/>
      <c r="AN37" s="895"/>
      <c r="AO37" s="895"/>
      <c r="AP37" s="895"/>
      <c r="AQ37" s="895"/>
      <c r="AR37" s="895"/>
      <c r="AS37" s="895"/>
      <c r="AT37" s="895"/>
      <c r="AU37" s="895"/>
      <c r="AV37" s="895"/>
      <c r="AW37" s="895"/>
      <c r="AX37" s="895"/>
      <c r="AY37" s="895"/>
      <c r="AZ37" s="896"/>
      <c r="BA37" s="896"/>
      <c r="BB37" s="896"/>
      <c r="BC37" s="896"/>
      <c r="BD37" s="896"/>
      <c r="BE37" s="897"/>
      <c r="BF37" s="897"/>
      <c r="BG37" s="897"/>
      <c r="BH37" s="897"/>
      <c r="BI37" s="898"/>
      <c r="BJ37" s="227"/>
      <c r="BK37" s="227"/>
      <c r="BL37" s="227"/>
      <c r="BM37" s="227"/>
      <c r="BN37" s="227"/>
      <c r="BO37" s="236"/>
      <c r="BP37" s="236"/>
      <c r="BQ37" s="233">
        <v>31</v>
      </c>
      <c r="BR37" s="234"/>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5"/>
    </row>
    <row r="38" spans="1:131" ht="26.25" customHeight="1" x14ac:dyDescent="0.15">
      <c r="A38" s="237">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9"/>
      <c r="AL38" s="895"/>
      <c r="AM38" s="895"/>
      <c r="AN38" s="895"/>
      <c r="AO38" s="895"/>
      <c r="AP38" s="895"/>
      <c r="AQ38" s="895"/>
      <c r="AR38" s="895"/>
      <c r="AS38" s="895"/>
      <c r="AT38" s="895"/>
      <c r="AU38" s="895"/>
      <c r="AV38" s="895"/>
      <c r="AW38" s="895"/>
      <c r="AX38" s="895"/>
      <c r="AY38" s="895"/>
      <c r="AZ38" s="896"/>
      <c r="BA38" s="896"/>
      <c r="BB38" s="896"/>
      <c r="BC38" s="896"/>
      <c r="BD38" s="896"/>
      <c r="BE38" s="897"/>
      <c r="BF38" s="897"/>
      <c r="BG38" s="897"/>
      <c r="BH38" s="897"/>
      <c r="BI38" s="898"/>
      <c r="BJ38" s="227"/>
      <c r="BK38" s="227"/>
      <c r="BL38" s="227"/>
      <c r="BM38" s="227"/>
      <c r="BN38" s="227"/>
      <c r="BO38" s="236"/>
      <c r="BP38" s="236"/>
      <c r="BQ38" s="233">
        <v>32</v>
      </c>
      <c r="BR38" s="234"/>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5"/>
    </row>
    <row r="39" spans="1:131" ht="26.25" customHeight="1" x14ac:dyDescent="0.15">
      <c r="A39" s="237">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9"/>
      <c r="AL39" s="895"/>
      <c r="AM39" s="895"/>
      <c r="AN39" s="895"/>
      <c r="AO39" s="895"/>
      <c r="AP39" s="895"/>
      <c r="AQ39" s="895"/>
      <c r="AR39" s="895"/>
      <c r="AS39" s="895"/>
      <c r="AT39" s="895"/>
      <c r="AU39" s="895"/>
      <c r="AV39" s="895"/>
      <c r="AW39" s="895"/>
      <c r="AX39" s="895"/>
      <c r="AY39" s="895"/>
      <c r="AZ39" s="896"/>
      <c r="BA39" s="896"/>
      <c r="BB39" s="896"/>
      <c r="BC39" s="896"/>
      <c r="BD39" s="896"/>
      <c r="BE39" s="897"/>
      <c r="BF39" s="897"/>
      <c r="BG39" s="897"/>
      <c r="BH39" s="897"/>
      <c r="BI39" s="898"/>
      <c r="BJ39" s="227"/>
      <c r="BK39" s="227"/>
      <c r="BL39" s="227"/>
      <c r="BM39" s="227"/>
      <c r="BN39" s="227"/>
      <c r="BO39" s="236"/>
      <c r="BP39" s="236"/>
      <c r="BQ39" s="233">
        <v>33</v>
      </c>
      <c r="BR39" s="234"/>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5"/>
    </row>
    <row r="40" spans="1:131" ht="26.25" customHeight="1" x14ac:dyDescent="0.15">
      <c r="A40" s="233">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9"/>
      <c r="AL40" s="895"/>
      <c r="AM40" s="895"/>
      <c r="AN40" s="895"/>
      <c r="AO40" s="895"/>
      <c r="AP40" s="895"/>
      <c r="AQ40" s="895"/>
      <c r="AR40" s="895"/>
      <c r="AS40" s="895"/>
      <c r="AT40" s="895"/>
      <c r="AU40" s="895"/>
      <c r="AV40" s="895"/>
      <c r="AW40" s="895"/>
      <c r="AX40" s="895"/>
      <c r="AY40" s="895"/>
      <c r="AZ40" s="896"/>
      <c r="BA40" s="896"/>
      <c r="BB40" s="896"/>
      <c r="BC40" s="896"/>
      <c r="BD40" s="896"/>
      <c r="BE40" s="897"/>
      <c r="BF40" s="897"/>
      <c r="BG40" s="897"/>
      <c r="BH40" s="897"/>
      <c r="BI40" s="898"/>
      <c r="BJ40" s="227"/>
      <c r="BK40" s="227"/>
      <c r="BL40" s="227"/>
      <c r="BM40" s="227"/>
      <c r="BN40" s="227"/>
      <c r="BO40" s="236"/>
      <c r="BP40" s="236"/>
      <c r="BQ40" s="233">
        <v>34</v>
      </c>
      <c r="BR40" s="234"/>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5"/>
    </row>
    <row r="41" spans="1:131" ht="26.25" customHeight="1" x14ac:dyDescent="0.15">
      <c r="A41" s="233">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9"/>
      <c r="AL41" s="895"/>
      <c r="AM41" s="895"/>
      <c r="AN41" s="895"/>
      <c r="AO41" s="895"/>
      <c r="AP41" s="895"/>
      <c r="AQ41" s="895"/>
      <c r="AR41" s="895"/>
      <c r="AS41" s="895"/>
      <c r="AT41" s="895"/>
      <c r="AU41" s="895"/>
      <c r="AV41" s="895"/>
      <c r="AW41" s="895"/>
      <c r="AX41" s="895"/>
      <c r="AY41" s="895"/>
      <c r="AZ41" s="896"/>
      <c r="BA41" s="896"/>
      <c r="BB41" s="896"/>
      <c r="BC41" s="896"/>
      <c r="BD41" s="896"/>
      <c r="BE41" s="897"/>
      <c r="BF41" s="897"/>
      <c r="BG41" s="897"/>
      <c r="BH41" s="897"/>
      <c r="BI41" s="898"/>
      <c r="BJ41" s="227"/>
      <c r="BK41" s="227"/>
      <c r="BL41" s="227"/>
      <c r="BM41" s="227"/>
      <c r="BN41" s="227"/>
      <c r="BO41" s="236"/>
      <c r="BP41" s="236"/>
      <c r="BQ41" s="233">
        <v>35</v>
      </c>
      <c r="BR41" s="234"/>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5"/>
    </row>
    <row r="42" spans="1:131" ht="26.25" customHeight="1" x14ac:dyDescent="0.15">
      <c r="A42" s="233">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9"/>
      <c r="AL42" s="895"/>
      <c r="AM42" s="895"/>
      <c r="AN42" s="895"/>
      <c r="AO42" s="895"/>
      <c r="AP42" s="895"/>
      <c r="AQ42" s="895"/>
      <c r="AR42" s="895"/>
      <c r="AS42" s="895"/>
      <c r="AT42" s="895"/>
      <c r="AU42" s="895"/>
      <c r="AV42" s="895"/>
      <c r="AW42" s="895"/>
      <c r="AX42" s="895"/>
      <c r="AY42" s="895"/>
      <c r="AZ42" s="896"/>
      <c r="BA42" s="896"/>
      <c r="BB42" s="896"/>
      <c r="BC42" s="896"/>
      <c r="BD42" s="896"/>
      <c r="BE42" s="897"/>
      <c r="BF42" s="897"/>
      <c r="BG42" s="897"/>
      <c r="BH42" s="897"/>
      <c r="BI42" s="898"/>
      <c r="BJ42" s="227"/>
      <c r="BK42" s="227"/>
      <c r="BL42" s="227"/>
      <c r="BM42" s="227"/>
      <c r="BN42" s="227"/>
      <c r="BO42" s="236"/>
      <c r="BP42" s="236"/>
      <c r="BQ42" s="233">
        <v>36</v>
      </c>
      <c r="BR42" s="234"/>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5"/>
    </row>
    <row r="43" spans="1:131" ht="26.25" customHeight="1" x14ac:dyDescent="0.15">
      <c r="A43" s="233">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9"/>
      <c r="AL43" s="895"/>
      <c r="AM43" s="895"/>
      <c r="AN43" s="895"/>
      <c r="AO43" s="895"/>
      <c r="AP43" s="895"/>
      <c r="AQ43" s="895"/>
      <c r="AR43" s="895"/>
      <c r="AS43" s="895"/>
      <c r="AT43" s="895"/>
      <c r="AU43" s="895"/>
      <c r="AV43" s="895"/>
      <c r="AW43" s="895"/>
      <c r="AX43" s="895"/>
      <c r="AY43" s="895"/>
      <c r="AZ43" s="896"/>
      <c r="BA43" s="896"/>
      <c r="BB43" s="896"/>
      <c r="BC43" s="896"/>
      <c r="BD43" s="896"/>
      <c r="BE43" s="897"/>
      <c r="BF43" s="897"/>
      <c r="BG43" s="897"/>
      <c r="BH43" s="897"/>
      <c r="BI43" s="898"/>
      <c r="BJ43" s="227"/>
      <c r="BK43" s="227"/>
      <c r="BL43" s="227"/>
      <c r="BM43" s="227"/>
      <c r="BN43" s="227"/>
      <c r="BO43" s="236"/>
      <c r="BP43" s="236"/>
      <c r="BQ43" s="233">
        <v>37</v>
      </c>
      <c r="BR43" s="234"/>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5"/>
    </row>
    <row r="44" spans="1:131" ht="26.25" customHeight="1" x14ac:dyDescent="0.15">
      <c r="A44" s="233">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9"/>
      <c r="AL44" s="895"/>
      <c r="AM44" s="895"/>
      <c r="AN44" s="895"/>
      <c r="AO44" s="895"/>
      <c r="AP44" s="895"/>
      <c r="AQ44" s="895"/>
      <c r="AR44" s="895"/>
      <c r="AS44" s="895"/>
      <c r="AT44" s="895"/>
      <c r="AU44" s="895"/>
      <c r="AV44" s="895"/>
      <c r="AW44" s="895"/>
      <c r="AX44" s="895"/>
      <c r="AY44" s="895"/>
      <c r="AZ44" s="896"/>
      <c r="BA44" s="896"/>
      <c r="BB44" s="896"/>
      <c r="BC44" s="896"/>
      <c r="BD44" s="896"/>
      <c r="BE44" s="897"/>
      <c r="BF44" s="897"/>
      <c r="BG44" s="897"/>
      <c r="BH44" s="897"/>
      <c r="BI44" s="898"/>
      <c r="BJ44" s="227"/>
      <c r="BK44" s="227"/>
      <c r="BL44" s="227"/>
      <c r="BM44" s="227"/>
      <c r="BN44" s="227"/>
      <c r="BO44" s="236"/>
      <c r="BP44" s="236"/>
      <c r="BQ44" s="233">
        <v>38</v>
      </c>
      <c r="BR44" s="234"/>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5"/>
    </row>
    <row r="45" spans="1:131" ht="26.25" customHeight="1" x14ac:dyDescent="0.15">
      <c r="A45" s="233">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9"/>
      <c r="AL45" s="895"/>
      <c r="AM45" s="895"/>
      <c r="AN45" s="895"/>
      <c r="AO45" s="895"/>
      <c r="AP45" s="895"/>
      <c r="AQ45" s="895"/>
      <c r="AR45" s="895"/>
      <c r="AS45" s="895"/>
      <c r="AT45" s="895"/>
      <c r="AU45" s="895"/>
      <c r="AV45" s="895"/>
      <c r="AW45" s="895"/>
      <c r="AX45" s="895"/>
      <c r="AY45" s="895"/>
      <c r="AZ45" s="896"/>
      <c r="BA45" s="896"/>
      <c r="BB45" s="896"/>
      <c r="BC45" s="896"/>
      <c r="BD45" s="896"/>
      <c r="BE45" s="897"/>
      <c r="BF45" s="897"/>
      <c r="BG45" s="897"/>
      <c r="BH45" s="897"/>
      <c r="BI45" s="898"/>
      <c r="BJ45" s="227"/>
      <c r="BK45" s="227"/>
      <c r="BL45" s="227"/>
      <c r="BM45" s="227"/>
      <c r="BN45" s="227"/>
      <c r="BO45" s="236"/>
      <c r="BP45" s="236"/>
      <c r="BQ45" s="233">
        <v>39</v>
      </c>
      <c r="BR45" s="234"/>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5"/>
    </row>
    <row r="46" spans="1:131" ht="26.25" customHeight="1" x14ac:dyDescent="0.15">
      <c r="A46" s="233">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9"/>
      <c r="AL46" s="895"/>
      <c r="AM46" s="895"/>
      <c r="AN46" s="895"/>
      <c r="AO46" s="895"/>
      <c r="AP46" s="895"/>
      <c r="AQ46" s="895"/>
      <c r="AR46" s="895"/>
      <c r="AS46" s="895"/>
      <c r="AT46" s="895"/>
      <c r="AU46" s="895"/>
      <c r="AV46" s="895"/>
      <c r="AW46" s="895"/>
      <c r="AX46" s="895"/>
      <c r="AY46" s="895"/>
      <c r="AZ46" s="896"/>
      <c r="BA46" s="896"/>
      <c r="BB46" s="896"/>
      <c r="BC46" s="896"/>
      <c r="BD46" s="896"/>
      <c r="BE46" s="897"/>
      <c r="BF46" s="897"/>
      <c r="BG46" s="897"/>
      <c r="BH46" s="897"/>
      <c r="BI46" s="898"/>
      <c r="BJ46" s="227"/>
      <c r="BK46" s="227"/>
      <c r="BL46" s="227"/>
      <c r="BM46" s="227"/>
      <c r="BN46" s="227"/>
      <c r="BO46" s="236"/>
      <c r="BP46" s="236"/>
      <c r="BQ46" s="233">
        <v>40</v>
      </c>
      <c r="BR46" s="234"/>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5"/>
    </row>
    <row r="47" spans="1:131" ht="26.25" customHeight="1" x14ac:dyDescent="0.15">
      <c r="A47" s="233">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9"/>
      <c r="AL47" s="895"/>
      <c r="AM47" s="895"/>
      <c r="AN47" s="895"/>
      <c r="AO47" s="895"/>
      <c r="AP47" s="895"/>
      <c r="AQ47" s="895"/>
      <c r="AR47" s="895"/>
      <c r="AS47" s="895"/>
      <c r="AT47" s="895"/>
      <c r="AU47" s="895"/>
      <c r="AV47" s="895"/>
      <c r="AW47" s="895"/>
      <c r="AX47" s="895"/>
      <c r="AY47" s="895"/>
      <c r="AZ47" s="896"/>
      <c r="BA47" s="896"/>
      <c r="BB47" s="896"/>
      <c r="BC47" s="896"/>
      <c r="BD47" s="896"/>
      <c r="BE47" s="897"/>
      <c r="BF47" s="897"/>
      <c r="BG47" s="897"/>
      <c r="BH47" s="897"/>
      <c r="BI47" s="898"/>
      <c r="BJ47" s="227"/>
      <c r="BK47" s="227"/>
      <c r="BL47" s="227"/>
      <c r="BM47" s="227"/>
      <c r="BN47" s="227"/>
      <c r="BO47" s="236"/>
      <c r="BP47" s="236"/>
      <c r="BQ47" s="233">
        <v>41</v>
      </c>
      <c r="BR47" s="234"/>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5"/>
    </row>
    <row r="48" spans="1:131" ht="26.25" customHeight="1" x14ac:dyDescent="0.15">
      <c r="A48" s="233">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9"/>
      <c r="AL48" s="895"/>
      <c r="AM48" s="895"/>
      <c r="AN48" s="895"/>
      <c r="AO48" s="895"/>
      <c r="AP48" s="895"/>
      <c r="AQ48" s="895"/>
      <c r="AR48" s="895"/>
      <c r="AS48" s="895"/>
      <c r="AT48" s="895"/>
      <c r="AU48" s="895"/>
      <c r="AV48" s="895"/>
      <c r="AW48" s="895"/>
      <c r="AX48" s="895"/>
      <c r="AY48" s="895"/>
      <c r="AZ48" s="896"/>
      <c r="BA48" s="896"/>
      <c r="BB48" s="896"/>
      <c r="BC48" s="896"/>
      <c r="BD48" s="896"/>
      <c r="BE48" s="897"/>
      <c r="BF48" s="897"/>
      <c r="BG48" s="897"/>
      <c r="BH48" s="897"/>
      <c r="BI48" s="898"/>
      <c r="BJ48" s="227"/>
      <c r="BK48" s="227"/>
      <c r="BL48" s="227"/>
      <c r="BM48" s="227"/>
      <c r="BN48" s="227"/>
      <c r="BO48" s="236"/>
      <c r="BP48" s="236"/>
      <c r="BQ48" s="233">
        <v>42</v>
      </c>
      <c r="BR48" s="234"/>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5"/>
    </row>
    <row r="49" spans="1:131" ht="26.25" customHeight="1" x14ac:dyDescent="0.15">
      <c r="A49" s="233">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9"/>
      <c r="AL49" s="895"/>
      <c r="AM49" s="895"/>
      <c r="AN49" s="895"/>
      <c r="AO49" s="895"/>
      <c r="AP49" s="895"/>
      <c r="AQ49" s="895"/>
      <c r="AR49" s="895"/>
      <c r="AS49" s="895"/>
      <c r="AT49" s="895"/>
      <c r="AU49" s="895"/>
      <c r="AV49" s="895"/>
      <c r="AW49" s="895"/>
      <c r="AX49" s="895"/>
      <c r="AY49" s="895"/>
      <c r="AZ49" s="896"/>
      <c r="BA49" s="896"/>
      <c r="BB49" s="896"/>
      <c r="BC49" s="896"/>
      <c r="BD49" s="896"/>
      <c r="BE49" s="897"/>
      <c r="BF49" s="897"/>
      <c r="BG49" s="897"/>
      <c r="BH49" s="897"/>
      <c r="BI49" s="898"/>
      <c r="BJ49" s="227"/>
      <c r="BK49" s="227"/>
      <c r="BL49" s="227"/>
      <c r="BM49" s="227"/>
      <c r="BN49" s="227"/>
      <c r="BO49" s="236"/>
      <c r="BP49" s="236"/>
      <c r="BQ49" s="233">
        <v>43</v>
      </c>
      <c r="BR49" s="234"/>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5"/>
    </row>
    <row r="50" spans="1:131" ht="26.25" customHeight="1" x14ac:dyDescent="0.15">
      <c r="A50" s="233">
        <v>23</v>
      </c>
      <c r="B50" s="844"/>
      <c r="C50" s="845"/>
      <c r="D50" s="845"/>
      <c r="E50" s="845"/>
      <c r="F50" s="845"/>
      <c r="G50" s="845"/>
      <c r="H50" s="845"/>
      <c r="I50" s="845"/>
      <c r="J50" s="845"/>
      <c r="K50" s="845"/>
      <c r="L50" s="845"/>
      <c r="M50" s="845"/>
      <c r="N50" s="845"/>
      <c r="O50" s="845"/>
      <c r="P50" s="846"/>
      <c r="Q50" s="900"/>
      <c r="R50" s="901"/>
      <c r="S50" s="901"/>
      <c r="T50" s="901"/>
      <c r="U50" s="901"/>
      <c r="V50" s="901"/>
      <c r="W50" s="901"/>
      <c r="X50" s="901"/>
      <c r="Y50" s="901"/>
      <c r="Z50" s="901"/>
      <c r="AA50" s="901"/>
      <c r="AB50" s="901"/>
      <c r="AC50" s="901"/>
      <c r="AD50" s="901"/>
      <c r="AE50" s="902"/>
      <c r="AF50" s="850"/>
      <c r="AG50" s="851"/>
      <c r="AH50" s="851"/>
      <c r="AI50" s="851"/>
      <c r="AJ50" s="852"/>
      <c r="AK50" s="904"/>
      <c r="AL50" s="901"/>
      <c r="AM50" s="901"/>
      <c r="AN50" s="901"/>
      <c r="AO50" s="901"/>
      <c r="AP50" s="901"/>
      <c r="AQ50" s="901"/>
      <c r="AR50" s="901"/>
      <c r="AS50" s="901"/>
      <c r="AT50" s="901"/>
      <c r="AU50" s="901"/>
      <c r="AV50" s="901"/>
      <c r="AW50" s="901"/>
      <c r="AX50" s="901"/>
      <c r="AY50" s="901"/>
      <c r="AZ50" s="903"/>
      <c r="BA50" s="903"/>
      <c r="BB50" s="903"/>
      <c r="BC50" s="903"/>
      <c r="BD50" s="903"/>
      <c r="BE50" s="897"/>
      <c r="BF50" s="897"/>
      <c r="BG50" s="897"/>
      <c r="BH50" s="897"/>
      <c r="BI50" s="898"/>
      <c r="BJ50" s="227"/>
      <c r="BK50" s="227"/>
      <c r="BL50" s="227"/>
      <c r="BM50" s="227"/>
      <c r="BN50" s="227"/>
      <c r="BO50" s="236"/>
      <c r="BP50" s="236"/>
      <c r="BQ50" s="233">
        <v>44</v>
      </c>
      <c r="BR50" s="234"/>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5"/>
    </row>
    <row r="51" spans="1:131" ht="26.25" customHeight="1" x14ac:dyDescent="0.15">
      <c r="A51" s="233">
        <v>24</v>
      </c>
      <c r="B51" s="844"/>
      <c r="C51" s="845"/>
      <c r="D51" s="845"/>
      <c r="E51" s="845"/>
      <c r="F51" s="845"/>
      <c r="G51" s="845"/>
      <c r="H51" s="845"/>
      <c r="I51" s="845"/>
      <c r="J51" s="845"/>
      <c r="K51" s="845"/>
      <c r="L51" s="845"/>
      <c r="M51" s="845"/>
      <c r="N51" s="845"/>
      <c r="O51" s="845"/>
      <c r="P51" s="846"/>
      <c r="Q51" s="900"/>
      <c r="R51" s="901"/>
      <c r="S51" s="901"/>
      <c r="T51" s="901"/>
      <c r="U51" s="901"/>
      <c r="V51" s="901"/>
      <c r="W51" s="901"/>
      <c r="X51" s="901"/>
      <c r="Y51" s="901"/>
      <c r="Z51" s="901"/>
      <c r="AA51" s="901"/>
      <c r="AB51" s="901"/>
      <c r="AC51" s="901"/>
      <c r="AD51" s="901"/>
      <c r="AE51" s="902"/>
      <c r="AF51" s="850"/>
      <c r="AG51" s="851"/>
      <c r="AH51" s="851"/>
      <c r="AI51" s="851"/>
      <c r="AJ51" s="852"/>
      <c r="AK51" s="904"/>
      <c r="AL51" s="901"/>
      <c r="AM51" s="901"/>
      <c r="AN51" s="901"/>
      <c r="AO51" s="901"/>
      <c r="AP51" s="901"/>
      <c r="AQ51" s="901"/>
      <c r="AR51" s="901"/>
      <c r="AS51" s="901"/>
      <c r="AT51" s="901"/>
      <c r="AU51" s="901"/>
      <c r="AV51" s="901"/>
      <c r="AW51" s="901"/>
      <c r="AX51" s="901"/>
      <c r="AY51" s="901"/>
      <c r="AZ51" s="903"/>
      <c r="BA51" s="903"/>
      <c r="BB51" s="903"/>
      <c r="BC51" s="903"/>
      <c r="BD51" s="903"/>
      <c r="BE51" s="897"/>
      <c r="BF51" s="897"/>
      <c r="BG51" s="897"/>
      <c r="BH51" s="897"/>
      <c r="BI51" s="898"/>
      <c r="BJ51" s="227"/>
      <c r="BK51" s="227"/>
      <c r="BL51" s="227"/>
      <c r="BM51" s="227"/>
      <c r="BN51" s="227"/>
      <c r="BO51" s="236"/>
      <c r="BP51" s="236"/>
      <c r="BQ51" s="233">
        <v>45</v>
      </c>
      <c r="BR51" s="234"/>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5"/>
    </row>
    <row r="52" spans="1:131" ht="26.25" customHeight="1" x14ac:dyDescent="0.15">
      <c r="A52" s="233">
        <v>25</v>
      </c>
      <c r="B52" s="844"/>
      <c r="C52" s="845"/>
      <c r="D52" s="845"/>
      <c r="E52" s="845"/>
      <c r="F52" s="845"/>
      <c r="G52" s="845"/>
      <c r="H52" s="845"/>
      <c r="I52" s="845"/>
      <c r="J52" s="845"/>
      <c r="K52" s="845"/>
      <c r="L52" s="845"/>
      <c r="M52" s="845"/>
      <c r="N52" s="845"/>
      <c r="O52" s="845"/>
      <c r="P52" s="846"/>
      <c r="Q52" s="900"/>
      <c r="R52" s="901"/>
      <c r="S52" s="901"/>
      <c r="T52" s="901"/>
      <c r="U52" s="901"/>
      <c r="V52" s="901"/>
      <c r="W52" s="901"/>
      <c r="X52" s="901"/>
      <c r="Y52" s="901"/>
      <c r="Z52" s="901"/>
      <c r="AA52" s="901"/>
      <c r="AB52" s="901"/>
      <c r="AC52" s="901"/>
      <c r="AD52" s="901"/>
      <c r="AE52" s="902"/>
      <c r="AF52" s="850"/>
      <c r="AG52" s="851"/>
      <c r="AH52" s="851"/>
      <c r="AI52" s="851"/>
      <c r="AJ52" s="852"/>
      <c r="AK52" s="904"/>
      <c r="AL52" s="901"/>
      <c r="AM52" s="901"/>
      <c r="AN52" s="901"/>
      <c r="AO52" s="901"/>
      <c r="AP52" s="901"/>
      <c r="AQ52" s="901"/>
      <c r="AR52" s="901"/>
      <c r="AS52" s="901"/>
      <c r="AT52" s="901"/>
      <c r="AU52" s="901"/>
      <c r="AV52" s="901"/>
      <c r="AW52" s="901"/>
      <c r="AX52" s="901"/>
      <c r="AY52" s="901"/>
      <c r="AZ52" s="903"/>
      <c r="BA52" s="903"/>
      <c r="BB52" s="903"/>
      <c r="BC52" s="903"/>
      <c r="BD52" s="903"/>
      <c r="BE52" s="897"/>
      <c r="BF52" s="897"/>
      <c r="BG52" s="897"/>
      <c r="BH52" s="897"/>
      <c r="BI52" s="898"/>
      <c r="BJ52" s="227"/>
      <c r="BK52" s="227"/>
      <c r="BL52" s="227"/>
      <c r="BM52" s="227"/>
      <c r="BN52" s="227"/>
      <c r="BO52" s="236"/>
      <c r="BP52" s="236"/>
      <c r="BQ52" s="233">
        <v>46</v>
      </c>
      <c r="BR52" s="234"/>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5"/>
    </row>
    <row r="53" spans="1:131" ht="26.25" customHeight="1" x14ac:dyDescent="0.15">
      <c r="A53" s="233">
        <v>26</v>
      </c>
      <c r="B53" s="844"/>
      <c r="C53" s="845"/>
      <c r="D53" s="845"/>
      <c r="E53" s="845"/>
      <c r="F53" s="845"/>
      <c r="G53" s="845"/>
      <c r="H53" s="845"/>
      <c r="I53" s="845"/>
      <c r="J53" s="845"/>
      <c r="K53" s="845"/>
      <c r="L53" s="845"/>
      <c r="M53" s="845"/>
      <c r="N53" s="845"/>
      <c r="O53" s="845"/>
      <c r="P53" s="846"/>
      <c r="Q53" s="900"/>
      <c r="R53" s="901"/>
      <c r="S53" s="901"/>
      <c r="T53" s="901"/>
      <c r="U53" s="901"/>
      <c r="V53" s="901"/>
      <c r="W53" s="901"/>
      <c r="X53" s="901"/>
      <c r="Y53" s="901"/>
      <c r="Z53" s="901"/>
      <c r="AA53" s="901"/>
      <c r="AB53" s="901"/>
      <c r="AC53" s="901"/>
      <c r="AD53" s="901"/>
      <c r="AE53" s="902"/>
      <c r="AF53" s="850"/>
      <c r="AG53" s="851"/>
      <c r="AH53" s="851"/>
      <c r="AI53" s="851"/>
      <c r="AJ53" s="852"/>
      <c r="AK53" s="904"/>
      <c r="AL53" s="901"/>
      <c r="AM53" s="901"/>
      <c r="AN53" s="901"/>
      <c r="AO53" s="901"/>
      <c r="AP53" s="901"/>
      <c r="AQ53" s="901"/>
      <c r="AR53" s="901"/>
      <c r="AS53" s="901"/>
      <c r="AT53" s="901"/>
      <c r="AU53" s="901"/>
      <c r="AV53" s="901"/>
      <c r="AW53" s="901"/>
      <c r="AX53" s="901"/>
      <c r="AY53" s="901"/>
      <c r="AZ53" s="903"/>
      <c r="BA53" s="903"/>
      <c r="BB53" s="903"/>
      <c r="BC53" s="903"/>
      <c r="BD53" s="903"/>
      <c r="BE53" s="897"/>
      <c r="BF53" s="897"/>
      <c r="BG53" s="897"/>
      <c r="BH53" s="897"/>
      <c r="BI53" s="898"/>
      <c r="BJ53" s="227"/>
      <c r="BK53" s="227"/>
      <c r="BL53" s="227"/>
      <c r="BM53" s="227"/>
      <c r="BN53" s="227"/>
      <c r="BO53" s="236"/>
      <c r="BP53" s="236"/>
      <c r="BQ53" s="233">
        <v>47</v>
      </c>
      <c r="BR53" s="234"/>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5"/>
    </row>
    <row r="54" spans="1:131" ht="26.25" customHeight="1" x14ac:dyDescent="0.15">
      <c r="A54" s="233">
        <v>27</v>
      </c>
      <c r="B54" s="844"/>
      <c r="C54" s="845"/>
      <c r="D54" s="845"/>
      <c r="E54" s="845"/>
      <c r="F54" s="845"/>
      <c r="G54" s="845"/>
      <c r="H54" s="845"/>
      <c r="I54" s="845"/>
      <c r="J54" s="845"/>
      <c r="K54" s="845"/>
      <c r="L54" s="845"/>
      <c r="M54" s="845"/>
      <c r="N54" s="845"/>
      <c r="O54" s="845"/>
      <c r="P54" s="846"/>
      <c r="Q54" s="900"/>
      <c r="R54" s="901"/>
      <c r="S54" s="901"/>
      <c r="T54" s="901"/>
      <c r="U54" s="901"/>
      <c r="V54" s="901"/>
      <c r="W54" s="901"/>
      <c r="X54" s="901"/>
      <c r="Y54" s="901"/>
      <c r="Z54" s="901"/>
      <c r="AA54" s="901"/>
      <c r="AB54" s="901"/>
      <c r="AC54" s="901"/>
      <c r="AD54" s="901"/>
      <c r="AE54" s="902"/>
      <c r="AF54" s="850"/>
      <c r="AG54" s="851"/>
      <c r="AH54" s="851"/>
      <c r="AI54" s="851"/>
      <c r="AJ54" s="852"/>
      <c r="AK54" s="904"/>
      <c r="AL54" s="901"/>
      <c r="AM54" s="901"/>
      <c r="AN54" s="901"/>
      <c r="AO54" s="901"/>
      <c r="AP54" s="901"/>
      <c r="AQ54" s="901"/>
      <c r="AR54" s="901"/>
      <c r="AS54" s="901"/>
      <c r="AT54" s="901"/>
      <c r="AU54" s="901"/>
      <c r="AV54" s="901"/>
      <c r="AW54" s="901"/>
      <c r="AX54" s="901"/>
      <c r="AY54" s="901"/>
      <c r="AZ54" s="903"/>
      <c r="BA54" s="903"/>
      <c r="BB54" s="903"/>
      <c r="BC54" s="903"/>
      <c r="BD54" s="903"/>
      <c r="BE54" s="897"/>
      <c r="BF54" s="897"/>
      <c r="BG54" s="897"/>
      <c r="BH54" s="897"/>
      <c r="BI54" s="898"/>
      <c r="BJ54" s="227"/>
      <c r="BK54" s="227"/>
      <c r="BL54" s="227"/>
      <c r="BM54" s="227"/>
      <c r="BN54" s="227"/>
      <c r="BO54" s="236"/>
      <c r="BP54" s="236"/>
      <c r="BQ54" s="233">
        <v>48</v>
      </c>
      <c r="BR54" s="234"/>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5"/>
    </row>
    <row r="55" spans="1:131" ht="26.25" customHeight="1" x14ac:dyDescent="0.15">
      <c r="A55" s="233">
        <v>28</v>
      </c>
      <c r="B55" s="844"/>
      <c r="C55" s="845"/>
      <c r="D55" s="845"/>
      <c r="E55" s="845"/>
      <c r="F55" s="845"/>
      <c r="G55" s="845"/>
      <c r="H55" s="845"/>
      <c r="I55" s="845"/>
      <c r="J55" s="845"/>
      <c r="K55" s="845"/>
      <c r="L55" s="845"/>
      <c r="M55" s="845"/>
      <c r="N55" s="845"/>
      <c r="O55" s="845"/>
      <c r="P55" s="846"/>
      <c r="Q55" s="900"/>
      <c r="R55" s="901"/>
      <c r="S55" s="901"/>
      <c r="T55" s="901"/>
      <c r="U55" s="901"/>
      <c r="V55" s="901"/>
      <c r="W55" s="901"/>
      <c r="X55" s="901"/>
      <c r="Y55" s="901"/>
      <c r="Z55" s="901"/>
      <c r="AA55" s="901"/>
      <c r="AB55" s="901"/>
      <c r="AC55" s="901"/>
      <c r="AD55" s="901"/>
      <c r="AE55" s="902"/>
      <c r="AF55" s="850"/>
      <c r="AG55" s="851"/>
      <c r="AH55" s="851"/>
      <c r="AI55" s="851"/>
      <c r="AJ55" s="852"/>
      <c r="AK55" s="904"/>
      <c r="AL55" s="901"/>
      <c r="AM55" s="901"/>
      <c r="AN55" s="901"/>
      <c r="AO55" s="901"/>
      <c r="AP55" s="901"/>
      <c r="AQ55" s="901"/>
      <c r="AR55" s="901"/>
      <c r="AS55" s="901"/>
      <c r="AT55" s="901"/>
      <c r="AU55" s="901"/>
      <c r="AV55" s="901"/>
      <c r="AW55" s="901"/>
      <c r="AX55" s="901"/>
      <c r="AY55" s="901"/>
      <c r="AZ55" s="903"/>
      <c r="BA55" s="903"/>
      <c r="BB55" s="903"/>
      <c r="BC55" s="903"/>
      <c r="BD55" s="903"/>
      <c r="BE55" s="897"/>
      <c r="BF55" s="897"/>
      <c r="BG55" s="897"/>
      <c r="BH55" s="897"/>
      <c r="BI55" s="898"/>
      <c r="BJ55" s="227"/>
      <c r="BK55" s="227"/>
      <c r="BL55" s="227"/>
      <c r="BM55" s="227"/>
      <c r="BN55" s="227"/>
      <c r="BO55" s="236"/>
      <c r="BP55" s="236"/>
      <c r="BQ55" s="233">
        <v>49</v>
      </c>
      <c r="BR55" s="234"/>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5"/>
    </row>
    <row r="56" spans="1:131" ht="26.25" customHeight="1" x14ac:dyDescent="0.15">
      <c r="A56" s="233">
        <v>29</v>
      </c>
      <c r="B56" s="844"/>
      <c r="C56" s="845"/>
      <c r="D56" s="845"/>
      <c r="E56" s="845"/>
      <c r="F56" s="845"/>
      <c r="G56" s="845"/>
      <c r="H56" s="845"/>
      <c r="I56" s="845"/>
      <c r="J56" s="845"/>
      <c r="K56" s="845"/>
      <c r="L56" s="845"/>
      <c r="M56" s="845"/>
      <c r="N56" s="845"/>
      <c r="O56" s="845"/>
      <c r="P56" s="846"/>
      <c r="Q56" s="900"/>
      <c r="R56" s="901"/>
      <c r="S56" s="901"/>
      <c r="T56" s="901"/>
      <c r="U56" s="901"/>
      <c r="V56" s="901"/>
      <c r="W56" s="901"/>
      <c r="X56" s="901"/>
      <c r="Y56" s="901"/>
      <c r="Z56" s="901"/>
      <c r="AA56" s="901"/>
      <c r="AB56" s="901"/>
      <c r="AC56" s="901"/>
      <c r="AD56" s="901"/>
      <c r="AE56" s="902"/>
      <c r="AF56" s="850"/>
      <c r="AG56" s="851"/>
      <c r="AH56" s="851"/>
      <c r="AI56" s="851"/>
      <c r="AJ56" s="852"/>
      <c r="AK56" s="904"/>
      <c r="AL56" s="901"/>
      <c r="AM56" s="901"/>
      <c r="AN56" s="901"/>
      <c r="AO56" s="901"/>
      <c r="AP56" s="901"/>
      <c r="AQ56" s="901"/>
      <c r="AR56" s="901"/>
      <c r="AS56" s="901"/>
      <c r="AT56" s="901"/>
      <c r="AU56" s="901"/>
      <c r="AV56" s="901"/>
      <c r="AW56" s="901"/>
      <c r="AX56" s="901"/>
      <c r="AY56" s="901"/>
      <c r="AZ56" s="903"/>
      <c r="BA56" s="903"/>
      <c r="BB56" s="903"/>
      <c r="BC56" s="903"/>
      <c r="BD56" s="903"/>
      <c r="BE56" s="897"/>
      <c r="BF56" s="897"/>
      <c r="BG56" s="897"/>
      <c r="BH56" s="897"/>
      <c r="BI56" s="898"/>
      <c r="BJ56" s="227"/>
      <c r="BK56" s="227"/>
      <c r="BL56" s="227"/>
      <c r="BM56" s="227"/>
      <c r="BN56" s="227"/>
      <c r="BO56" s="236"/>
      <c r="BP56" s="236"/>
      <c r="BQ56" s="233">
        <v>50</v>
      </c>
      <c r="BR56" s="234"/>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5"/>
    </row>
    <row r="57" spans="1:131" ht="26.25" customHeight="1" x14ac:dyDescent="0.15">
      <c r="A57" s="233">
        <v>30</v>
      </c>
      <c r="B57" s="844"/>
      <c r="C57" s="845"/>
      <c r="D57" s="845"/>
      <c r="E57" s="845"/>
      <c r="F57" s="845"/>
      <c r="G57" s="845"/>
      <c r="H57" s="845"/>
      <c r="I57" s="845"/>
      <c r="J57" s="845"/>
      <c r="K57" s="845"/>
      <c r="L57" s="845"/>
      <c r="M57" s="845"/>
      <c r="N57" s="845"/>
      <c r="O57" s="845"/>
      <c r="P57" s="846"/>
      <c r="Q57" s="900"/>
      <c r="R57" s="901"/>
      <c r="S57" s="901"/>
      <c r="T57" s="901"/>
      <c r="U57" s="901"/>
      <c r="V57" s="901"/>
      <c r="W57" s="901"/>
      <c r="X57" s="901"/>
      <c r="Y57" s="901"/>
      <c r="Z57" s="901"/>
      <c r="AA57" s="901"/>
      <c r="AB57" s="901"/>
      <c r="AC57" s="901"/>
      <c r="AD57" s="901"/>
      <c r="AE57" s="902"/>
      <c r="AF57" s="850"/>
      <c r="AG57" s="851"/>
      <c r="AH57" s="851"/>
      <c r="AI57" s="851"/>
      <c r="AJ57" s="852"/>
      <c r="AK57" s="904"/>
      <c r="AL57" s="901"/>
      <c r="AM57" s="901"/>
      <c r="AN57" s="901"/>
      <c r="AO57" s="901"/>
      <c r="AP57" s="901"/>
      <c r="AQ57" s="901"/>
      <c r="AR57" s="901"/>
      <c r="AS57" s="901"/>
      <c r="AT57" s="901"/>
      <c r="AU57" s="901"/>
      <c r="AV57" s="901"/>
      <c r="AW57" s="901"/>
      <c r="AX57" s="901"/>
      <c r="AY57" s="901"/>
      <c r="AZ57" s="903"/>
      <c r="BA57" s="903"/>
      <c r="BB57" s="903"/>
      <c r="BC57" s="903"/>
      <c r="BD57" s="903"/>
      <c r="BE57" s="897"/>
      <c r="BF57" s="897"/>
      <c r="BG57" s="897"/>
      <c r="BH57" s="897"/>
      <c r="BI57" s="898"/>
      <c r="BJ57" s="227"/>
      <c r="BK57" s="227"/>
      <c r="BL57" s="227"/>
      <c r="BM57" s="227"/>
      <c r="BN57" s="227"/>
      <c r="BO57" s="236"/>
      <c r="BP57" s="236"/>
      <c r="BQ57" s="233">
        <v>51</v>
      </c>
      <c r="BR57" s="234"/>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5"/>
    </row>
    <row r="58" spans="1:131" ht="26.25" customHeight="1" x14ac:dyDescent="0.15">
      <c r="A58" s="233">
        <v>31</v>
      </c>
      <c r="B58" s="844"/>
      <c r="C58" s="845"/>
      <c r="D58" s="845"/>
      <c r="E58" s="845"/>
      <c r="F58" s="845"/>
      <c r="G58" s="845"/>
      <c r="H58" s="845"/>
      <c r="I58" s="845"/>
      <c r="J58" s="845"/>
      <c r="K58" s="845"/>
      <c r="L58" s="845"/>
      <c r="M58" s="845"/>
      <c r="N58" s="845"/>
      <c r="O58" s="845"/>
      <c r="P58" s="846"/>
      <c r="Q58" s="900"/>
      <c r="R58" s="901"/>
      <c r="S58" s="901"/>
      <c r="T58" s="901"/>
      <c r="U58" s="901"/>
      <c r="V58" s="901"/>
      <c r="W58" s="901"/>
      <c r="X58" s="901"/>
      <c r="Y58" s="901"/>
      <c r="Z58" s="901"/>
      <c r="AA58" s="901"/>
      <c r="AB58" s="901"/>
      <c r="AC58" s="901"/>
      <c r="AD58" s="901"/>
      <c r="AE58" s="902"/>
      <c r="AF58" s="850"/>
      <c r="AG58" s="851"/>
      <c r="AH58" s="851"/>
      <c r="AI58" s="851"/>
      <c r="AJ58" s="852"/>
      <c r="AK58" s="904"/>
      <c r="AL58" s="901"/>
      <c r="AM58" s="901"/>
      <c r="AN58" s="901"/>
      <c r="AO58" s="901"/>
      <c r="AP58" s="901"/>
      <c r="AQ58" s="901"/>
      <c r="AR58" s="901"/>
      <c r="AS58" s="901"/>
      <c r="AT58" s="901"/>
      <c r="AU58" s="901"/>
      <c r="AV58" s="901"/>
      <c r="AW58" s="901"/>
      <c r="AX58" s="901"/>
      <c r="AY58" s="901"/>
      <c r="AZ58" s="903"/>
      <c r="BA58" s="903"/>
      <c r="BB58" s="903"/>
      <c r="BC58" s="903"/>
      <c r="BD58" s="903"/>
      <c r="BE58" s="897"/>
      <c r="BF58" s="897"/>
      <c r="BG58" s="897"/>
      <c r="BH58" s="897"/>
      <c r="BI58" s="898"/>
      <c r="BJ58" s="227"/>
      <c r="BK58" s="227"/>
      <c r="BL58" s="227"/>
      <c r="BM58" s="227"/>
      <c r="BN58" s="227"/>
      <c r="BO58" s="236"/>
      <c r="BP58" s="236"/>
      <c r="BQ58" s="233">
        <v>52</v>
      </c>
      <c r="BR58" s="234"/>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5"/>
    </row>
    <row r="59" spans="1:131" ht="26.25" customHeight="1" x14ac:dyDescent="0.15">
      <c r="A59" s="233">
        <v>32</v>
      </c>
      <c r="B59" s="844"/>
      <c r="C59" s="845"/>
      <c r="D59" s="845"/>
      <c r="E59" s="845"/>
      <c r="F59" s="845"/>
      <c r="G59" s="845"/>
      <c r="H59" s="845"/>
      <c r="I59" s="845"/>
      <c r="J59" s="845"/>
      <c r="K59" s="845"/>
      <c r="L59" s="845"/>
      <c r="M59" s="845"/>
      <c r="N59" s="845"/>
      <c r="O59" s="845"/>
      <c r="P59" s="846"/>
      <c r="Q59" s="900"/>
      <c r="R59" s="901"/>
      <c r="S59" s="901"/>
      <c r="T59" s="901"/>
      <c r="U59" s="901"/>
      <c r="V59" s="901"/>
      <c r="W59" s="901"/>
      <c r="X59" s="901"/>
      <c r="Y59" s="901"/>
      <c r="Z59" s="901"/>
      <c r="AA59" s="901"/>
      <c r="AB59" s="901"/>
      <c r="AC59" s="901"/>
      <c r="AD59" s="901"/>
      <c r="AE59" s="902"/>
      <c r="AF59" s="850"/>
      <c r="AG59" s="851"/>
      <c r="AH59" s="851"/>
      <c r="AI59" s="851"/>
      <c r="AJ59" s="852"/>
      <c r="AK59" s="904"/>
      <c r="AL59" s="901"/>
      <c r="AM59" s="901"/>
      <c r="AN59" s="901"/>
      <c r="AO59" s="901"/>
      <c r="AP59" s="901"/>
      <c r="AQ59" s="901"/>
      <c r="AR59" s="901"/>
      <c r="AS59" s="901"/>
      <c r="AT59" s="901"/>
      <c r="AU59" s="901"/>
      <c r="AV59" s="901"/>
      <c r="AW59" s="901"/>
      <c r="AX59" s="901"/>
      <c r="AY59" s="901"/>
      <c r="AZ59" s="903"/>
      <c r="BA59" s="903"/>
      <c r="BB59" s="903"/>
      <c r="BC59" s="903"/>
      <c r="BD59" s="903"/>
      <c r="BE59" s="897"/>
      <c r="BF59" s="897"/>
      <c r="BG59" s="897"/>
      <c r="BH59" s="897"/>
      <c r="BI59" s="898"/>
      <c r="BJ59" s="227"/>
      <c r="BK59" s="227"/>
      <c r="BL59" s="227"/>
      <c r="BM59" s="227"/>
      <c r="BN59" s="227"/>
      <c r="BO59" s="236"/>
      <c r="BP59" s="236"/>
      <c r="BQ59" s="233">
        <v>53</v>
      </c>
      <c r="BR59" s="234"/>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5"/>
    </row>
    <row r="60" spans="1:131" ht="26.25" customHeight="1" x14ac:dyDescent="0.15">
      <c r="A60" s="233">
        <v>33</v>
      </c>
      <c r="B60" s="844"/>
      <c r="C60" s="845"/>
      <c r="D60" s="845"/>
      <c r="E60" s="845"/>
      <c r="F60" s="845"/>
      <c r="G60" s="845"/>
      <c r="H60" s="845"/>
      <c r="I60" s="845"/>
      <c r="J60" s="845"/>
      <c r="K60" s="845"/>
      <c r="L60" s="845"/>
      <c r="M60" s="845"/>
      <c r="N60" s="845"/>
      <c r="O60" s="845"/>
      <c r="P60" s="846"/>
      <c r="Q60" s="900"/>
      <c r="R60" s="901"/>
      <c r="S60" s="901"/>
      <c r="T60" s="901"/>
      <c r="U60" s="901"/>
      <c r="V60" s="901"/>
      <c r="W60" s="901"/>
      <c r="X60" s="901"/>
      <c r="Y60" s="901"/>
      <c r="Z60" s="901"/>
      <c r="AA60" s="901"/>
      <c r="AB60" s="901"/>
      <c r="AC60" s="901"/>
      <c r="AD60" s="901"/>
      <c r="AE60" s="902"/>
      <c r="AF60" s="850"/>
      <c r="AG60" s="851"/>
      <c r="AH60" s="851"/>
      <c r="AI60" s="851"/>
      <c r="AJ60" s="852"/>
      <c r="AK60" s="904"/>
      <c r="AL60" s="901"/>
      <c r="AM60" s="901"/>
      <c r="AN60" s="901"/>
      <c r="AO60" s="901"/>
      <c r="AP60" s="901"/>
      <c r="AQ60" s="901"/>
      <c r="AR60" s="901"/>
      <c r="AS60" s="901"/>
      <c r="AT60" s="901"/>
      <c r="AU60" s="901"/>
      <c r="AV60" s="901"/>
      <c r="AW60" s="901"/>
      <c r="AX60" s="901"/>
      <c r="AY60" s="901"/>
      <c r="AZ60" s="903"/>
      <c r="BA60" s="903"/>
      <c r="BB60" s="903"/>
      <c r="BC60" s="903"/>
      <c r="BD60" s="903"/>
      <c r="BE60" s="897"/>
      <c r="BF60" s="897"/>
      <c r="BG60" s="897"/>
      <c r="BH60" s="897"/>
      <c r="BI60" s="898"/>
      <c r="BJ60" s="227"/>
      <c r="BK60" s="227"/>
      <c r="BL60" s="227"/>
      <c r="BM60" s="227"/>
      <c r="BN60" s="227"/>
      <c r="BO60" s="236"/>
      <c r="BP60" s="236"/>
      <c r="BQ60" s="233">
        <v>54</v>
      </c>
      <c r="BR60" s="234"/>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5"/>
    </row>
    <row r="61" spans="1:131" ht="26.25" customHeight="1" thickBot="1" x14ac:dyDescent="0.2">
      <c r="A61" s="233">
        <v>34</v>
      </c>
      <c r="B61" s="844"/>
      <c r="C61" s="845"/>
      <c r="D61" s="845"/>
      <c r="E61" s="845"/>
      <c r="F61" s="845"/>
      <c r="G61" s="845"/>
      <c r="H61" s="845"/>
      <c r="I61" s="845"/>
      <c r="J61" s="845"/>
      <c r="K61" s="845"/>
      <c r="L61" s="845"/>
      <c r="M61" s="845"/>
      <c r="N61" s="845"/>
      <c r="O61" s="845"/>
      <c r="P61" s="846"/>
      <c r="Q61" s="900"/>
      <c r="R61" s="901"/>
      <c r="S61" s="901"/>
      <c r="T61" s="901"/>
      <c r="U61" s="901"/>
      <c r="V61" s="901"/>
      <c r="W61" s="901"/>
      <c r="X61" s="901"/>
      <c r="Y61" s="901"/>
      <c r="Z61" s="901"/>
      <c r="AA61" s="901"/>
      <c r="AB61" s="901"/>
      <c r="AC61" s="901"/>
      <c r="AD61" s="901"/>
      <c r="AE61" s="902"/>
      <c r="AF61" s="850"/>
      <c r="AG61" s="851"/>
      <c r="AH61" s="851"/>
      <c r="AI61" s="851"/>
      <c r="AJ61" s="852"/>
      <c r="AK61" s="904"/>
      <c r="AL61" s="901"/>
      <c r="AM61" s="901"/>
      <c r="AN61" s="901"/>
      <c r="AO61" s="901"/>
      <c r="AP61" s="901"/>
      <c r="AQ61" s="901"/>
      <c r="AR61" s="901"/>
      <c r="AS61" s="901"/>
      <c r="AT61" s="901"/>
      <c r="AU61" s="901"/>
      <c r="AV61" s="901"/>
      <c r="AW61" s="901"/>
      <c r="AX61" s="901"/>
      <c r="AY61" s="901"/>
      <c r="AZ61" s="903"/>
      <c r="BA61" s="903"/>
      <c r="BB61" s="903"/>
      <c r="BC61" s="903"/>
      <c r="BD61" s="903"/>
      <c r="BE61" s="897"/>
      <c r="BF61" s="897"/>
      <c r="BG61" s="897"/>
      <c r="BH61" s="897"/>
      <c r="BI61" s="898"/>
      <c r="BJ61" s="227"/>
      <c r="BK61" s="227"/>
      <c r="BL61" s="227"/>
      <c r="BM61" s="227"/>
      <c r="BN61" s="227"/>
      <c r="BO61" s="236"/>
      <c r="BP61" s="236"/>
      <c r="BQ61" s="233">
        <v>55</v>
      </c>
      <c r="BR61" s="234"/>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5"/>
    </row>
    <row r="62" spans="1:131" ht="26.25" customHeight="1" x14ac:dyDescent="0.15">
      <c r="A62" s="233">
        <v>35</v>
      </c>
      <c r="B62" s="844"/>
      <c r="C62" s="845"/>
      <c r="D62" s="845"/>
      <c r="E62" s="845"/>
      <c r="F62" s="845"/>
      <c r="G62" s="845"/>
      <c r="H62" s="845"/>
      <c r="I62" s="845"/>
      <c r="J62" s="845"/>
      <c r="K62" s="845"/>
      <c r="L62" s="845"/>
      <c r="M62" s="845"/>
      <c r="N62" s="845"/>
      <c r="O62" s="845"/>
      <c r="P62" s="846"/>
      <c r="Q62" s="900"/>
      <c r="R62" s="901"/>
      <c r="S62" s="901"/>
      <c r="T62" s="901"/>
      <c r="U62" s="901"/>
      <c r="V62" s="901"/>
      <c r="W62" s="901"/>
      <c r="X62" s="901"/>
      <c r="Y62" s="901"/>
      <c r="Z62" s="901"/>
      <c r="AA62" s="901"/>
      <c r="AB62" s="901"/>
      <c r="AC62" s="901"/>
      <c r="AD62" s="901"/>
      <c r="AE62" s="902"/>
      <c r="AF62" s="850"/>
      <c r="AG62" s="851"/>
      <c r="AH62" s="851"/>
      <c r="AI62" s="851"/>
      <c r="AJ62" s="852"/>
      <c r="AK62" s="904"/>
      <c r="AL62" s="901"/>
      <c r="AM62" s="901"/>
      <c r="AN62" s="901"/>
      <c r="AO62" s="901"/>
      <c r="AP62" s="901"/>
      <c r="AQ62" s="901"/>
      <c r="AR62" s="901"/>
      <c r="AS62" s="901"/>
      <c r="AT62" s="901"/>
      <c r="AU62" s="901"/>
      <c r="AV62" s="901"/>
      <c r="AW62" s="901"/>
      <c r="AX62" s="901"/>
      <c r="AY62" s="901"/>
      <c r="AZ62" s="903"/>
      <c r="BA62" s="903"/>
      <c r="BB62" s="903"/>
      <c r="BC62" s="903"/>
      <c r="BD62" s="903"/>
      <c r="BE62" s="897"/>
      <c r="BF62" s="897"/>
      <c r="BG62" s="897"/>
      <c r="BH62" s="897"/>
      <c r="BI62" s="898"/>
      <c r="BJ62" s="912" t="s">
        <v>416</v>
      </c>
      <c r="BK62" s="870"/>
      <c r="BL62" s="870"/>
      <c r="BM62" s="870"/>
      <c r="BN62" s="871"/>
      <c r="BO62" s="236"/>
      <c r="BP62" s="236"/>
      <c r="BQ62" s="233">
        <v>56</v>
      </c>
      <c r="BR62" s="234"/>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5"/>
    </row>
    <row r="63" spans="1:131" ht="26.25" customHeight="1" thickBot="1" x14ac:dyDescent="0.2">
      <c r="A63" s="235" t="s">
        <v>391</v>
      </c>
      <c r="B63" s="853" t="s">
        <v>417</v>
      </c>
      <c r="C63" s="854"/>
      <c r="D63" s="854"/>
      <c r="E63" s="854"/>
      <c r="F63" s="854"/>
      <c r="G63" s="854"/>
      <c r="H63" s="854"/>
      <c r="I63" s="854"/>
      <c r="J63" s="854"/>
      <c r="K63" s="854"/>
      <c r="L63" s="854"/>
      <c r="M63" s="854"/>
      <c r="N63" s="854"/>
      <c r="O63" s="854"/>
      <c r="P63" s="855"/>
      <c r="Q63" s="905"/>
      <c r="R63" s="906"/>
      <c r="S63" s="906"/>
      <c r="T63" s="906"/>
      <c r="U63" s="906"/>
      <c r="V63" s="906"/>
      <c r="W63" s="906"/>
      <c r="X63" s="906"/>
      <c r="Y63" s="906"/>
      <c r="Z63" s="906"/>
      <c r="AA63" s="906"/>
      <c r="AB63" s="906"/>
      <c r="AC63" s="906"/>
      <c r="AD63" s="906"/>
      <c r="AE63" s="907"/>
      <c r="AF63" s="908">
        <v>1974</v>
      </c>
      <c r="AG63" s="909"/>
      <c r="AH63" s="909"/>
      <c r="AI63" s="909"/>
      <c r="AJ63" s="910"/>
      <c r="AK63" s="911"/>
      <c r="AL63" s="906"/>
      <c r="AM63" s="906"/>
      <c r="AN63" s="906"/>
      <c r="AO63" s="906"/>
      <c r="AP63" s="909">
        <f>SUM(AP28:AT62)</f>
        <v>10328</v>
      </c>
      <c r="AQ63" s="909"/>
      <c r="AR63" s="909"/>
      <c r="AS63" s="909"/>
      <c r="AT63" s="909"/>
      <c r="AU63" s="909">
        <f>SUM(AU28:AY62)</f>
        <v>5058</v>
      </c>
      <c r="AV63" s="909"/>
      <c r="AW63" s="909"/>
      <c r="AX63" s="909"/>
      <c r="AY63" s="909"/>
      <c r="AZ63" s="913"/>
      <c r="BA63" s="913"/>
      <c r="BB63" s="913"/>
      <c r="BC63" s="913"/>
      <c r="BD63" s="913"/>
      <c r="BE63" s="914" t="s">
        <v>580</v>
      </c>
      <c r="BF63" s="914"/>
      <c r="BG63" s="914"/>
      <c r="BH63" s="914"/>
      <c r="BI63" s="915"/>
      <c r="BJ63" s="916" t="s">
        <v>125</v>
      </c>
      <c r="BK63" s="917"/>
      <c r="BL63" s="917"/>
      <c r="BM63" s="917"/>
      <c r="BN63" s="918"/>
      <c r="BO63" s="236"/>
      <c r="BP63" s="236"/>
      <c r="BQ63" s="233">
        <v>57</v>
      </c>
      <c r="BR63" s="234"/>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5"/>
    </row>
    <row r="64" spans="1:131" ht="26.25" customHeight="1" x14ac:dyDescent="0.15">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5"/>
    </row>
    <row r="65" spans="1:131" ht="26.25" customHeight="1" thickBot="1" x14ac:dyDescent="0.2">
      <c r="A65" s="227" t="s">
        <v>418</v>
      </c>
      <c r="B65" s="227"/>
      <c r="C65" s="227"/>
      <c r="D65" s="227"/>
      <c r="E65" s="227"/>
      <c r="F65" s="227"/>
      <c r="G65" s="227"/>
      <c r="H65" s="227"/>
      <c r="I65" s="227"/>
      <c r="J65" s="227"/>
      <c r="K65" s="227"/>
      <c r="L65" s="227"/>
      <c r="M65" s="227"/>
      <c r="N65" s="227"/>
      <c r="O65" s="227"/>
      <c r="P65" s="227"/>
      <c r="Q65" s="227"/>
      <c r="R65" s="227"/>
      <c r="S65" s="227"/>
      <c r="T65" s="227"/>
      <c r="U65" s="227"/>
      <c r="V65" s="227"/>
      <c r="W65" s="227"/>
      <c r="X65" s="227"/>
      <c r="Y65" s="227"/>
      <c r="Z65" s="227"/>
      <c r="AA65" s="227"/>
      <c r="AB65" s="227"/>
      <c r="AC65" s="227"/>
      <c r="AD65" s="227"/>
      <c r="AE65" s="227"/>
      <c r="AF65" s="227"/>
      <c r="AG65" s="227"/>
      <c r="AH65" s="227"/>
      <c r="AI65" s="227"/>
      <c r="AJ65" s="227"/>
      <c r="AK65" s="227"/>
      <c r="AL65" s="227"/>
      <c r="AM65" s="227"/>
      <c r="AN65" s="227"/>
      <c r="AO65" s="227"/>
      <c r="AP65" s="227"/>
      <c r="AQ65" s="227"/>
      <c r="AR65" s="227"/>
      <c r="AS65" s="227"/>
      <c r="AT65" s="227"/>
      <c r="AU65" s="227"/>
      <c r="AV65" s="227"/>
      <c r="AW65" s="227"/>
      <c r="AX65" s="227"/>
      <c r="AY65" s="227"/>
      <c r="AZ65" s="227"/>
      <c r="BA65" s="227"/>
      <c r="BB65" s="227"/>
      <c r="BC65" s="227"/>
      <c r="BD65" s="227"/>
      <c r="BE65" s="236"/>
      <c r="BF65" s="236"/>
      <c r="BG65" s="236"/>
      <c r="BH65" s="236"/>
      <c r="BI65" s="236"/>
      <c r="BJ65" s="236"/>
      <c r="BK65" s="236"/>
      <c r="BL65" s="236"/>
      <c r="BM65" s="236"/>
      <c r="BN65" s="236"/>
      <c r="BO65" s="236"/>
      <c r="BP65" s="236"/>
      <c r="BQ65" s="233">
        <v>59</v>
      </c>
      <c r="BR65" s="234"/>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5"/>
    </row>
    <row r="66" spans="1:131" ht="26.25" customHeight="1" x14ac:dyDescent="0.15">
      <c r="A66" s="791" t="s">
        <v>419</v>
      </c>
      <c r="B66" s="792"/>
      <c r="C66" s="792"/>
      <c r="D66" s="792"/>
      <c r="E66" s="792"/>
      <c r="F66" s="792"/>
      <c r="G66" s="792"/>
      <c r="H66" s="792"/>
      <c r="I66" s="792"/>
      <c r="J66" s="792"/>
      <c r="K66" s="792"/>
      <c r="L66" s="792"/>
      <c r="M66" s="792"/>
      <c r="N66" s="792"/>
      <c r="O66" s="792"/>
      <c r="P66" s="793"/>
      <c r="Q66" s="797" t="s">
        <v>420</v>
      </c>
      <c r="R66" s="798"/>
      <c r="S66" s="798"/>
      <c r="T66" s="798"/>
      <c r="U66" s="799"/>
      <c r="V66" s="797" t="s">
        <v>421</v>
      </c>
      <c r="W66" s="798"/>
      <c r="X66" s="798"/>
      <c r="Y66" s="798"/>
      <c r="Z66" s="799"/>
      <c r="AA66" s="797" t="s">
        <v>397</v>
      </c>
      <c r="AB66" s="798"/>
      <c r="AC66" s="798"/>
      <c r="AD66" s="798"/>
      <c r="AE66" s="799"/>
      <c r="AF66" s="919" t="s">
        <v>422</v>
      </c>
      <c r="AG66" s="879"/>
      <c r="AH66" s="879"/>
      <c r="AI66" s="879"/>
      <c r="AJ66" s="920"/>
      <c r="AK66" s="797" t="s">
        <v>423</v>
      </c>
      <c r="AL66" s="792"/>
      <c r="AM66" s="792"/>
      <c r="AN66" s="792"/>
      <c r="AO66" s="793"/>
      <c r="AP66" s="797" t="s">
        <v>424</v>
      </c>
      <c r="AQ66" s="798"/>
      <c r="AR66" s="798"/>
      <c r="AS66" s="798"/>
      <c r="AT66" s="799"/>
      <c r="AU66" s="797" t="s">
        <v>425</v>
      </c>
      <c r="AV66" s="798"/>
      <c r="AW66" s="798"/>
      <c r="AX66" s="798"/>
      <c r="AY66" s="799"/>
      <c r="AZ66" s="797" t="s">
        <v>378</v>
      </c>
      <c r="BA66" s="798"/>
      <c r="BB66" s="798"/>
      <c r="BC66" s="798"/>
      <c r="BD66" s="804"/>
      <c r="BE66" s="236"/>
      <c r="BF66" s="236"/>
      <c r="BG66" s="236"/>
      <c r="BH66" s="236"/>
      <c r="BI66" s="236"/>
      <c r="BJ66" s="236"/>
      <c r="BK66" s="236"/>
      <c r="BL66" s="236"/>
      <c r="BM66" s="236"/>
      <c r="BN66" s="236"/>
      <c r="BO66" s="236"/>
      <c r="BP66" s="236"/>
      <c r="BQ66" s="233">
        <v>60</v>
      </c>
      <c r="BR66" s="238"/>
      <c r="BS66" s="924"/>
      <c r="BT66" s="925"/>
      <c r="BU66" s="925"/>
      <c r="BV66" s="925"/>
      <c r="BW66" s="925"/>
      <c r="BX66" s="925"/>
      <c r="BY66" s="925"/>
      <c r="BZ66" s="925"/>
      <c r="CA66" s="925"/>
      <c r="CB66" s="925"/>
      <c r="CC66" s="925"/>
      <c r="CD66" s="925"/>
      <c r="CE66" s="925"/>
      <c r="CF66" s="925"/>
      <c r="CG66" s="930"/>
      <c r="CH66" s="927"/>
      <c r="CI66" s="928"/>
      <c r="CJ66" s="928"/>
      <c r="CK66" s="928"/>
      <c r="CL66" s="929"/>
      <c r="CM66" s="927"/>
      <c r="CN66" s="928"/>
      <c r="CO66" s="928"/>
      <c r="CP66" s="928"/>
      <c r="CQ66" s="929"/>
      <c r="CR66" s="927"/>
      <c r="CS66" s="928"/>
      <c r="CT66" s="928"/>
      <c r="CU66" s="928"/>
      <c r="CV66" s="929"/>
      <c r="CW66" s="927"/>
      <c r="CX66" s="928"/>
      <c r="CY66" s="928"/>
      <c r="CZ66" s="928"/>
      <c r="DA66" s="929"/>
      <c r="DB66" s="927"/>
      <c r="DC66" s="928"/>
      <c r="DD66" s="928"/>
      <c r="DE66" s="928"/>
      <c r="DF66" s="929"/>
      <c r="DG66" s="927"/>
      <c r="DH66" s="928"/>
      <c r="DI66" s="928"/>
      <c r="DJ66" s="928"/>
      <c r="DK66" s="929"/>
      <c r="DL66" s="927"/>
      <c r="DM66" s="928"/>
      <c r="DN66" s="928"/>
      <c r="DO66" s="928"/>
      <c r="DP66" s="929"/>
      <c r="DQ66" s="927"/>
      <c r="DR66" s="928"/>
      <c r="DS66" s="928"/>
      <c r="DT66" s="928"/>
      <c r="DU66" s="929"/>
      <c r="DV66" s="924"/>
      <c r="DW66" s="925"/>
      <c r="DX66" s="925"/>
      <c r="DY66" s="925"/>
      <c r="DZ66" s="926"/>
      <c r="EA66" s="225"/>
    </row>
    <row r="67" spans="1:131" ht="26.25" customHeight="1" thickBot="1" x14ac:dyDescent="0.2">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1"/>
      <c r="AG67" s="882"/>
      <c r="AH67" s="882"/>
      <c r="AI67" s="882"/>
      <c r="AJ67" s="922"/>
      <c r="AK67" s="923"/>
      <c r="AL67" s="795"/>
      <c r="AM67" s="795"/>
      <c r="AN67" s="795"/>
      <c r="AO67" s="796"/>
      <c r="AP67" s="800"/>
      <c r="AQ67" s="801"/>
      <c r="AR67" s="801"/>
      <c r="AS67" s="801"/>
      <c r="AT67" s="802"/>
      <c r="AU67" s="800"/>
      <c r="AV67" s="801"/>
      <c r="AW67" s="801"/>
      <c r="AX67" s="801"/>
      <c r="AY67" s="802"/>
      <c r="AZ67" s="800"/>
      <c r="BA67" s="801"/>
      <c r="BB67" s="801"/>
      <c r="BC67" s="801"/>
      <c r="BD67" s="806"/>
      <c r="BE67" s="236"/>
      <c r="BF67" s="236"/>
      <c r="BG67" s="236"/>
      <c r="BH67" s="236"/>
      <c r="BI67" s="236"/>
      <c r="BJ67" s="236"/>
      <c r="BK67" s="236"/>
      <c r="BL67" s="236"/>
      <c r="BM67" s="236"/>
      <c r="BN67" s="236"/>
      <c r="BO67" s="236"/>
      <c r="BP67" s="236"/>
      <c r="BQ67" s="233">
        <v>61</v>
      </c>
      <c r="BR67" s="238"/>
      <c r="BS67" s="924"/>
      <c r="BT67" s="925"/>
      <c r="BU67" s="925"/>
      <c r="BV67" s="925"/>
      <c r="BW67" s="925"/>
      <c r="BX67" s="925"/>
      <c r="BY67" s="925"/>
      <c r="BZ67" s="925"/>
      <c r="CA67" s="925"/>
      <c r="CB67" s="925"/>
      <c r="CC67" s="925"/>
      <c r="CD67" s="925"/>
      <c r="CE67" s="925"/>
      <c r="CF67" s="925"/>
      <c r="CG67" s="930"/>
      <c r="CH67" s="927"/>
      <c r="CI67" s="928"/>
      <c r="CJ67" s="928"/>
      <c r="CK67" s="928"/>
      <c r="CL67" s="929"/>
      <c r="CM67" s="927"/>
      <c r="CN67" s="928"/>
      <c r="CO67" s="928"/>
      <c r="CP67" s="928"/>
      <c r="CQ67" s="929"/>
      <c r="CR67" s="927"/>
      <c r="CS67" s="928"/>
      <c r="CT67" s="928"/>
      <c r="CU67" s="928"/>
      <c r="CV67" s="929"/>
      <c r="CW67" s="927"/>
      <c r="CX67" s="928"/>
      <c r="CY67" s="928"/>
      <c r="CZ67" s="928"/>
      <c r="DA67" s="929"/>
      <c r="DB67" s="927"/>
      <c r="DC67" s="928"/>
      <c r="DD67" s="928"/>
      <c r="DE67" s="928"/>
      <c r="DF67" s="929"/>
      <c r="DG67" s="927"/>
      <c r="DH67" s="928"/>
      <c r="DI67" s="928"/>
      <c r="DJ67" s="928"/>
      <c r="DK67" s="929"/>
      <c r="DL67" s="927"/>
      <c r="DM67" s="928"/>
      <c r="DN67" s="928"/>
      <c r="DO67" s="928"/>
      <c r="DP67" s="929"/>
      <c r="DQ67" s="927"/>
      <c r="DR67" s="928"/>
      <c r="DS67" s="928"/>
      <c r="DT67" s="928"/>
      <c r="DU67" s="929"/>
      <c r="DV67" s="924"/>
      <c r="DW67" s="925"/>
      <c r="DX67" s="925"/>
      <c r="DY67" s="925"/>
      <c r="DZ67" s="926"/>
      <c r="EA67" s="225"/>
    </row>
    <row r="68" spans="1:131" ht="26.25" customHeight="1" thickTop="1" x14ac:dyDescent="0.15">
      <c r="A68" s="231">
        <v>1</v>
      </c>
      <c r="B68" s="934" t="s">
        <v>589</v>
      </c>
      <c r="C68" s="935"/>
      <c r="D68" s="935"/>
      <c r="E68" s="935"/>
      <c r="F68" s="935"/>
      <c r="G68" s="935"/>
      <c r="H68" s="935"/>
      <c r="I68" s="935"/>
      <c r="J68" s="935"/>
      <c r="K68" s="935"/>
      <c r="L68" s="935"/>
      <c r="M68" s="935"/>
      <c r="N68" s="935"/>
      <c r="O68" s="935"/>
      <c r="P68" s="936"/>
      <c r="Q68" s="937">
        <v>15755</v>
      </c>
      <c r="R68" s="931"/>
      <c r="S68" s="931"/>
      <c r="T68" s="931"/>
      <c r="U68" s="931"/>
      <c r="V68" s="931">
        <v>15733</v>
      </c>
      <c r="W68" s="931"/>
      <c r="X68" s="931"/>
      <c r="Y68" s="931"/>
      <c r="Z68" s="931"/>
      <c r="AA68" s="931">
        <v>22</v>
      </c>
      <c r="AB68" s="931"/>
      <c r="AC68" s="931"/>
      <c r="AD68" s="931"/>
      <c r="AE68" s="931"/>
      <c r="AF68" s="931">
        <v>22</v>
      </c>
      <c r="AG68" s="931"/>
      <c r="AH68" s="931"/>
      <c r="AI68" s="931"/>
      <c r="AJ68" s="931"/>
      <c r="AK68" s="931">
        <v>77</v>
      </c>
      <c r="AL68" s="931"/>
      <c r="AM68" s="931"/>
      <c r="AN68" s="931"/>
      <c r="AO68" s="931"/>
      <c r="AP68" s="931" t="s">
        <v>517</v>
      </c>
      <c r="AQ68" s="931"/>
      <c r="AR68" s="931"/>
      <c r="AS68" s="931"/>
      <c r="AT68" s="931"/>
      <c r="AU68" s="931" t="s">
        <v>517</v>
      </c>
      <c r="AV68" s="931"/>
      <c r="AW68" s="931"/>
      <c r="AX68" s="931"/>
      <c r="AY68" s="931"/>
      <c r="AZ68" s="932"/>
      <c r="BA68" s="932"/>
      <c r="BB68" s="932"/>
      <c r="BC68" s="932"/>
      <c r="BD68" s="933"/>
      <c r="BE68" s="236"/>
      <c r="BF68" s="236"/>
      <c r="BG68" s="236"/>
      <c r="BH68" s="236"/>
      <c r="BI68" s="236"/>
      <c r="BJ68" s="236"/>
      <c r="BK68" s="236"/>
      <c r="BL68" s="236"/>
      <c r="BM68" s="236"/>
      <c r="BN68" s="236"/>
      <c r="BO68" s="236"/>
      <c r="BP68" s="236"/>
      <c r="BQ68" s="233">
        <v>62</v>
      </c>
      <c r="BR68" s="238"/>
      <c r="BS68" s="924"/>
      <c r="BT68" s="925"/>
      <c r="BU68" s="925"/>
      <c r="BV68" s="925"/>
      <c r="BW68" s="925"/>
      <c r="BX68" s="925"/>
      <c r="BY68" s="925"/>
      <c r="BZ68" s="925"/>
      <c r="CA68" s="925"/>
      <c r="CB68" s="925"/>
      <c r="CC68" s="925"/>
      <c r="CD68" s="925"/>
      <c r="CE68" s="925"/>
      <c r="CF68" s="925"/>
      <c r="CG68" s="930"/>
      <c r="CH68" s="927"/>
      <c r="CI68" s="928"/>
      <c r="CJ68" s="928"/>
      <c r="CK68" s="928"/>
      <c r="CL68" s="929"/>
      <c r="CM68" s="927"/>
      <c r="CN68" s="928"/>
      <c r="CO68" s="928"/>
      <c r="CP68" s="928"/>
      <c r="CQ68" s="929"/>
      <c r="CR68" s="927"/>
      <c r="CS68" s="928"/>
      <c r="CT68" s="928"/>
      <c r="CU68" s="928"/>
      <c r="CV68" s="929"/>
      <c r="CW68" s="927"/>
      <c r="CX68" s="928"/>
      <c r="CY68" s="928"/>
      <c r="CZ68" s="928"/>
      <c r="DA68" s="929"/>
      <c r="DB68" s="927"/>
      <c r="DC68" s="928"/>
      <c r="DD68" s="928"/>
      <c r="DE68" s="928"/>
      <c r="DF68" s="929"/>
      <c r="DG68" s="927"/>
      <c r="DH68" s="928"/>
      <c r="DI68" s="928"/>
      <c r="DJ68" s="928"/>
      <c r="DK68" s="929"/>
      <c r="DL68" s="927"/>
      <c r="DM68" s="928"/>
      <c r="DN68" s="928"/>
      <c r="DO68" s="928"/>
      <c r="DP68" s="929"/>
      <c r="DQ68" s="927"/>
      <c r="DR68" s="928"/>
      <c r="DS68" s="928"/>
      <c r="DT68" s="928"/>
      <c r="DU68" s="929"/>
      <c r="DV68" s="924"/>
      <c r="DW68" s="925"/>
      <c r="DX68" s="925"/>
      <c r="DY68" s="925"/>
      <c r="DZ68" s="926"/>
      <c r="EA68" s="225"/>
    </row>
    <row r="69" spans="1:131" ht="26.25" customHeight="1" x14ac:dyDescent="0.15">
      <c r="A69" s="233">
        <v>2</v>
      </c>
      <c r="B69" s="938" t="s">
        <v>590</v>
      </c>
      <c r="C69" s="939"/>
      <c r="D69" s="939"/>
      <c r="E69" s="939"/>
      <c r="F69" s="939"/>
      <c r="G69" s="939"/>
      <c r="H69" s="939"/>
      <c r="I69" s="939"/>
      <c r="J69" s="939"/>
      <c r="K69" s="939"/>
      <c r="L69" s="939"/>
      <c r="M69" s="939"/>
      <c r="N69" s="939"/>
      <c r="O69" s="939"/>
      <c r="P69" s="940"/>
      <c r="Q69" s="941">
        <v>96</v>
      </c>
      <c r="R69" s="895"/>
      <c r="S69" s="895"/>
      <c r="T69" s="895"/>
      <c r="U69" s="895"/>
      <c r="V69" s="895">
        <v>95</v>
      </c>
      <c r="W69" s="895"/>
      <c r="X69" s="895"/>
      <c r="Y69" s="895"/>
      <c r="Z69" s="895"/>
      <c r="AA69" s="895">
        <v>1</v>
      </c>
      <c r="AB69" s="895"/>
      <c r="AC69" s="895"/>
      <c r="AD69" s="895"/>
      <c r="AE69" s="895"/>
      <c r="AF69" s="895">
        <v>1</v>
      </c>
      <c r="AG69" s="895"/>
      <c r="AH69" s="895"/>
      <c r="AI69" s="895"/>
      <c r="AJ69" s="895"/>
      <c r="AK69" s="895">
        <v>3</v>
      </c>
      <c r="AL69" s="895"/>
      <c r="AM69" s="895"/>
      <c r="AN69" s="895"/>
      <c r="AO69" s="895"/>
      <c r="AP69" s="895" t="s">
        <v>517</v>
      </c>
      <c r="AQ69" s="895"/>
      <c r="AR69" s="895"/>
      <c r="AS69" s="895"/>
      <c r="AT69" s="895"/>
      <c r="AU69" s="895" t="s">
        <v>517</v>
      </c>
      <c r="AV69" s="895"/>
      <c r="AW69" s="895"/>
      <c r="AX69" s="895"/>
      <c r="AY69" s="895"/>
      <c r="AZ69" s="897"/>
      <c r="BA69" s="897"/>
      <c r="BB69" s="897"/>
      <c r="BC69" s="897"/>
      <c r="BD69" s="898"/>
      <c r="BE69" s="236"/>
      <c r="BF69" s="236"/>
      <c r="BG69" s="236"/>
      <c r="BH69" s="236"/>
      <c r="BI69" s="236"/>
      <c r="BJ69" s="236"/>
      <c r="BK69" s="236"/>
      <c r="BL69" s="236"/>
      <c r="BM69" s="236"/>
      <c r="BN69" s="236"/>
      <c r="BO69" s="236"/>
      <c r="BP69" s="236"/>
      <c r="BQ69" s="233">
        <v>63</v>
      </c>
      <c r="BR69" s="238"/>
      <c r="BS69" s="924"/>
      <c r="BT69" s="925"/>
      <c r="BU69" s="925"/>
      <c r="BV69" s="925"/>
      <c r="BW69" s="925"/>
      <c r="BX69" s="925"/>
      <c r="BY69" s="925"/>
      <c r="BZ69" s="925"/>
      <c r="CA69" s="925"/>
      <c r="CB69" s="925"/>
      <c r="CC69" s="925"/>
      <c r="CD69" s="925"/>
      <c r="CE69" s="925"/>
      <c r="CF69" s="925"/>
      <c r="CG69" s="930"/>
      <c r="CH69" s="927"/>
      <c r="CI69" s="928"/>
      <c r="CJ69" s="928"/>
      <c r="CK69" s="928"/>
      <c r="CL69" s="929"/>
      <c r="CM69" s="927"/>
      <c r="CN69" s="928"/>
      <c r="CO69" s="928"/>
      <c r="CP69" s="928"/>
      <c r="CQ69" s="929"/>
      <c r="CR69" s="927"/>
      <c r="CS69" s="928"/>
      <c r="CT69" s="928"/>
      <c r="CU69" s="928"/>
      <c r="CV69" s="929"/>
      <c r="CW69" s="927"/>
      <c r="CX69" s="928"/>
      <c r="CY69" s="928"/>
      <c r="CZ69" s="928"/>
      <c r="DA69" s="929"/>
      <c r="DB69" s="927"/>
      <c r="DC69" s="928"/>
      <c r="DD69" s="928"/>
      <c r="DE69" s="928"/>
      <c r="DF69" s="929"/>
      <c r="DG69" s="927"/>
      <c r="DH69" s="928"/>
      <c r="DI69" s="928"/>
      <c r="DJ69" s="928"/>
      <c r="DK69" s="929"/>
      <c r="DL69" s="927"/>
      <c r="DM69" s="928"/>
      <c r="DN69" s="928"/>
      <c r="DO69" s="928"/>
      <c r="DP69" s="929"/>
      <c r="DQ69" s="927"/>
      <c r="DR69" s="928"/>
      <c r="DS69" s="928"/>
      <c r="DT69" s="928"/>
      <c r="DU69" s="929"/>
      <c r="DV69" s="924"/>
      <c r="DW69" s="925"/>
      <c r="DX69" s="925"/>
      <c r="DY69" s="925"/>
      <c r="DZ69" s="926"/>
      <c r="EA69" s="225"/>
    </row>
    <row r="70" spans="1:131" ht="26.25" customHeight="1" x14ac:dyDescent="0.15">
      <c r="A70" s="233">
        <v>3</v>
      </c>
      <c r="B70" s="938" t="s">
        <v>591</v>
      </c>
      <c r="C70" s="939"/>
      <c r="D70" s="939"/>
      <c r="E70" s="939"/>
      <c r="F70" s="939"/>
      <c r="G70" s="939"/>
      <c r="H70" s="939"/>
      <c r="I70" s="939"/>
      <c r="J70" s="939"/>
      <c r="K70" s="939"/>
      <c r="L70" s="939"/>
      <c r="M70" s="939"/>
      <c r="N70" s="939"/>
      <c r="O70" s="939"/>
      <c r="P70" s="940"/>
      <c r="Q70" s="941">
        <v>461</v>
      </c>
      <c r="R70" s="895"/>
      <c r="S70" s="895"/>
      <c r="T70" s="895"/>
      <c r="U70" s="895"/>
      <c r="V70" s="895">
        <v>257</v>
      </c>
      <c r="W70" s="895"/>
      <c r="X70" s="895"/>
      <c r="Y70" s="895"/>
      <c r="Z70" s="895"/>
      <c r="AA70" s="895">
        <v>204</v>
      </c>
      <c r="AB70" s="895"/>
      <c r="AC70" s="895"/>
      <c r="AD70" s="895"/>
      <c r="AE70" s="895"/>
      <c r="AF70" s="895">
        <v>204</v>
      </c>
      <c r="AG70" s="895"/>
      <c r="AH70" s="895"/>
      <c r="AI70" s="895"/>
      <c r="AJ70" s="895"/>
      <c r="AK70" s="895" t="s">
        <v>517</v>
      </c>
      <c r="AL70" s="895"/>
      <c r="AM70" s="895"/>
      <c r="AN70" s="895"/>
      <c r="AO70" s="895"/>
      <c r="AP70" s="895" t="s">
        <v>517</v>
      </c>
      <c r="AQ70" s="895"/>
      <c r="AR70" s="895"/>
      <c r="AS70" s="895"/>
      <c r="AT70" s="895"/>
      <c r="AU70" s="895" t="s">
        <v>517</v>
      </c>
      <c r="AV70" s="895"/>
      <c r="AW70" s="895"/>
      <c r="AX70" s="895"/>
      <c r="AY70" s="895"/>
      <c r="AZ70" s="897"/>
      <c r="BA70" s="897"/>
      <c r="BB70" s="897"/>
      <c r="BC70" s="897"/>
      <c r="BD70" s="898"/>
      <c r="BE70" s="236"/>
      <c r="BF70" s="236"/>
      <c r="BG70" s="236"/>
      <c r="BH70" s="236"/>
      <c r="BI70" s="236"/>
      <c r="BJ70" s="236"/>
      <c r="BK70" s="236"/>
      <c r="BL70" s="236"/>
      <c r="BM70" s="236"/>
      <c r="BN70" s="236"/>
      <c r="BO70" s="236"/>
      <c r="BP70" s="236"/>
      <c r="BQ70" s="233">
        <v>64</v>
      </c>
      <c r="BR70" s="238"/>
      <c r="BS70" s="924"/>
      <c r="BT70" s="925"/>
      <c r="BU70" s="925"/>
      <c r="BV70" s="925"/>
      <c r="BW70" s="925"/>
      <c r="BX70" s="925"/>
      <c r="BY70" s="925"/>
      <c r="BZ70" s="925"/>
      <c r="CA70" s="925"/>
      <c r="CB70" s="925"/>
      <c r="CC70" s="925"/>
      <c r="CD70" s="925"/>
      <c r="CE70" s="925"/>
      <c r="CF70" s="925"/>
      <c r="CG70" s="930"/>
      <c r="CH70" s="927"/>
      <c r="CI70" s="928"/>
      <c r="CJ70" s="928"/>
      <c r="CK70" s="928"/>
      <c r="CL70" s="929"/>
      <c r="CM70" s="927"/>
      <c r="CN70" s="928"/>
      <c r="CO70" s="928"/>
      <c r="CP70" s="928"/>
      <c r="CQ70" s="929"/>
      <c r="CR70" s="927"/>
      <c r="CS70" s="928"/>
      <c r="CT70" s="928"/>
      <c r="CU70" s="928"/>
      <c r="CV70" s="929"/>
      <c r="CW70" s="927"/>
      <c r="CX70" s="928"/>
      <c r="CY70" s="928"/>
      <c r="CZ70" s="928"/>
      <c r="DA70" s="929"/>
      <c r="DB70" s="927"/>
      <c r="DC70" s="928"/>
      <c r="DD70" s="928"/>
      <c r="DE70" s="928"/>
      <c r="DF70" s="929"/>
      <c r="DG70" s="927"/>
      <c r="DH70" s="928"/>
      <c r="DI70" s="928"/>
      <c r="DJ70" s="928"/>
      <c r="DK70" s="929"/>
      <c r="DL70" s="927"/>
      <c r="DM70" s="928"/>
      <c r="DN70" s="928"/>
      <c r="DO70" s="928"/>
      <c r="DP70" s="929"/>
      <c r="DQ70" s="927"/>
      <c r="DR70" s="928"/>
      <c r="DS70" s="928"/>
      <c r="DT70" s="928"/>
      <c r="DU70" s="929"/>
      <c r="DV70" s="924"/>
      <c r="DW70" s="925"/>
      <c r="DX70" s="925"/>
      <c r="DY70" s="925"/>
      <c r="DZ70" s="926"/>
      <c r="EA70" s="225"/>
    </row>
    <row r="71" spans="1:131" ht="26.25" customHeight="1" x14ac:dyDescent="0.15">
      <c r="A71" s="233">
        <v>4</v>
      </c>
      <c r="B71" s="938" t="s">
        <v>592</v>
      </c>
      <c r="C71" s="939"/>
      <c r="D71" s="939"/>
      <c r="E71" s="939"/>
      <c r="F71" s="939"/>
      <c r="G71" s="939"/>
      <c r="H71" s="939"/>
      <c r="I71" s="939"/>
      <c r="J71" s="939"/>
      <c r="K71" s="939"/>
      <c r="L71" s="939"/>
      <c r="M71" s="939"/>
      <c r="N71" s="939"/>
      <c r="O71" s="939"/>
      <c r="P71" s="940"/>
      <c r="Q71" s="941">
        <v>975</v>
      </c>
      <c r="R71" s="895"/>
      <c r="S71" s="895"/>
      <c r="T71" s="895"/>
      <c r="U71" s="895"/>
      <c r="V71" s="895">
        <v>965</v>
      </c>
      <c r="W71" s="895"/>
      <c r="X71" s="895"/>
      <c r="Y71" s="895"/>
      <c r="Z71" s="895"/>
      <c r="AA71" s="895">
        <v>10</v>
      </c>
      <c r="AB71" s="895"/>
      <c r="AC71" s="895"/>
      <c r="AD71" s="895"/>
      <c r="AE71" s="895"/>
      <c r="AF71" s="895">
        <v>10</v>
      </c>
      <c r="AG71" s="895"/>
      <c r="AH71" s="895"/>
      <c r="AI71" s="895"/>
      <c r="AJ71" s="895"/>
      <c r="AK71" s="895" t="s">
        <v>517</v>
      </c>
      <c r="AL71" s="895"/>
      <c r="AM71" s="895"/>
      <c r="AN71" s="895"/>
      <c r="AO71" s="895"/>
      <c r="AP71" s="895" t="s">
        <v>517</v>
      </c>
      <c r="AQ71" s="895"/>
      <c r="AR71" s="895"/>
      <c r="AS71" s="895"/>
      <c r="AT71" s="895"/>
      <c r="AU71" s="895" t="s">
        <v>517</v>
      </c>
      <c r="AV71" s="895"/>
      <c r="AW71" s="895"/>
      <c r="AX71" s="895"/>
      <c r="AY71" s="895"/>
      <c r="AZ71" s="897"/>
      <c r="BA71" s="897"/>
      <c r="BB71" s="897"/>
      <c r="BC71" s="897"/>
      <c r="BD71" s="898"/>
      <c r="BE71" s="236"/>
      <c r="BF71" s="236"/>
      <c r="BG71" s="236"/>
      <c r="BH71" s="236"/>
      <c r="BI71" s="236"/>
      <c r="BJ71" s="236"/>
      <c r="BK71" s="236"/>
      <c r="BL71" s="236"/>
      <c r="BM71" s="236"/>
      <c r="BN71" s="236"/>
      <c r="BO71" s="236"/>
      <c r="BP71" s="236"/>
      <c r="BQ71" s="233">
        <v>65</v>
      </c>
      <c r="BR71" s="238"/>
      <c r="BS71" s="924"/>
      <c r="BT71" s="925"/>
      <c r="BU71" s="925"/>
      <c r="BV71" s="925"/>
      <c r="BW71" s="925"/>
      <c r="BX71" s="925"/>
      <c r="BY71" s="925"/>
      <c r="BZ71" s="925"/>
      <c r="CA71" s="925"/>
      <c r="CB71" s="925"/>
      <c r="CC71" s="925"/>
      <c r="CD71" s="925"/>
      <c r="CE71" s="925"/>
      <c r="CF71" s="925"/>
      <c r="CG71" s="930"/>
      <c r="CH71" s="927"/>
      <c r="CI71" s="928"/>
      <c r="CJ71" s="928"/>
      <c r="CK71" s="928"/>
      <c r="CL71" s="929"/>
      <c r="CM71" s="927"/>
      <c r="CN71" s="928"/>
      <c r="CO71" s="928"/>
      <c r="CP71" s="928"/>
      <c r="CQ71" s="929"/>
      <c r="CR71" s="927"/>
      <c r="CS71" s="928"/>
      <c r="CT71" s="928"/>
      <c r="CU71" s="928"/>
      <c r="CV71" s="929"/>
      <c r="CW71" s="927"/>
      <c r="CX71" s="928"/>
      <c r="CY71" s="928"/>
      <c r="CZ71" s="928"/>
      <c r="DA71" s="929"/>
      <c r="DB71" s="927"/>
      <c r="DC71" s="928"/>
      <c r="DD71" s="928"/>
      <c r="DE71" s="928"/>
      <c r="DF71" s="929"/>
      <c r="DG71" s="927"/>
      <c r="DH71" s="928"/>
      <c r="DI71" s="928"/>
      <c r="DJ71" s="928"/>
      <c r="DK71" s="929"/>
      <c r="DL71" s="927"/>
      <c r="DM71" s="928"/>
      <c r="DN71" s="928"/>
      <c r="DO71" s="928"/>
      <c r="DP71" s="929"/>
      <c r="DQ71" s="927"/>
      <c r="DR71" s="928"/>
      <c r="DS71" s="928"/>
      <c r="DT71" s="928"/>
      <c r="DU71" s="929"/>
      <c r="DV71" s="924"/>
      <c r="DW71" s="925"/>
      <c r="DX71" s="925"/>
      <c r="DY71" s="925"/>
      <c r="DZ71" s="926"/>
      <c r="EA71" s="225"/>
    </row>
    <row r="72" spans="1:131" ht="26.25" customHeight="1" x14ac:dyDescent="0.15">
      <c r="A72" s="233">
        <v>5</v>
      </c>
      <c r="B72" s="938" t="s">
        <v>593</v>
      </c>
      <c r="C72" s="939"/>
      <c r="D72" s="939"/>
      <c r="E72" s="939"/>
      <c r="F72" s="939"/>
      <c r="G72" s="939"/>
      <c r="H72" s="939"/>
      <c r="I72" s="939"/>
      <c r="J72" s="939"/>
      <c r="K72" s="939"/>
      <c r="L72" s="939"/>
      <c r="M72" s="939"/>
      <c r="N72" s="939"/>
      <c r="O72" s="939"/>
      <c r="P72" s="940"/>
      <c r="Q72" s="941">
        <v>359263</v>
      </c>
      <c r="R72" s="895"/>
      <c r="S72" s="895"/>
      <c r="T72" s="895"/>
      <c r="U72" s="895"/>
      <c r="V72" s="895">
        <v>349158</v>
      </c>
      <c r="W72" s="895"/>
      <c r="X72" s="895"/>
      <c r="Y72" s="895"/>
      <c r="Z72" s="895"/>
      <c r="AA72" s="895">
        <v>10106</v>
      </c>
      <c r="AB72" s="895"/>
      <c r="AC72" s="895"/>
      <c r="AD72" s="895"/>
      <c r="AE72" s="895"/>
      <c r="AF72" s="895">
        <v>10106</v>
      </c>
      <c r="AG72" s="895"/>
      <c r="AH72" s="895"/>
      <c r="AI72" s="895"/>
      <c r="AJ72" s="895"/>
      <c r="AK72" s="895">
        <v>703</v>
      </c>
      <c r="AL72" s="895"/>
      <c r="AM72" s="895"/>
      <c r="AN72" s="895"/>
      <c r="AO72" s="895"/>
      <c r="AP72" s="895" t="s">
        <v>517</v>
      </c>
      <c r="AQ72" s="895"/>
      <c r="AR72" s="895"/>
      <c r="AS72" s="895"/>
      <c r="AT72" s="895"/>
      <c r="AU72" s="895" t="s">
        <v>517</v>
      </c>
      <c r="AV72" s="895"/>
      <c r="AW72" s="895"/>
      <c r="AX72" s="895"/>
      <c r="AY72" s="895"/>
      <c r="AZ72" s="897"/>
      <c r="BA72" s="897"/>
      <c r="BB72" s="897"/>
      <c r="BC72" s="897"/>
      <c r="BD72" s="898"/>
      <c r="BE72" s="236"/>
      <c r="BF72" s="236"/>
      <c r="BG72" s="236"/>
      <c r="BH72" s="236"/>
      <c r="BI72" s="236"/>
      <c r="BJ72" s="236"/>
      <c r="BK72" s="236"/>
      <c r="BL72" s="236"/>
      <c r="BM72" s="236"/>
      <c r="BN72" s="236"/>
      <c r="BO72" s="236"/>
      <c r="BP72" s="236"/>
      <c r="BQ72" s="233">
        <v>66</v>
      </c>
      <c r="BR72" s="238"/>
      <c r="BS72" s="924"/>
      <c r="BT72" s="925"/>
      <c r="BU72" s="925"/>
      <c r="BV72" s="925"/>
      <c r="BW72" s="925"/>
      <c r="BX72" s="925"/>
      <c r="BY72" s="925"/>
      <c r="BZ72" s="925"/>
      <c r="CA72" s="925"/>
      <c r="CB72" s="925"/>
      <c r="CC72" s="925"/>
      <c r="CD72" s="925"/>
      <c r="CE72" s="925"/>
      <c r="CF72" s="925"/>
      <c r="CG72" s="930"/>
      <c r="CH72" s="927"/>
      <c r="CI72" s="928"/>
      <c r="CJ72" s="928"/>
      <c r="CK72" s="928"/>
      <c r="CL72" s="929"/>
      <c r="CM72" s="927"/>
      <c r="CN72" s="928"/>
      <c r="CO72" s="928"/>
      <c r="CP72" s="928"/>
      <c r="CQ72" s="929"/>
      <c r="CR72" s="927"/>
      <c r="CS72" s="928"/>
      <c r="CT72" s="928"/>
      <c r="CU72" s="928"/>
      <c r="CV72" s="929"/>
      <c r="CW72" s="927"/>
      <c r="CX72" s="928"/>
      <c r="CY72" s="928"/>
      <c r="CZ72" s="928"/>
      <c r="DA72" s="929"/>
      <c r="DB72" s="927"/>
      <c r="DC72" s="928"/>
      <c r="DD72" s="928"/>
      <c r="DE72" s="928"/>
      <c r="DF72" s="929"/>
      <c r="DG72" s="927"/>
      <c r="DH72" s="928"/>
      <c r="DI72" s="928"/>
      <c r="DJ72" s="928"/>
      <c r="DK72" s="929"/>
      <c r="DL72" s="927"/>
      <c r="DM72" s="928"/>
      <c r="DN72" s="928"/>
      <c r="DO72" s="928"/>
      <c r="DP72" s="929"/>
      <c r="DQ72" s="927"/>
      <c r="DR72" s="928"/>
      <c r="DS72" s="928"/>
      <c r="DT72" s="928"/>
      <c r="DU72" s="929"/>
      <c r="DV72" s="924"/>
      <c r="DW72" s="925"/>
      <c r="DX72" s="925"/>
      <c r="DY72" s="925"/>
      <c r="DZ72" s="926"/>
      <c r="EA72" s="225"/>
    </row>
    <row r="73" spans="1:131" ht="26.25" customHeight="1" x14ac:dyDescent="0.15">
      <c r="A73" s="233">
        <v>6</v>
      </c>
      <c r="B73" s="938" t="s">
        <v>594</v>
      </c>
      <c r="C73" s="939"/>
      <c r="D73" s="939"/>
      <c r="E73" s="939"/>
      <c r="F73" s="939"/>
      <c r="G73" s="939"/>
      <c r="H73" s="939"/>
      <c r="I73" s="939"/>
      <c r="J73" s="939"/>
      <c r="K73" s="939"/>
      <c r="L73" s="939"/>
      <c r="M73" s="939"/>
      <c r="N73" s="939"/>
      <c r="O73" s="939"/>
      <c r="P73" s="940"/>
      <c r="Q73" s="941">
        <v>6909</v>
      </c>
      <c r="R73" s="895"/>
      <c r="S73" s="895"/>
      <c r="T73" s="895"/>
      <c r="U73" s="895"/>
      <c r="V73" s="895">
        <v>6520</v>
      </c>
      <c r="W73" s="895"/>
      <c r="X73" s="895"/>
      <c r="Y73" s="895"/>
      <c r="Z73" s="895"/>
      <c r="AA73" s="895">
        <v>389</v>
      </c>
      <c r="AB73" s="895"/>
      <c r="AC73" s="895"/>
      <c r="AD73" s="895"/>
      <c r="AE73" s="895"/>
      <c r="AF73" s="895">
        <v>352</v>
      </c>
      <c r="AG73" s="895"/>
      <c r="AH73" s="895"/>
      <c r="AI73" s="895"/>
      <c r="AJ73" s="895"/>
      <c r="AK73" s="895" t="s">
        <v>517</v>
      </c>
      <c r="AL73" s="895"/>
      <c r="AM73" s="895"/>
      <c r="AN73" s="895"/>
      <c r="AO73" s="895"/>
      <c r="AP73" s="895">
        <v>2620</v>
      </c>
      <c r="AQ73" s="895"/>
      <c r="AR73" s="895"/>
      <c r="AS73" s="895"/>
      <c r="AT73" s="895"/>
      <c r="AU73" s="895">
        <v>646</v>
      </c>
      <c r="AV73" s="895"/>
      <c r="AW73" s="895"/>
      <c r="AX73" s="895"/>
      <c r="AY73" s="895"/>
      <c r="AZ73" s="897"/>
      <c r="BA73" s="897"/>
      <c r="BB73" s="897"/>
      <c r="BC73" s="897"/>
      <c r="BD73" s="898"/>
      <c r="BE73" s="236"/>
      <c r="BF73" s="236"/>
      <c r="BG73" s="236"/>
      <c r="BH73" s="236"/>
      <c r="BI73" s="236"/>
      <c r="BJ73" s="236"/>
      <c r="BK73" s="236"/>
      <c r="BL73" s="236"/>
      <c r="BM73" s="236"/>
      <c r="BN73" s="236"/>
      <c r="BO73" s="236"/>
      <c r="BP73" s="236"/>
      <c r="BQ73" s="233">
        <v>67</v>
      </c>
      <c r="BR73" s="238"/>
      <c r="BS73" s="924"/>
      <c r="BT73" s="925"/>
      <c r="BU73" s="925"/>
      <c r="BV73" s="925"/>
      <c r="BW73" s="925"/>
      <c r="BX73" s="925"/>
      <c r="BY73" s="925"/>
      <c r="BZ73" s="925"/>
      <c r="CA73" s="925"/>
      <c r="CB73" s="925"/>
      <c r="CC73" s="925"/>
      <c r="CD73" s="925"/>
      <c r="CE73" s="925"/>
      <c r="CF73" s="925"/>
      <c r="CG73" s="930"/>
      <c r="CH73" s="927"/>
      <c r="CI73" s="928"/>
      <c r="CJ73" s="928"/>
      <c r="CK73" s="928"/>
      <c r="CL73" s="929"/>
      <c r="CM73" s="927"/>
      <c r="CN73" s="928"/>
      <c r="CO73" s="928"/>
      <c r="CP73" s="928"/>
      <c r="CQ73" s="929"/>
      <c r="CR73" s="927"/>
      <c r="CS73" s="928"/>
      <c r="CT73" s="928"/>
      <c r="CU73" s="928"/>
      <c r="CV73" s="929"/>
      <c r="CW73" s="927"/>
      <c r="CX73" s="928"/>
      <c r="CY73" s="928"/>
      <c r="CZ73" s="928"/>
      <c r="DA73" s="929"/>
      <c r="DB73" s="927"/>
      <c r="DC73" s="928"/>
      <c r="DD73" s="928"/>
      <c r="DE73" s="928"/>
      <c r="DF73" s="929"/>
      <c r="DG73" s="927"/>
      <c r="DH73" s="928"/>
      <c r="DI73" s="928"/>
      <c r="DJ73" s="928"/>
      <c r="DK73" s="929"/>
      <c r="DL73" s="927"/>
      <c r="DM73" s="928"/>
      <c r="DN73" s="928"/>
      <c r="DO73" s="928"/>
      <c r="DP73" s="929"/>
      <c r="DQ73" s="927"/>
      <c r="DR73" s="928"/>
      <c r="DS73" s="928"/>
      <c r="DT73" s="928"/>
      <c r="DU73" s="929"/>
      <c r="DV73" s="924"/>
      <c r="DW73" s="925"/>
      <c r="DX73" s="925"/>
      <c r="DY73" s="925"/>
      <c r="DZ73" s="926"/>
      <c r="EA73" s="225"/>
    </row>
    <row r="74" spans="1:131" ht="26.25" customHeight="1" x14ac:dyDescent="0.15">
      <c r="A74" s="233">
        <v>7</v>
      </c>
      <c r="B74" s="938"/>
      <c r="C74" s="939"/>
      <c r="D74" s="939"/>
      <c r="E74" s="939"/>
      <c r="F74" s="939"/>
      <c r="G74" s="939"/>
      <c r="H74" s="939"/>
      <c r="I74" s="939"/>
      <c r="J74" s="939"/>
      <c r="K74" s="939"/>
      <c r="L74" s="939"/>
      <c r="M74" s="939"/>
      <c r="N74" s="939"/>
      <c r="O74" s="939"/>
      <c r="P74" s="940"/>
      <c r="Q74" s="941"/>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5"/>
      <c r="AS74" s="895"/>
      <c r="AT74" s="895"/>
      <c r="AU74" s="895"/>
      <c r="AV74" s="895"/>
      <c r="AW74" s="895"/>
      <c r="AX74" s="895"/>
      <c r="AY74" s="895"/>
      <c r="AZ74" s="897"/>
      <c r="BA74" s="897"/>
      <c r="BB74" s="897"/>
      <c r="BC74" s="897"/>
      <c r="BD74" s="898"/>
      <c r="BE74" s="236"/>
      <c r="BF74" s="236"/>
      <c r="BG74" s="236"/>
      <c r="BH74" s="236"/>
      <c r="BI74" s="236"/>
      <c r="BJ74" s="236"/>
      <c r="BK74" s="236"/>
      <c r="BL74" s="236"/>
      <c r="BM74" s="236"/>
      <c r="BN74" s="236"/>
      <c r="BO74" s="236"/>
      <c r="BP74" s="236"/>
      <c r="BQ74" s="233">
        <v>68</v>
      </c>
      <c r="BR74" s="238"/>
      <c r="BS74" s="924"/>
      <c r="BT74" s="925"/>
      <c r="BU74" s="925"/>
      <c r="BV74" s="925"/>
      <c r="BW74" s="925"/>
      <c r="BX74" s="925"/>
      <c r="BY74" s="925"/>
      <c r="BZ74" s="925"/>
      <c r="CA74" s="925"/>
      <c r="CB74" s="925"/>
      <c r="CC74" s="925"/>
      <c r="CD74" s="925"/>
      <c r="CE74" s="925"/>
      <c r="CF74" s="925"/>
      <c r="CG74" s="930"/>
      <c r="CH74" s="927"/>
      <c r="CI74" s="928"/>
      <c r="CJ74" s="928"/>
      <c r="CK74" s="928"/>
      <c r="CL74" s="929"/>
      <c r="CM74" s="927"/>
      <c r="CN74" s="928"/>
      <c r="CO74" s="928"/>
      <c r="CP74" s="928"/>
      <c r="CQ74" s="929"/>
      <c r="CR74" s="927"/>
      <c r="CS74" s="928"/>
      <c r="CT74" s="928"/>
      <c r="CU74" s="928"/>
      <c r="CV74" s="929"/>
      <c r="CW74" s="927"/>
      <c r="CX74" s="928"/>
      <c r="CY74" s="928"/>
      <c r="CZ74" s="928"/>
      <c r="DA74" s="929"/>
      <c r="DB74" s="927"/>
      <c r="DC74" s="928"/>
      <c r="DD74" s="928"/>
      <c r="DE74" s="928"/>
      <c r="DF74" s="929"/>
      <c r="DG74" s="927"/>
      <c r="DH74" s="928"/>
      <c r="DI74" s="928"/>
      <c r="DJ74" s="928"/>
      <c r="DK74" s="929"/>
      <c r="DL74" s="927"/>
      <c r="DM74" s="928"/>
      <c r="DN74" s="928"/>
      <c r="DO74" s="928"/>
      <c r="DP74" s="929"/>
      <c r="DQ74" s="927"/>
      <c r="DR74" s="928"/>
      <c r="DS74" s="928"/>
      <c r="DT74" s="928"/>
      <c r="DU74" s="929"/>
      <c r="DV74" s="924"/>
      <c r="DW74" s="925"/>
      <c r="DX74" s="925"/>
      <c r="DY74" s="925"/>
      <c r="DZ74" s="926"/>
      <c r="EA74" s="225"/>
    </row>
    <row r="75" spans="1:131" ht="26.25" customHeight="1" x14ac:dyDescent="0.15">
      <c r="A75" s="233">
        <v>8</v>
      </c>
      <c r="B75" s="938"/>
      <c r="C75" s="939"/>
      <c r="D75" s="939"/>
      <c r="E75" s="939"/>
      <c r="F75" s="939"/>
      <c r="G75" s="939"/>
      <c r="H75" s="939"/>
      <c r="I75" s="939"/>
      <c r="J75" s="939"/>
      <c r="K75" s="939"/>
      <c r="L75" s="939"/>
      <c r="M75" s="939"/>
      <c r="N75" s="939"/>
      <c r="O75" s="939"/>
      <c r="P75" s="940"/>
      <c r="Q75" s="942"/>
      <c r="R75" s="943"/>
      <c r="S75" s="943"/>
      <c r="T75" s="943"/>
      <c r="U75" s="899"/>
      <c r="V75" s="944"/>
      <c r="W75" s="943"/>
      <c r="X75" s="943"/>
      <c r="Y75" s="943"/>
      <c r="Z75" s="899"/>
      <c r="AA75" s="944"/>
      <c r="AB75" s="943"/>
      <c r="AC75" s="943"/>
      <c r="AD75" s="943"/>
      <c r="AE75" s="899"/>
      <c r="AF75" s="944"/>
      <c r="AG75" s="943"/>
      <c r="AH75" s="943"/>
      <c r="AI75" s="943"/>
      <c r="AJ75" s="899"/>
      <c r="AK75" s="944"/>
      <c r="AL75" s="943"/>
      <c r="AM75" s="943"/>
      <c r="AN75" s="943"/>
      <c r="AO75" s="899"/>
      <c r="AP75" s="944"/>
      <c r="AQ75" s="943"/>
      <c r="AR75" s="943"/>
      <c r="AS75" s="943"/>
      <c r="AT75" s="899"/>
      <c r="AU75" s="944"/>
      <c r="AV75" s="943"/>
      <c r="AW75" s="943"/>
      <c r="AX75" s="943"/>
      <c r="AY75" s="899"/>
      <c r="AZ75" s="897"/>
      <c r="BA75" s="897"/>
      <c r="BB75" s="897"/>
      <c r="BC75" s="897"/>
      <c r="BD75" s="898"/>
      <c r="BE75" s="236"/>
      <c r="BF75" s="236"/>
      <c r="BG75" s="236"/>
      <c r="BH75" s="236"/>
      <c r="BI75" s="236"/>
      <c r="BJ75" s="236"/>
      <c r="BK75" s="236"/>
      <c r="BL75" s="236"/>
      <c r="BM75" s="236"/>
      <c r="BN75" s="236"/>
      <c r="BO75" s="236"/>
      <c r="BP75" s="236"/>
      <c r="BQ75" s="233">
        <v>69</v>
      </c>
      <c r="BR75" s="238"/>
      <c r="BS75" s="924"/>
      <c r="BT75" s="925"/>
      <c r="BU75" s="925"/>
      <c r="BV75" s="925"/>
      <c r="BW75" s="925"/>
      <c r="BX75" s="925"/>
      <c r="BY75" s="925"/>
      <c r="BZ75" s="925"/>
      <c r="CA75" s="925"/>
      <c r="CB75" s="925"/>
      <c r="CC75" s="925"/>
      <c r="CD75" s="925"/>
      <c r="CE75" s="925"/>
      <c r="CF75" s="925"/>
      <c r="CG75" s="930"/>
      <c r="CH75" s="927"/>
      <c r="CI75" s="928"/>
      <c r="CJ75" s="928"/>
      <c r="CK75" s="928"/>
      <c r="CL75" s="929"/>
      <c r="CM75" s="927"/>
      <c r="CN75" s="928"/>
      <c r="CO75" s="928"/>
      <c r="CP75" s="928"/>
      <c r="CQ75" s="929"/>
      <c r="CR75" s="927"/>
      <c r="CS75" s="928"/>
      <c r="CT75" s="928"/>
      <c r="CU75" s="928"/>
      <c r="CV75" s="929"/>
      <c r="CW75" s="927"/>
      <c r="CX75" s="928"/>
      <c r="CY75" s="928"/>
      <c r="CZ75" s="928"/>
      <c r="DA75" s="929"/>
      <c r="DB75" s="927"/>
      <c r="DC75" s="928"/>
      <c r="DD75" s="928"/>
      <c r="DE75" s="928"/>
      <c r="DF75" s="929"/>
      <c r="DG75" s="927"/>
      <c r="DH75" s="928"/>
      <c r="DI75" s="928"/>
      <c r="DJ75" s="928"/>
      <c r="DK75" s="929"/>
      <c r="DL75" s="927"/>
      <c r="DM75" s="928"/>
      <c r="DN75" s="928"/>
      <c r="DO75" s="928"/>
      <c r="DP75" s="929"/>
      <c r="DQ75" s="927"/>
      <c r="DR75" s="928"/>
      <c r="DS75" s="928"/>
      <c r="DT75" s="928"/>
      <c r="DU75" s="929"/>
      <c r="DV75" s="924"/>
      <c r="DW75" s="925"/>
      <c r="DX75" s="925"/>
      <c r="DY75" s="925"/>
      <c r="DZ75" s="926"/>
      <c r="EA75" s="225"/>
    </row>
    <row r="76" spans="1:131" ht="26.25" customHeight="1" x14ac:dyDescent="0.15">
      <c r="A76" s="233">
        <v>9</v>
      </c>
      <c r="B76" s="938"/>
      <c r="C76" s="939"/>
      <c r="D76" s="939"/>
      <c r="E76" s="939"/>
      <c r="F76" s="939"/>
      <c r="G76" s="939"/>
      <c r="H76" s="939"/>
      <c r="I76" s="939"/>
      <c r="J76" s="939"/>
      <c r="K76" s="939"/>
      <c r="L76" s="939"/>
      <c r="M76" s="939"/>
      <c r="N76" s="939"/>
      <c r="O76" s="939"/>
      <c r="P76" s="940"/>
      <c r="Q76" s="942"/>
      <c r="R76" s="943"/>
      <c r="S76" s="943"/>
      <c r="T76" s="943"/>
      <c r="U76" s="899"/>
      <c r="V76" s="944"/>
      <c r="W76" s="943"/>
      <c r="X76" s="943"/>
      <c r="Y76" s="943"/>
      <c r="Z76" s="899"/>
      <c r="AA76" s="944"/>
      <c r="AB76" s="943"/>
      <c r="AC76" s="943"/>
      <c r="AD76" s="943"/>
      <c r="AE76" s="899"/>
      <c r="AF76" s="944"/>
      <c r="AG76" s="943"/>
      <c r="AH76" s="943"/>
      <c r="AI76" s="943"/>
      <c r="AJ76" s="899"/>
      <c r="AK76" s="944"/>
      <c r="AL76" s="943"/>
      <c r="AM76" s="943"/>
      <c r="AN76" s="943"/>
      <c r="AO76" s="899"/>
      <c r="AP76" s="944"/>
      <c r="AQ76" s="943"/>
      <c r="AR76" s="943"/>
      <c r="AS76" s="943"/>
      <c r="AT76" s="899"/>
      <c r="AU76" s="944"/>
      <c r="AV76" s="943"/>
      <c r="AW76" s="943"/>
      <c r="AX76" s="943"/>
      <c r="AY76" s="899"/>
      <c r="AZ76" s="897"/>
      <c r="BA76" s="897"/>
      <c r="BB76" s="897"/>
      <c r="BC76" s="897"/>
      <c r="BD76" s="898"/>
      <c r="BE76" s="236"/>
      <c r="BF76" s="236"/>
      <c r="BG76" s="236"/>
      <c r="BH76" s="236"/>
      <c r="BI76" s="236"/>
      <c r="BJ76" s="236"/>
      <c r="BK76" s="236"/>
      <c r="BL76" s="236"/>
      <c r="BM76" s="236"/>
      <c r="BN76" s="236"/>
      <c r="BO76" s="236"/>
      <c r="BP76" s="236"/>
      <c r="BQ76" s="233">
        <v>70</v>
      </c>
      <c r="BR76" s="238"/>
      <c r="BS76" s="924"/>
      <c r="BT76" s="925"/>
      <c r="BU76" s="925"/>
      <c r="BV76" s="925"/>
      <c r="BW76" s="925"/>
      <c r="BX76" s="925"/>
      <c r="BY76" s="925"/>
      <c r="BZ76" s="925"/>
      <c r="CA76" s="925"/>
      <c r="CB76" s="925"/>
      <c r="CC76" s="925"/>
      <c r="CD76" s="925"/>
      <c r="CE76" s="925"/>
      <c r="CF76" s="925"/>
      <c r="CG76" s="930"/>
      <c r="CH76" s="927"/>
      <c r="CI76" s="928"/>
      <c r="CJ76" s="928"/>
      <c r="CK76" s="928"/>
      <c r="CL76" s="929"/>
      <c r="CM76" s="927"/>
      <c r="CN76" s="928"/>
      <c r="CO76" s="928"/>
      <c r="CP76" s="928"/>
      <c r="CQ76" s="929"/>
      <c r="CR76" s="927"/>
      <c r="CS76" s="928"/>
      <c r="CT76" s="928"/>
      <c r="CU76" s="928"/>
      <c r="CV76" s="929"/>
      <c r="CW76" s="927"/>
      <c r="CX76" s="928"/>
      <c r="CY76" s="928"/>
      <c r="CZ76" s="928"/>
      <c r="DA76" s="929"/>
      <c r="DB76" s="927"/>
      <c r="DC76" s="928"/>
      <c r="DD76" s="928"/>
      <c r="DE76" s="928"/>
      <c r="DF76" s="929"/>
      <c r="DG76" s="927"/>
      <c r="DH76" s="928"/>
      <c r="DI76" s="928"/>
      <c r="DJ76" s="928"/>
      <c r="DK76" s="929"/>
      <c r="DL76" s="927"/>
      <c r="DM76" s="928"/>
      <c r="DN76" s="928"/>
      <c r="DO76" s="928"/>
      <c r="DP76" s="929"/>
      <c r="DQ76" s="927"/>
      <c r="DR76" s="928"/>
      <c r="DS76" s="928"/>
      <c r="DT76" s="928"/>
      <c r="DU76" s="929"/>
      <c r="DV76" s="924"/>
      <c r="DW76" s="925"/>
      <c r="DX76" s="925"/>
      <c r="DY76" s="925"/>
      <c r="DZ76" s="926"/>
      <c r="EA76" s="225"/>
    </row>
    <row r="77" spans="1:131" ht="26.25" customHeight="1" x14ac:dyDescent="0.15">
      <c r="A77" s="233">
        <v>10</v>
      </c>
      <c r="B77" s="938"/>
      <c r="C77" s="939"/>
      <c r="D77" s="939"/>
      <c r="E77" s="939"/>
      <c r="F77" s="939"/>
      <c r="G77" s="939"/>
      <c r="H77" s="939"/>
      <c r="I77" s="939"/>
      <c r="J77" s="939"/>
      <c r="K77" s="939"/>
      <c r="L77" s="939"/>
      <c r="M77" s="939"/>
      <c r="N77" s="939"/>
      <c r="O77" s="939"/>
      <c r="P77" s="940"/>
      <c r="Q77" s="942"/>
      <c r="R77" s="943"/>
      <c r="S77" s="943"/>
      <c r="T77" s="943"/>
      <c r="U77" s="899"/>
      <c r="V77" s="944"/>
      <c r="W77" s="943"/>
      <c r="X77" s="943"/>
      <c r="Y77" s="943"/>
      <c r="Z77" s="899"/>
      <c r="AA77" s="944"/>
      <c r="AB77" s="943"/>
      <c r="AC77" s="943"/>
      <c r="AD77" s="943"/>
      <c r="AE77" s="899"/>
      <c r="AF77" s="944"/>
      <c r="AG77" s="943"/>
      <c r="AH77" s="943"/>
      <c r="AI77" s="943"/>
      <c r="AJ77" s="899"/>
      <c r="AK77" s="944"/>
      <c r="AL77" s="943"/>
      <c r="AM77" s="943"/>
      <c r="AN77" s="943"/>
      <c r="AO77" s="899"/>
      <c r="AP77" s="944"/>
      <c r="AQ77" s="943"/>
      <c r="AR77" s="943"/>
      <c r="AS77" s="943"/>
      <c r="AT77" s="899"/>
      <c r="AU77" s="944"/>
      <c r="AV77" s="943"/>
      <c r="AW77" s="943"/>
      <c r="AX77" s="943"/>
      <c r="AY77" s="899"/>
      <c r="AZ77" s="897"/>
      <c r="BA77" s="897"/>
      <c r="BB77" s="897"/>
      <c r="BC77" s="897"/>
      <c r="BD77" s="898"/>
      <c r="BE77" s="236"/>
      <c r="BF77" s="236"/>
      <c r="BG77" s="236"/>
      <c r="BH77" s="236"/>
      <c r="BI77" s="236"/>
      <c r="BJ77" s="236"/>
      <c r="BK77" s="236"/>
      <c r="BL77" s="236"/>
      <c r="BM77" s="236"/>
      <c r="BN77" s="236"/>
      <c r="BO77" s="236"/>
      <c r="BP77" s="236"/>
      <c r="BQ77" s="233">
        <v>71</v>
      </c>
      <c r="BR77" s="238"/>
      <c r="BS77" s="924"/>
      <c r="BT77" s="925"/>
      <c r="BU77" s="925"/>
      <c r="BV77" s="925"/>
      <c r="BW77" s="925"/>
      <c r="BX77" s="925"/>
      <c r="BY77" s="925"/>
      <c r="BZ77" s="925"/>
      <c r="CA77" s="925"/>
      <c r="CB77" s="925"/>
      <c r="CC77" s="925"/>
      <c r="CD77" s="925"/>
      <c r="CE77" s="925"/>
      <c r="CF77" s="925"/>
      <c r="CG77" s="930"/>
      <c r="CH77" s="927"/>
      <c r="CI77" s="928"/>
      <c r="CJ77" s="928"/>
      <c r="CK77" s="928"/>
      <c r="CL77" s="929"/>
      <c r="CM77" s="927"/>
      <c r="CN77" s="928"/>
      <c r="CO77" s="928"/>
      <c r="CP77" s="928"/>
      <c r="CQ77" s="929"/>
      <c r="CR77" s="927"/>
      <c r="CS77" s="928"/>
      <c r="CT77" s="928"/>
      <c r="CU77" s="928"/>
      <c r="CV77" s="929"/>
      <c r="CW77" s="927"/>
      <c r="CX77" s="928"/>
      <c r="CY77" s="928"/>
      <c r="CZ77" s="928"/>
      <c r="DA77" s="929"/>
      <c r="DB77" s="927"/>
      <c r="DC77" s="928"/>
      <c r="DD77" s="928"/>
      <c r="DE77" s="928"/>
      <c r="DF77" s="929"/>
      <c r="DG77" s="927"/>
      <c r="DH77" s="928"/>
      <c r="DI77" s="928"/>
      <c r="DJ77" s="928"/>
      <c r="DK77" s="929"/>
      <c r="DL77" s="927"/>
      <c r="DM77" s="928"/>
      <c r="DN77" s="928"/>
      <c r="DO77" s="928"/>
      <c r="DP77" s="929"/>
      <c r="DQ77" s="927"/>
      <c r="DR77" s="928"/>
      <c r="DS77" s="928"/>
      <c r="DT77" s="928"/>
      <c r="DU77" s="929"/>
      <c r="DV77" s="924"/>
      <c r="DW77" s="925"/>
      <c r="DX77" s="925"/>
      <c r="DY77" s="925"/>
      <c r="DZ77" s="926"/>
      <c r="EA77" s="225"/>
    </row>
    <row r="78" spans="1:131" ht="26.25" customHeight="1" x14ac:dyDescent="0.15">
      <c r="A78" s="233">
        <v>11</v>
      </c>
      <c r="B78" s="938"/>
      <c r="C78" s="939"/>
      <c r="D78" s="939"/>
      <c r="E78" s="939"/>
      <c r="F78" s="939"/>
      <c r="G78" s="939"/>
      <c r="H78" s="939"/>
      <c r="I78" s="939"/>
      <c r="J78" s="939"/>
      <c r="K78" s="939"/>
      <c r="L78" s="939"/>
      <c r="M78" s="939"/>
      <c r="N78" s="939"/>
      <c r="O78" s="939"/>
      <c r="P78" s="940"/>
      <c r="Q78" s="941"/>
      <c r="R78" s="895"/>
      <c r="S78" s="895"/>
      <c r="T78" s="895"/>
      <c r="U78" s="895"/>
      <c r="V78" s="895"/>
      <c r="W78" s="895"/>
      <c r="X78" s="895"/>
      <c r="Y78" s="895"/>
      <c r="Z78" s="895"/>
      <c r="AA78" s="895"/>
      <c r="AB78" s="895"/>
      <c r="AC78" s="895"/>
      <c r="AD78" s="895"/>
      <c r="AE78" s="895"/>
      <c r="AF78" s="895"/>
      <c r="AG78" s="895"/>
      <c r="AH78" s="895"/>
      <c r="AI78" s="895"/>
      <c r="AJ78" s="895"/>
      <c r="AK78" s="895"/>
      <c r="AL78" s="895"/>
      <c r="AM78" s="895"/>
      <c r="AN78" s="895"/>
      <c r="AO78" s="895"/>
      <c r="AP78" s="895"/>
      <c r="AQ78" s="895"/>
      <c r="AR78" s="895"/>
      <c r="AS78" s="895"/>
      <c r="AT78" s="895"/>
      <c r="AU78" s="895"/>
      <c r="AV78" s="895"/>
      <c r="AW78" s="895"/>
      <c r="AX78" s="895"/>
      <c r="AY78" s="895"/>
      <c r="AZ78" s="897"/>
      <c r="BA78" s="897"/>
      <c r="BB78" s="897"/>
      <c r="BC78" s="897"/>
      <c r="BD78" s="898"/>
      <c r="BE78" s="236"/>
      <c r="BF78" s="236"/>
      <c r="BG78" s="236"/>
      <c r="BH78" s="236"/>
      <c r="BI78" s="236"/>
      <c r="BJ78" s="225"/>
      <c r="BK78" s="225"/>
      <c r="BL78" s="225"/>
      <c r="BM78" s="225"/>
      <c r="BN78" s="225"/>
      <c r="BO78" s="236"/>
      <c r="BP78" s="236"/>
      <c r="BQ78" s="233">
        <v>72</v>
      </c>
      <c r="BR78" s="238"/>
      <c r="BS78" s="924"/>
      <c r="BT78" s="925"/>
      <c r="BU78" s="925"/>
      <c r="BV78" s="925"/>
      <c r="BW78" s="925"/>
      <c r="BX78" s="925"/>
      <c r="BY78" s="925"/>
      <c r="BZ78" s="925"/>
      <c r="CA78" s="925"/>
      <c r="CB78" s="925"/>
      <c r="CC78" s="925"/>
      <c r="CD78" s="925"/>
      <c r="CE78" s="925"/>
      <c r="CF78" s="925"/>
      <c r="CG78" s="930"/>
      <c r="CH78" s="927"/>
      <c r="CI78" s="928"/>
      <c r="CJ78" s="928"/>
      <c r="CK78" s="928"/>
      <c r="CL78" s="929"/>
      <c r="CM78" s="927"/>
      <c r="CN78" s="928"/>
      <c r="CO78" s="928"/>
      <c r="CP78" s="928"/>
      <c r="CQ78" s="929"/>
      <c r="CR78" s="927"/>
      <c r="CS78" s="928"/>
      <c r="CT78" s="928"/>
      <c r="CU78" s="928"/>
      <c r="CV78" s="929"/>
      <c r="CW78" s="927"/>
      <c r="CX78" s="928"/>
      <c r="CY78" s="928"/>
      <c r="CZ78" s="928"/>
      <c r="DA78" s="929"/>
      <c r="DB78" s="927"/>
      <c r="DC78" s="928"/>
      <c r="DD78" s="928"/>
      <c r="DE78" s="928"/>
      <c r="DF78" s="929"/>
      <c r="DG78" s="927"/>
      <c r="DH78" s="928"/>
      <c r="DI78" s="928"/>
      <c r="DJ78" s="928"/>
      <c r="DK78" s="929"/>
      <c r="DL78" s="927"/>
      <c r="DM78" s="928"/>
      <c r="DN78" s="928"/>
      <c r="DO78" s="928"/>
      <c r="DP78" s="929"/>
      <c r="DQ78" s="927"/>
      <c r="DR78" s="928"/>
      <c r="DS78" s="928"/>
      <c r="DT78" s="928"/>
      <c r="DU78" s="929"/>
      <c r="DV78" s="924"/>
      <c r="DW78" s="925"/>
      <c r="DX78" s="925"/>
      <c r="DY78" s="925"/>
      <c r="DZ78" s="926"/>
      <c r="EA78" s="225"/>
    </row>
    <row r="79" spans="1:131" ht="26.25" customHeight="1" x14ac:dyDescent="0.15">
      <c r="A79" s="233">
        <v>12</v>
      </c>
      <c r="B79" s="938"/>
      <c r="C79" s="939"/>
      <c r="D79" s="939"/>
      <c r="E79" s="939"/>
      <c r="F79" s="939"/>
      <c r="G79" s="939"/>
      <c r="H79" s="939"/>
      <c r="I79" s="939"/>
      <c r="J79" s="939"/>
      <c r="K79" s="939"/>
      <c r="L79" s="939"/>
      <c r="M79" s="939"/>
      <c r="N79" s="939"/>
      <c r="O79" s="939"/>
      <c r="P79" s="940"/>
      <c r="Q79" s="941"/>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5"/>
      <c r="AS79" s="895"/>
      <c r="AT79" s="895"/>
      <c r="AU79" s="895"/>
      <c r="AV79" s="895"/>
      <c r="AW79" s="895"/>
      <c r="AX79" s="895"/>
      <c r="AY79" s="895"/>
      <c r="AZ79" s="897"/>
      <c r="BA79" s="897"/>
      <c r="BB79" s="897"/>
      <c r="BC79" s="897"/>
      <c r="BD79" s="898"/>
      <c r="BE79" s="236"/>
      <c r="BF79" s="236"/>
      <c r="BG79" s="236"/>
      <c r="BH79" s="236"/>
      <c r="BI79" s="236"/>
      <c r="BJ79" s="225"/>
      <c r="BK79" s="225"/>
      <c r="BL79" s="225"/>
      <c r="BM79" s="225"/>
      <c r="BN79" s="225"/>
      <c r="BO79" s="236"/>
      <c r="BP79" s="236"/>
      <c r="BQ79" s="233">
        <v>73</v>
      </c>
      <c r="BR79" s="238"/>
      <c r="BS79" s="924"/>
      <c r="BT79" s="925"/>
      <c r="BU79" s="925"/>
      <c r="BV79" s="925"/>
      <c r="BW79" s="925"/>
      <c r="BX79" s="925"/>
      <c r="BY79" s="925"/>
      <c r="BZ79" s="925"/>
      <c r="CA79" s="925"/>
      <c r="CB79" s="925"/>
      <c r="CC79" s="925"/>
      <c r="CD79" s="925"/>
      <c r="CE79" s="925"/>
      <c r="CF79" s="925"/>
      <c r="CG79" s="930"/>
      <c r="CH79" s="927"/>
      <c r="CI79" s="928"/>
      <c r="CJ79" s="928"/>
      <c r="CK79" s="928"/>
      <c r="CL79" s="929"/>
      <c r="CM79" s="927"/>
      <c r="CN79" s="928"/>
      <c r="CO79" s="928"/>
      <c r="CP79" s="928"/>
      <c r="CQ79" s="929"/>
      <c r="CR79" s="927"/>
      <c r="CS79" s="928"/>
      <c r="CT79" s="928"/>
      <c r="CU79" s="928"/>
      <c r="CV79" s="929"/>
      <c r="CW79" s="927"/>
      <c r="CX79" s="928"/>
      <c r="CY79" s="928"/>
      <c r="CZ79" s="928"/>
      <c r="DA79" s="929"/>
      <c r="DB79" s="927"/>
      <c r="DC79" s="928"/>
      <c r="DD79" s="928"/>
      <c r="DE79" s="928"/>
      <c r="DF79" s="929"/>
      <c r="DG79" s="927"/>
      <c r="DH79" s="928"/>
      <c r="DI79" s="928"/>
      <c r="DJ79" s="928"/>
      <c r="DK79" s="929"/>
      <c r="DL79" s="927"/>
      <c r="DM79" s="928"/>
      <c r="DN79" s="928"/>
      <c r="DO79" s="928"/>
      <c r="DP79" s="929"/>
      <c r="DQ79" s="927"/>
      <c r="DR79" s="928"/>
      <c r="DS79" s="928"/>
      <c r="DT79" s="928"/>
      <c r="DU79" s="929"/>
      <c r="DV79" s="924"/>
      <c r="DW79" s="925"/>
      <c r="DX79" s="925"/>
      <c r="DY79" s="925"/>
      <c r="DZ79" s="926"/>
      <c r="EA79" s="225"/>
    </row>
    <row r="80" spans="1:131" ht="26.25" customHeight="1" x14ac:dyDescent="0.15">
      <c r="A80" s="233">
        <v>13</v>
      </c>
      <c r="B80" s="938"/>
      <c r="C80" s="939"/>
      <c r="D80" s="939"/>
      <c r="E80" s="939"/>
      <c r="F80" s="939"/>
      <c r="G80" s="939"/>
      <c r="H80" s="939"/>
      <c r="I80" s="939"/>
      <c r="J80" s="939"/>
      <c r="K80" s="939"/>
      <c r="L80" s="939"/>
      <c r="M80" s="939"/>
      <c r="N80" s="939"/>
      <c r="O80" s="939"/>
      <c r="P80" s="940"/>
      <c r="Q80" s="941"/>
      <c r="R80" s="895"/>
      <c r="S80" s="895"/>
      <c r="T80" s="895"/>
      <c r="U80" s="895"/>
      <c r="V80" s="895"/>
      <c r="W80" s="895"/>
      <c r="X80" s="895"/>
      <c r="Y80" s="895"/>
      <c r="Z80" s="895"/>
      <c r="AA80" s="895"/>
      <c r="AB80" s="895"/>
      <c r="AC80" s="895"/>
      <c r="AD80" s="895"/>
      <c r="AE80" s="895"/>
      <c r="AF80" s="895"/>
      <c r="AG80" s="895"/>
      <c r="AH80" s="895"/>
      <c r="AI80" s="895"/>
      <c r="AJ80" s="895"/>
      <c r="AK80" s="895"/>
      <c r="AL80" s="895"/>
      <c r="AM80" s="895"/>
      <c r="AN80" s="895"/>
      <c r="AO80" s="895"/>
      <c r="AP80" s="895"/>
      <c r="AQ80" s="895"/>
      <c r="AR80" s="895"/>
      <c r="AS80" s="895"/>
      <c r="AT80" s="895"/>
      <c r="AU80" s="895"/>
      <c r="AV80" s="895"/>
      <c r="AW80" s="895"/>
      <c r="AX80" s="895"/>
      <c r="AY80" s="895"/>
      <c r="AZ80" s="897"/>
      <c r="BA80" s="897"/>
      <c r="BB80" s="897"/>
      <c r="BC80" s="897"/>
      <c r="BD80" s="898"/>
      <c r="BE80" s="236"/>
      <c r="BF80" s="236"/>
      <c r="BG80" s="236"/>
      <c r="BH80" s="236"/>
      <c r="BI80" s="236"/>
      <c r="BJ80" s="236"/>
      <c r="BK80" s="236"/>
      <c r="BL80" s="236"/>
      <c r="BM80" s="236"/>
      <c r="BN80" s="236"/>
      <c r="BO80" s="236"/>
      <c r="BP80" s="236"/>
      <c r="BQ80" s="233">
        <v>74</v>
      </c>
      <c r="BR80" s="238"/>
      <c r="BS80" s="924"/>
      <c r="BT80" s="925"/>
      <c r="BU80" s="925"/>
      <c r="BV80" s="925"/>
      <c r="BW80" s="925"/>
      <c r="BX80" s="925"/>
      <c r="BY80" s="925"/>
      <c r="BZ80" s="925"/>
      <c r="CA80" s="925"/>
      <c r="CB80" s="925"/>
      <c r="CC80" s="925"/>
      <c r="CD80" s="925"/>
      <c r="CE80" s="925"/>
      <c r="CF80" s="925"/>
      <c r="CG80" s="930"/>
      <c r="CH80" s="927"/>
      <c r="CI80" s="928"/>
      <c r="CJ80" s="928"/>
      <c r="CK80" s="928"/>
      <c r="CL80" s="929"/>
      <c r="CM80" s="927"/>
      <c r="CN80" s="928"/>
      <c r="CO80" s="928"/>
      <c r="CP80" s="928"/>
      <c r="CQ80" s="929"/>
      <c r="CR80" s="927"/>
      <c r="CS80" s="928"/>
      <c r="CT80" s="928"/>
      <c r="CU80" s="928"/>
      <c r="CV80" s="929"/>
      <c r="CW80" s="927"/>
      <c r="CX80" s="928"/>
      <c r="CY80" s="928"/>
      <c r="CZ80" s="928"/>
      <c r="DA80" s="929"/>
      <c r="DB80" s="927"/>
      <c r="DC80" s="928"/>
      <c r="DD80" s="928"/>
      <c r="DE80" s="928"/>
      <c r="DF80" s="929"/>
      <c r="DG80" s="927"/>
      <c r="DH80" s="928"/>
      <c r="DI80" s="928"/>
      <c r="DJ80" s="928"/>
      <c r="DK80" s="929"/>
      <c r="DL80" s="927"/>
      <c r="DM80" s="928"/>
      <c r="DN80" s="928"/>
      <c r="DO80" s="928"/>
      <c r="DP80" s="929"/>
      <c r="DQ80" s="927"/>
      <c r="DR80" s="928"/>
      <c r="DS80" s="928"/>
      <c r="DT80" s="928"/>
      <c r="DU80" s="929"/>
      <c r="DV80" s="924"/>
      <c r="DW80" s="925"/>
      <c r="DX80" s="925"/>
      <c r="DY80" s="925"/>
      <c r="DZ80" s="926"/>
      <c r="EA80" s="225"/>
    </row>
    <row r="81" spans="1:131" ht="26.25" customHeight="1" x14ac:dyDescent="0.15">
      <c r="A81" s="233">
        <v>14</v>
      </c>
      <c r="B81" s="938"/>
      <c r="C81" s="939"/>
      <c r="D81" s="939"/>
      <c r="E81" s="939"/>
      <c r="F81" s="939"/>
      <c r="G81" s="939"/>
      <c r="H81" s="939"/>
      <c r="I81" s="939"/>
      <c r="J81" s="939"/>
      <c r="K81" s="939"/>
      <c r="L81" s="939"/>
      <c r="M81" s="939"/>
      <c r="N81" s="939"/>
      <c r="O81" s="939"/>
      <c r="P81" s="940"/>
      <c r="Q81" s="941"/>
      <c r="R81" s="895"/>
      <c r="S81" s="895"/>
      <c r="T81" s="895"/>
      <c r="U81" s="895"/>
      <c r="V81" s="895"/>
      <c r="W81" s="895"/>
      <c r="X81" s="895"/>
      <c r="Y81" s="895"/>
      <c r="Z81" s="895"/>
      <c r="AA81" s="895"/>
      <c r="AB81" s="895"/>
      <c r="AC81" s="895"/>
      <c r="AD81" s="895"/>
      <c r="AE81" s="895"/>
      <c r="AF81" s="895"/>
      <c r="AG81" s="895"/>
      <c r="AH81" s="895"/>
      <c r="AI81" s="895"/>
      <c r="AJ81" s="895"/>
      <c r="AK81" s="895"/>
      <c r="AL81" s="895"/>
      <c r="AM81" s="895"/>
      <c r="AN81" s="895"/>
      <c r="AO81" s="895"/>
      <c r="AP81" s="895"/>
      <c r="AQ81" s="895"/>
      <c r="AR81" s="895"/>
      <c r="AS81" s="895"/>
      <c r="AT81" s="895"/>
      <c r="AU81" s="895"/>
      <c r="AV81" s="895"/>
      <c r="AW81" s="895"/>
      <c r="AX81" s="895"/>
      <c r="AY81" s="895"/>
      <c r="AZ81" s="897"/>
      <c r="BA81" s="897"/>
      <c r="BB81" s="897"/>
      <c r="BC81" s="897"/>
      <c r="BD81" s="898"/>
      <c r="BE81" s="236"/>
      <c r="BF81" s="236"/>
      <c r="BG81" s="236"/>
      <c r="BH81" s="236"/>
      <c r="BI81" s="236"/>
      <c r="BJ81" s="236"/>
      <c r="BK81" s="236"/>
      <c r="BL81" s="236"/>
      <c r="BM81" s="236"/>
      <c r="BN81" s="236"/>
      <c r="BO81" s="236"/>
      <c r="BP81" s="236"/>
      <c r="BQ81" s="233">
        <v>75</v>
      </c>
      <c r="BR81" s="238"/>
      <c r="BS81" s="924"/>
      <c r="BT81" s="925"/>
      <c r="BU81" s="925"/>
      <c r="BV81" s="925"/>
      <c r="BW81" s="925"/>
      <c r="BX81" s="925"/>
      <c r="BY81" s="925"/>
      <c r="BZ81" s="925"/>
      <c r="CA81" s="925"/>
      <c r="CB81" s="925"/>
      <c r="CC81" s="925"/>
      <c r="CD81" s="925"/>
      <c r="CE81" s="925"/>
      <c r="CF81" s="925"/>
      <c r="CG81" s="930"/>
      <c r="CH81" s="927"/>
      <c r="CI81" s="928"/>
      <c r="CJ81" s="928"/>
      <c r="CK81" s="928"/>
      <c r="CL81" s="929"/>
      <c r="CM81" s="927"/>
      <c r="CN81" s="928"/>
      <c r="CO81" s="928"/>
      <c r="CP81" s="928"/>
      <c r="CQ81" s="929"/>
      <c r="CR81" s="927"/>
      <c r="CS81" s="928"/>
      <c r="CT81" s="928"/>
      <c r="CU81" s="928"/>
      <c r="CV81" s="929"/>
      <c r="CW81" s="927"/>
      <c r="CX81" s="928"/>
      <c r="CY81" s="928"/>
      <c r="CZ81" s="928"/>
      <c r="DA81" s="929"/>
      <c r="DB81" s="927"/>
      <c r="DC81" s="928"/>
      <c r="DD81" s="928"/>
      <c r="DE81" s="928"/>
      <c r="DF81" s="929"/>
      <c r="DG81" s="927"/>
      <c r="DH81" s="928"/>
      <c r="DI81" s="928"/>
      <c r="DJ81" s="928"/>
      <c r="DK81" s="929"/>
      <c r="DL81" s="927"/>
      <c r="DM81" s="928"/>
      <c r="DN81" s="928"/>
      <c r="DO81" s="928"/>
      <c r="DP81" s="929"/>
      <c r="DQ81" s="927"/>
      <c r="DR81" s="928"/>
      <c r="DS81" s="928"/>
      <c r="DT81" s="928"/>
      <c r="DU81" s="929"/>
      <c r="DV81" s="924"/>
      <c r="DW81" s="925"/>
      <c r="DX81" s="925"/>
      <c r="DY81" s="925"/>
      <c r="DZ81" s="926"/>
      <c r="EA81" s="225"/>
    </row>
    <row r="82" spans="1:131" ht="26.25" customHeight="1" x14ac:dyDescent="0.15">
      <c r="A82" s="233">
        <v>15</v>
      </c>
      <c r="B82" s="938"/>
      <c r="C82" s="939"/>
      <c r="D82" s="939"/>
      <c r="E82" s="939"/>
      <c r="F82" s="939"/>
      <c r="G82" s="939"/>
      <c r="H82" s="939"/>
      <c r="I82" s="939"/>
      <c r="J82" s="939"/>
      <c r="K82" s="939"/>
      <c r="L82" s="939"/>
      <c r="M82" s="939"/>
      <c r="N82" s="939"/>
      <c r="O82" s="939"/>
      <c r="P82" s="940"/>
      <c r="Q82" s="941"/>
      <c r="R82" s="895"/>
      <c r="S82" s="895"/>
      <c r="T82" s="895"/>
      <c r="U82" s="895"/>
      <c r="V82" s="895"/>
      <c r="W82" s="895"/>
      <c r="X82" s="895"/>
      <c r="Y82" s="895"/>
      <c r="Z82" s="895"/>
      <c r="AA82" s="895"/>
      <c r="AB82" s="895"/>
      <c r="AC82" s="895"/>
      <c r="AD82" s="895"/>
      <c r="AE82" s="895"/>
      <c r="AF82" s="895"/>
      <c r="AG82" s="895"/>
      <c r="AH82" s="895"/>
      <c r="AI82" s="895"/>
      <c r="AJ82" s="895"/>
      <c r="AK82" s="895"/>
      <c r="AL82" s="895"/>
      <c r="AM82" s="895"/>
      <c r="AN82" s="895"/>
      <c r="AO82" s="895"/>
      <c r="AP82" s="895"/>
      <c r="AQ82" s="895"/>
      <c r="AR82" s="895"/>
      <c r="AS82" s="895"/>
      <c r="AT82" s="895"/>
      <c r="AU82" s="895"/>
      <c r="AV82" s="895"/>
      <c r="AW82" s="895"/>
      <c r="AX82" s="895"/>
      <c r="AY82" s="895"/>
      <c r="AZ82" s="897"/>
      <c r="BA82" s="897"/>
      <c r="BB82" s="897"/>
      <c r="BC82" s="897"/>
      <c r="BD82" s="898"/>
      <c r="BE82" s="236"/>
      <c r="BF82" s="236"/>
      <c r="BG82" s="236"/>
      <c r="BH82" s="236"/>
      <c r="BI82" s="236"/>
      <c r="BJ82" s="236"/>
      <c r="BK82" s="236"/>
      <c r="BL82" s="236"/>
      <c r="BM82" s="236"/>
      <c r="BN82" s="236"/>
      <c r="BO82" s="236"/>
      <c r="BP82" s="236"/>
      <c r="BQ82" s="233">
        <v>76</v>
      </c>
      <c r="BR82" s="238"/>
      <c r="BS82" s="924"/>
      <c r="BT82" s="925"/>
      <c r="BU82" s="925"/>
      <c r="BV82" s="925"/>
      <c r="BW82" s="925"/>
      <c r="BX82" s="925"/>
      <c r="BY82" s="925"/>
      <c r="BZ82" s="925"/>
      <c r="CA82" s="925"/>
      <c r="CB82" s="925"/>
      <c r="CC82" s="925"/>
      <c r="CD82" s="925"/>
      <c r="CE82" s="925"/>
      <c r="CF82" s="925"/>
      <c r="CG82" s="930"/>
      <c r="CH82" s="927"/>
      <c r="CI82" s="928"/>
      <c r="CJ82" s="928"/>
      <c r="CK82" s="928"/>
      <c r="CL82" s="929"/>
      <c r="CM82" s="927"/>
      <c r="CN82" s="928"/>
      <c r="CO82" s="928"/>
      <c r="CP82" s="928"/>
      <c r="CQ82" s="929"/>
      <c r="CR82" s="927"/>
      <c r="CS82" s="928"/>
      <c r="CT82" s="928"/>
      <c r="CU82" s="928"/>
      <c r="CV82" s="929"/>
      <c r="CW82" s="927"/>
      <c r="CX82" s="928"/>
      <c r="CY82" s="928"/>
      <c r="CZ82" s="928"/>
      <c r="DA82" s="929"/>
      <c r="DB82" s="927"/>
      <c r="DC82" s="928"/>
      <c r="DD82" s="928"/>
      <c r="DE82" s="928"/>
      <c r="DF82" s="929"/>
      <c r="DG82" s="927"/>
      <c r="DH82" s="928"/>
      <c r="DI82" s="928"/>
      <c r="DJ82" s="928"/>
      <c r="DK82" s="929"/>
      <c r="DL82" s="927"/>
      <c r="DM82" s="928"/>
      <c r="DN82" s="928"/>
      <c r="DO82" s="928"/>
      <c r="DP82" s="929"/>
      <c r="DQ82" s="927"/>
      <c r="DR82" s="928"/>
      <c r="DS82" s="928"/>
      <c r="DT82" s="928"/>
      <c r="DU82" s="929"/>
      <c r="DV82" s="924"/>
      <c r="DW82" s="925"/>
      <c r="DX82" s="925"/>
      <c r="DY82" s="925"/>
      <c r="DZ82" s="926"/>
      <c r="EA82" s="225"/>
    </row>
    <row r="83" spans="1:131" ht="26.25" customHeight="1" x14ac:dyDescent="0.15">
      <c r="A83" s="233">
        <v>16</v>
      </c>
      <c r="B83" s="938"/>
      <c r="C83" s="939"/>
      <c r="D83" s="939"/>
      <c r="E83" s="939"/>
      <c r="F83" s="939"/>
      <c r="G83" s="939"/>
      <c r="H83" s="939"/>
      <c r="I83" s="939"/>
      <c r="J83" s="939"/>
      <c r="K83" s="939"/>
      <c r="L83" s="939"/>
      <c r="M83" s="939"/>
      <c r="N83" s="939"/>
      <c r="O83" s="939"/>
      <c r="P83" s="940"/>
      <c r="Q83" s="941"/>
      <c r="R83" s="895"/>
      <c r="S83" s="895"/>
      <c r="T83" s="895"/>
      <c r="U83" s="895"/>
      <c r="V83" s="895"/>
      <c r="W83" s="895"/>
      <c r="X83" s="895"/>
      <c r="Y83" s="895"/>
      <c r="Z83" s="895"/>
      <c r="AA83" s="895"/>
      <c r="AB83" s="895"/>
      <c r="AC83" s="895"/>
      <c r="AD83" s="895"/>
      <c r="AE83" s="895"/>
      <c r="AF83" s="895"/>
      <c r="AG83" s="895"/>
      <c r="AH83" s="895"/>
      <c r="AI83" s="895"/>
      <c r="AJ83" s="895"/>
      <c r="AK83" s="895"/>
      <c r="AL83" s="895"/>
      <c r="AM83" s="895"/>
      <c r="AN83" s="895"/>
      <c r="AO83" s="895"/>
      <c r="AP83" s="895"/>
      <c r="AQ83" s="895"/>
      <c r="AR83" s="895"/>
      <c r="AS83" s="895"/>
      <c r="AT83" s="895"/>
      <c r="AU83" s="895"/>
      <c r="AV83" s="895"/>
      <c r="AW83" s="895"/>
      <c r="AX83" s="895"/>
      <c r="AY83" s="895"/>
      <c r="AZ83" s="897"/>
      <c r="BA83" s="897"/>
      <c r="BB83" s="897"/>
      <c r="BC83" s="897"/>
      <c r="BD83" s="898"/>
      <c r="BE83" s="236"/>
      <c r="BF83" s="236"/>
      <c r="BG83" s="236"/>
      <c r="BH83" s="236"/>
      <c r="BI83" s="236"/>
      <c r="BJ83" s="236"/>
      <c r="BK83" s="236"/>
      <c r="BL83" s="236"/>
      <c r="BM83" s="236"/>
      <c r="BN83" s="236"/>
      <c r="BO83" s="236"/>
      <c r="BP83" s="236"/>
      <c r="BQ83" s="233">
        <v>77</v>
      </c>
      <c r="BR83" s="238"/>
      <c r="BS83" s="924"/>
      <c r="BT83" s="925"/>
      <c r="BU83" s="925"/>
      <c r="BV83" s="925"/>
      <c r="BW83" s="925"/>
      <c r="BX83" s="925"/>
      <c r="BY83" s="925"/>
      <c r="BZ83" s="925"/>
      <c r="CA83" s="925"/>
      <c r="CB83" s="925"/>
      <c r="CC83" s="925"/>
      <c r="CD83" s="925"/>
      <c r="CE83" s="925"/>
      <c r="CF83" s="925"/>
      <c r="CG83" s="930"/>
      <c r="CH83" s="927"/>
      <c r="CI83" s="928"/>
      <c r="CJ83" s="928"/>
      <c r="CK83" s="928"/>
      <c r="CL83" s="929"/>
      <c r="CM83" s="927"/>
      <c r="CN83" s="928"/>
      <c r="CO83" s="928"/>
      <c r="CP83" s="928"/>
      <c r="CQ83" s="929"/>
      <c r="CR83" s="927"/>
      <c r="CS83" s="928"/>
      <c r="CT83" s="928"/>
      <c r="CU83" s="928"/>
      <c r="CV83" s="929"/>
      <c r="CW83" s="927"/>
      <c r="CX83" s="928"/>
      <c r="CY83" s="928"/>
      <c r="CZ83" s="928"/>
      <c r="DA83" s="929"/>
      <c r="DB83" s="927"/>
      <c r="DC83" s="928"/>
      <c r="DD83" s="928"/>
      <c r="DE83" s="928"/>
      <c r="DF83" s="929"/>
      <c r="DG83" s="927"/>
      <c r="DH83" s="928"/>
      <c r="DI83" s="928"/>
      <c r="DJ83" s="928"/>
      <c r="DK83" s="929"/>
      <c r="DL83" s="927"/>
      <c r="DM83" s="928"/>
      <c r="DN83" s="928"/>
      <c r="DO83" s="928"/>
      <c r="DP83" s="929"/>
      <c r="DQ83" s="927"/>
      <c r="DR83" s="928"/>
      <c r="DS83" s="928"/>
      <c r="DT83" s="928"/>
      <c r="DU83" s="929"/>
      <c r="DV83" s="924"/>
      <c r="DW83" s="925"/>
      <c r="DX83" s="925"/>
      <c r="DY83" s="925"/>
      <c r="DZ83" s="926"/>
      <c r="EA83" s="225"/>
    </row>
    <row r="84" spans="1:131" ht="26.25" customHeight="1" x14ac:dyDescent="0.15">
      <c r="A84" s="233">
        <v>17</v>
      </c>
      <c r="B84" s="938"/>
      <c r="C84" s="939"/>
      <c r="D84" s="939"/>
      <c r="E84" s="939"/>
      <c r="F84" s="939"/>
      <c r="G84" s="939"/>
      <c r="H84" s="939"/>
      <c r="I84" s="939"/>
      <c r="J84" s="939"/>
      <c r="K84" s="939"/>
      <c r="L84" s="939"/>
      <c r="M84" s="939"/>
      <c r="N84" s="939"/>
      <c r="O84" s="939"/>
      <c r="P84" s="940"/>
      <c r="Q84" s="941"/>
      <c r="R84" s="895"/>
      <c r="S84" s="895"/>
      <c r="T84" s="895"/>
      <c r="U84" s="895"/>
      <c r="V84" s="895"/>
      <c r="W84" s="895"/>
      <c r="X84" s="895"/>
      <c r="Y84" s="895"/>
      <c r="Z84" s="895"/>
      <c r="AA84" s="895"/>
      <c r="AB84" s="895"/>
      <c r="AC84" s="895"/>
      <c r="AD84" s="895"/>
      <c r="AE84" s="895"/>
      <c r="AF84" s="895"/>
      <c r="AG84" s="895"/>
      <c r="AH84" s="895"/>
      <c r="AI84" s="895"/>
      <c r="AJ84" s="895"/>
      <c r="AK84" s="895"/>
      <c r="AL84" s="895"/>
      <c r="AM84" s="895"/>
      <c r="AN84" s="895"/>
      <c r="AO84" s="895"/>
      <c r="AP84" s="895"/>
      <c r="AQ84" s="895"/>
      <c r="AR84" s="895"/>
      <c r="AS84" s="895"/>
      <c r="AT84" s="895"/>
      <c r="AU84" s="895"/>
      <c r="AV84" s="895"/>
      <c r="AW84" s="895"/>
      <c r="AX84" s="895"/>
      <c r="AY84" s="895"/>
      <c r="AZ84" s="897"/>
      <c r="BA84" s="897"/>
      <c r="BB84" s="897"/>
      <c r="BC84" s="897"/>
      <c r="BD84" s="898"/>
      <c r="BE84" s="236"/>
      <c r="BF84" s="236"/>
      <c r="BG84" s="236"/>
      <c r="BH84" s="236"/>
      <c r="BI84" s="236"/>
      <c r="BJ84" s="236"/>
      <c r="BK84" s="236"/>
      <c r="BL84" s="236"/>
      <c r="BM84" s="236"/>
      <c r="BN84" s="236"/>
      <c r="BO84" s="236"/>
      <c r="BP84" s="236"/>
      <c r="BQ84" s="233">
        <v>78</v>
      </c>
      <c r="BR84" s="238"/>
      <c r="BS84" s="924"/>
      <c r="BT84" s="925"/>
      <c r="BU84" s="925"/>
      <c r="BV84" s="925"/>
      <c r="BW84" s="925"/>
      <c r="BX84" s="925"/>
      <c r="BY84" s="925"/>
      <c r="BZ84" s="925"/>
      <c r="CA84" s="925"/>
      <c r="CB84" s="925"/>
      <c r="CC84" s="925"/>
      <c r="CD84" s="925"/>
      <c r="CE84" s="925"/>
      <c r="CF84" s="925"/>
      <c r="CG84" s="930"/>
      <c r="CH84" s="927"/>
      <c r="CI84" s="928"/>
      <c r="CJ84" s="928"/>
      <c r="CK84" s="928"/>
      <c r="CL84" s="929"/>
      <c r="CM84" s="927"/>
      <c r="CN84" s="928"/>
      <c r="CO84" s="928"/>
      <c r="CP84" s="928"/>
      <c r="CQ84" s="929"/>
      <c r="CR84" s="927"/>
      <c r="CS84" s="928"/>
      <c r="CT84" s="928"/>
      <c r="CU84" s="928"/>
      <c r="CV84" s="929"/>
      <c r="CW84" s="927"/>
      <c r="CX84" s="928"/>
      <c r="CY84" s="928"/>
      <c r="CZ84" s="928"/>
      <c r="DA84" s="929"/>
      <c r="DB84" s="927"/>
      <c r="DC84" s="928"/>
      <c r="DD84" s="928"/>
      <c r="DE84" s="928"/>
      <c r="DF84" s="929"/>
      <c r="DG84" s="927"/>
      <c r="DH84" s="928"/>
      <c r="DI84" s="928"/>
      <c r="DJ84" s="928"/>
      <c r="DK84" s="929"/>
      <c r="DL84" s="927"/>
      <c r="DM84" s="928"/>
      <c r="DN84" s="928"/>
      <c r="DO84" s="928"/>
      <c r="DP84" s="929"/>
      <c r="DQ84" s="927"/>
      <c r="DR84" s="928"/>
      <c r="DS84" s="928"/>
      <c r="DT84" s="928"/>
      <c r="DU84" s="929"/>
      <c r="DV84" s="924"/>
      <c r="DW84" s="925"/>
      <c r="DX84" s="925"/>
      <c r="DY84" s="925"/>
      <c r="DZ84" s="926"/>
      <c r="EA84" s="225"/>
    </row>
    <row r="85" spans="1:131" ht="26.25" customHeight="1" x14ac:dyDescent="0.15">
      <c r="A85" s="233">
        <v>18</v>
      </c>
      <c r="B85" s="938"/>
      <c r="C85" s="939"/>
      <c r="D85" s="939"/>
      <c r="E85" s="939"/>
      <c r="F85" s="939"/>
      <c r="G85" s="939"/>
      <c r="H85" s="939"/>
      <c r="I85" s="939"/>
      <c r="J85" s="939"/>
      <c r="K85" s="939"/>
      <c r="L85" s="939"/>
      <c r="M85" s="939"/>
      <c r="N85" s="939"/>
      <c r="O85" s="939"/>
      <c r="P85" s="940"/>
      <c r="Q85" s="941"/>
      <c r="R85" s="895"/>
      <c r="S85" s="895"/>
      <c r="T85" s="895"/>
      <c r="U85" s="895"/>
      <c r="V85" s="895"/>
      <c r="W85" s="895"/>
      <c r="X85" s="895"/>
      <c r="Y85" s="895"/>
      <c r="Z85" s="895"/>
      <c r="AA85" s="895"/>
      <c r="AB85" s="895"/>
      <c r="AC85" s="895"/>
      <c r="AD85" s="895"/>
      <c r="AE85" s="895"/>
      <c r="AF85" s="895"/>
      <c r="AG85" s="895"/>
      <c r="AH85" s="895"/>
      <c r="AI85" s="895"/>
      <c r="AJ85" s="895"/>
      <c r="AK85" s="895"/>
      <c r="AL85" s="895"/>
      <c r="AM85" s="895"/>
      <c r="AN85" s="895"/>
      <c r="AO85" s="895"/>
      <c r="AP85" s="895"/>
      <c r="AQ85" s="895"/>
      <c r="AR85" s="895"/>
      <c r="AS85" s="895"/>
      <c r="AT85" s="895"/>
      <c r="AU85" s="895"/>
      <c r="AV85" s="895"/>
      <c r="AW85" s="895"/>
      <c r="AX85" s="895"/>
      <c r="AY85" s="895"/>
      <c r="AZ85" s="897"/>
      <c r="BA85" s="897"/>
      <c r="BB85" s="897"/>
      <c r="BC85" s="897"/>
      <c r="BD85" s="898"/>
      <c r="BE85" s="236"/>
      <c r="BF85" s="236"/>
      <c r="BG85" s="236"/>
      <c r="BH85" s="236"/>
      <c r="BI85" s="236"/>
      <c r="BJ85" s="236"/>
      <c r="BK85" s="236"/>
      <c r="BL85" s="236"/>
      <c r="BM85" s="236"/>
      <c r="BN85" s="236"/>
      <c r="BO85" s="236"/>
      <c r="BP85" s="236"/>
      <c r="BQ85" s="233">
        <v>79</v>
      </c>
      <c r="BR85" s="238"/>
      <c r="BS85" s="924"/>
      <c r="BT85" s="925"/>
      <c r="BU85" s="925"/>
      <c r="BV85" s="925"/>
      <c r="BW85" s="925"/>
      <c r="BX85" s="925"/>
      <c r="BY85" s="925"/>
      <c r="BZ85" s="925"/>
      <c r="CA85" s="925"/>
      <c r="CB85" s="925"/>
      <c r="CC85" s="925"/>
      <c r="CD85" s="925"/>
      <c r="CE85" s="925"/>
      <c r="CF85" s="925"/>
      <c r="CG85" s="930"/>
      <c r="CH85" s="927"/>
      <c r="CI85" s="928"/>
      <c r="CJ85" s="928"/>
      <c r="CK85" s="928"/>
      <c r="CL85" s="929"/>
      <c r="CM85" s="927"/>
      <c r="CN85" s="928"/>
      <c r="CO85" s="928"/>
      <c r="CP85" s="928"/>
      <c r="CQ85" s="929"/>
      <c r="CR85" s="927"/>
      <c r="CS85" s="928"/>
      <c r="CT85" s="928"/>
      <c r="CU85" s="928"/>
      <c r="CV85" s="929"/>
      <c r="CW85" s="927"/>
      <c r="CX85" s="928"/>
      <c r="CY85" s="928"/>
      <c r="CZ85" s="928"/>
      <c r="DA85" s="929"/>
      <c r="DB85" s="927"/>
      <c r="DC85" s="928"/>
      <c r="DD85" s="928"/>
      <c r="DE85" s="928"/>
      <c r="DF85" s="929"/>
      <c r="DG85" s="927"/>
      <c r="DH85" s="928"/>
      <c r="DI85" s="928"/>
      <c r="DJ85" s="928"/>
      <c r="DK85" s="929"/>
      <c r="DL85" s="927"/>
      <c r="DM85" s="928"/>
      <c r="DN85" s="928"/>
      <c r="DO85" s="928"/>
      <c r="DP85" s="929"/>
      <c r="DQ85" s="927"/>
      <c r="DR85" s="928"/>
      <c r="DS85" s="928"/>
      <c r="DT85" s="928"/>
      <c r="DU85" s="929"/>
      <c r="DV85" s="924"/>
      <c r="DW85" s="925"/>
      <c r="DX85" s="925"/>
      <c r="DY85" s="925"/>
      <c r="DZ85" s="926"/>
      <c r="EA85" s="225"/>
    </row>
    <row r="86" spans="1:131" ht="26.25" customHeight="1" x14ac:dyDescent="0.15">
      <c r="A86" s="233">
        <v>19</v>
      </c>
      <c r="B86" s="938"/>
      <c r="C86" s="939"/>
      <c r="D86" s="939"/>
      <c r="E86" s="939"/>
      <c r="F86" s="939"/>
      <c r="G86" s="939"/>
      <c r="H86" s="939"/>
      <c r="I86" s="939"/>
      <c r="J86" s="939"/>
      <c r="K86" s="939"/>
      <c r="L86" s="939"/>
      <c r="M86" s="939"/>
      <c r="N86" s="939"/>
      <c r="O86" s="939"/>
      <c r="P86" s="940"/>
      <c r="Q86" s="941"/>
      <c r="R86" s="895"/>
      <c r="S86" s="895"/>
      <c r="T86" s="895"/>
      <c r="U86" s="895"/>
      <c r="V86" s="895"/>
      <c r="W86" s="895"/>
      <c r="X86" s="895"/>
      <c r="Y86" s="895"/>
      <c r="Z86" s="895"/>
      <c r="AA86" s="895"/>
      <c r="AB86" s="895"/>
      <c r="AC86" s="895"/>
      <c r="AD86" s="895"/>
      <c r="AE86" s="895"/>
      <c r="AF86" s="895"/>
      <c r="AG86" s="895"/>
      <c r="AH86" s="895"/>
      <c r="AI86" s="895"/>
      <c r="AJ86" s="895"/>
      <c r="AK86" s="895"/>
      <c r="AL86" s="895"/>
      <c r="AM86" s="895"/>
      <c r="AN86" s="895"/>
      <c r="AO86" s="895"/>
      <c r="AP86" s="895"/>
      <c r="AQ86" s="895"/>
      <c r="AR86" s="895"/>
      <c r="AS86" s="895"/>
      <c r="AT86" s="895"/>
      <c r="AU86" s="895"/>
      <c r="AV86" s="895"/>
      <c r="AW86" s="895"/>
      <c r="AX86" s="895"/>
      <c r="AY86" s="895"/>
      <c r="AZ86" s="897"/>
      <c r="BA86" s="897"/>
      <c r="BB86" s="897"/>
      <c r="BC86" s="897"/>
      <c r="BD86" s="898"/>
      <c r="BE86" s="236"/>
      <c r="BF86" s="236"/>
      <c r="BG86" s="236"/>
      <c r="BH86" s="236"/>
      <c r="BI86" s="236"/>
      <c r="BJ86" s="236"/>
      <c r="BK86" s="236"/>
      <c r="BL86" s="236"/>
      <c r="BM86" s="236"/>
      <c r="BN86" s="236"/>
      <c r="BO86" s="236"/>
      <c r="BP86" s="236"/>
      <c r="BQ86" s="233">
        <v>80</v>
      </c>
      <c r="BR86" s="238"/>
      <c r="BS86" s="924"/>
      <c r="BT86" s="925"/>
      <c r="BU86" s="925"/>
      <c r="BV86" s="925"/>
      <c r="BW86" s="925"/>
      <c r="BX86" s="925"/>
      <c r="BY86" s="925"/>
      <c r="BZ86" s="925"/>
      <c r="CA86" s="925"/>
      <c r="CB86" s="925"/>
      <c r="CC86" s="925"/>
      <c r="CD86" s="925"/>
      <c r="CE86" s="925"/>
      <c r="CF86" s="925"/>
      <c r="CG86" s="930"/>
      <c r="CH86" s="927"/>
      <c r="CI86" s="928"/>
      <c r="CJ86" s="928"/>
      <c r="CK86" s="928"/>
      <c r="CL86" s="929"/>
      <c r="CM86" s="927"/>
      <c r="CN86" s="928"/>
      <c r="CO86" s="928"/>
      <c r="CP86" s="928"/>
      <c r="CQ86" s="929"/>
      <c r="CR86" s="927"/>
      <c r="CS86" s="928"/>
      <c r="CT86" s="928"/>
      <c r="CU86" s="928"/>
      <c r="CV86" s="929"/>
      <c r="CW86" s="927"/>
      <c r="CX86" s="928"/>
      <c r="CY86" s="928"/>
      <c r="CZ86" s="928"/>
      <c r="DA86" s="929"/>
      <c r="DB86" s="927"/>
      <c r="DC86" s="928"/>
      <c r="DD86" s="928"/>
      <c r="DE86" s="928"/>
      <c r="DF86" s="929"/>
      <c r="DG86" s="927"/>
      <c r="DH86" s="928"/>
      <c r="DI86" s="928"/>
      <c r="DJ86" s="928"/>
      <c r="DK86" s="929"/>
      <c r="DL86" s="927"/>
      <c r="DM86" s="928"/>
      <c r="DN86" s="928"/>
      <c r="DO86" s="928"/>
      <c r="DP86" s="929"/>
      <c r="DQ86" s="927"/>
      <c r="DR86" s="928"/>
      <c r="DS86" s="928"/>
      <c r="DT86" s="928"/>
      <c r="DU86" s="929"/>
      <c r="DV86" s="924"/>
      <c r="DW86" s="925"/>
      <c r="DX86" s="925"/>
      <c r="DY86" s="925"/>
      <c r="DZ86" s="926"/>
      <c r="EA86" s="225"/>
    </row>
    <row r="87" spans="1:131" ht="26.25" customHeight="1" x14ac:dyDescent="0.15">
      <c r="A87" s="239">
        <v>20</v>
      </c>
      <c r="B87" s="945"/>
      <c r="C87" s="946"/>
      <c r="D87" s="946"/>
      <c r="E87" s="946"/>
      <c r="F87" s="946"/>
      <c r="G87" s="946"/>
      <c r="H87" s="946"/>
      <c r="I87" s="946"/>
      <c r="J87" s="946"/>
      <c r="K87" s="946"/>
      <c r="L87" s="946"/>
      <c r="M87" s="946"/>
      <c r="N87" s="946"/>
      <c r="O87" s="946"/>
      <c r="P87" s="947"/>
      <c r="Q87" s="948"/>
      <c r="R87" s="949"/>
      <c r="S87" s="949"/>
      <c r="T87" s="949"/>
      <c r="U87" s="949"/>
      <c r="V87" s="949"/>
      <c r="W87" s="949"/>
      <c r="X87" s="949"/>
      <c r="Y87" s="949"/>
      <c r="Z87" s="949"/>
      <c r="AA87" s="949"/>
      <c r="AB87" s="949"/>
      <c r="AC87" s="949"/>
      <c r="AD87" s="949"/>
      <c r="AE87" s="949"/>
      <c r="AF87" s="949"/>
      <c r="AG87" s="949"/>
      <c r="AH87" s="949"/>
      <c r="AI87" s="949"/>
      <c r="AJ87" s="949"/>
      <c r="AK87" s="949"/>
      <c r="AL87" s="949"/>
      <c r="AM87" s="949"/>
      <c r="AN87" s="949"/>
      <c r="AO87" s="949"/>
      <c r="AP87" s="949"/>
      <c r="AQ87" s="949"/>
      <c r="AR87" s="949"/>
      <c r="AS87" s="949"/>
      <c r="AT87" s="949"/>
      <c r="AU87" s="949"/>
      <c r="AV87" s="949"/>
      <c r="AW87" s="949"/>
      <c r="AX87" s="949"/>
      <c r="AY87" s="949"/>
      <c r="AZ87" s="950"/>
      <c r="BA87" s="950"/>
      <c r="BB87" s="950"/>
      <c r="BC87" s="950"/>
      <c r="BD87" s="951"/>
      <c r="BE87" s="236"/>
      <c r="BF87" s="236"/>
      <c r="BG87" s="236"/>
      <c r="BH87" s="236"/>
      <c r="BI87" s="236"/>
      <c r="BJ87" s="236"/>
      <c r="BK87" s="236"/>
      <c r="BL87" s="236"/>
      <c r="BM87" s="236"/>
      <c r="BN87" s="236"/>
      <c r="BO87" s="236"/>
      <c r="BP87" s="236"/>
      <c r="BQ87" s="233">
        <v>81</v>
      </c>
      <c r="BR87" s="238"/>
      <c r="BS87" s="924"/>
      <c r="BT87" s="925"/>
      <c r="BU87" s="925"/>
      <c r="BV87" s="925"/>
      <c r="BW87" s="925"/>
      <c r="BX87" s="925"/>
      <c r="BY87" s="925"/>
      <c r="BZ87" s="925"/>
      <c r="CA87" s="925"/>
      <c r="CB87" s="925"/>
      <c r="CC87" s="925"/>
      <c r="CD87" s="925"/>
      <c r="CE87" s="925"/>
      <c r="CF87" s="925"/>
      <c r="CG87" s="930"/>
      <c r="CH87" s="927"/>
      <c r="CI87" s="928"/>
      <c r="CJ87" s="928"/>
      <c r="CK87" s="928"/>
      <c r="CL87" s="929"/>
      <c r="CM87" s="927"/>
      <c r="CN87" s="928"/>
      <c r="CO87" s="928"/>
      <c r="CP87" s="928"/>
      <c r="CQ87" s="929"/>
      <c r="CR87" s="927"/>
      <c r="CS87" s="928"/>
      <c r="CT87" s="928"/>
      <c r="CU87" s="928"/>
      <c r="CV87" s="929"/>
      <c r="CW87" s="927"/>
      <c r="CX87" s="928"/>
      <c r="CY87" s="928"/>
      <c r="CZ87" s="928"/>
      <c r="DA87" s="929"/>
      <c r="DB87" s="927"/>
      <c r="DC87" s="928"/>
      <c r="DD87" s="928"/>
      <c r="DE87" s="928"/>
      <c r="DF87" s="929"/>
      <c r="DG87" s="927"/>
      <c r="DH87" s="928"/>
      <c r="DI87" s="928"/>
      <c r="DJ87" s="928"/>
      <c r="DK87" s="929"/>
      <c r="DL87" s="927"/>
      <c r="DM87" s="928"/>
      <c r="DN87" s="928"/>
      <c r="DO87" s="928"/>
      <c r="DP87" s="929"/>
      <c r="DQ87" s="927"/>
      <c r="DR87" s="928"/>
      <c r="DS87" s="928"/>
      <c r="DT87" s="928"/>
      <c r="DU87" s="929"/>
      <c r="DV87" s="924"/>
      <c r="DW87" s="925"/>
      <c r="DX87" s="925"/>
      <c r="DY87" s="925"/>
      <c r="DZ87" s="926"/>
      <c r="EA87" s="225"/>
    </row>
    <row r="88" spans="1:131" ht="26.25" customHeight="1" thickBot="1" x14ac:dyDescent="0.2">
      <c r="A88" s="235" t="s">
        <v>391</v>
      </c>
      <c r="B88" s="853" t="s">
        <v>426</v>
      </c>
      <c r="C88" s="854"/>
      <c r="D88" s="854"/>
      <c r="E88" s="854"/>
      <c r="F88" s="854"/>
      <c r="G88" s="854"/>
      <c r="H88" s="854"/>
      <c r="I88" s="854"/>
      <c r="J88" s="854"/>
      <c r="K88" s="854"/>
      <c r="L88" s="854"/>
      <c r="M88" s="854"/>
      <c r="N88" s="854"/>
      <c r="O88" s="854"/>
      <c r="P88" s="855"/>
      <c r="Q88" s="905"/>
      <c r="R88" s="906"/>
      <c r="S88" s="906"/>
      <c r="T88" s="906"/>
      <c r="U88" s="906"/>
      <c r="V88" s="906"/>
      <c r="W88" s="906"/>
      <c r="X88" s="906"/>
      <c r="Y88" s="906"/>
      <c r="Z88" s="906"/>
      <c r="AA88" s="906"/>
      <c r="AB88" s="906"/>
      <c r="AC88" s="906"/>
      <c r="AD88" s="906"/>
      <c r="AE88" s="906"/>
      <c r="AF88" s="909">
        <f>SUM(AF68:AJ87)</f>
        <v>10695</v>
      </c>
      <c r="AG88" s="909"/>
      <c r="AH88" s="909"/>
      <c r="AI88" s="909"/>
      <c r="AJ88" s="909"/>
      <c r="AK88" s="906"/>
      <c r="AL88" s="906"/>
      <c r="AM88" s="906"/>
      <c r="AN88" s="906"/>
      <c r="AO88" s="906"/>
      <c r="AP88" s="909">
        <f t="shared" ref="AP88" si="0">SUM(AP68:AT87)</f>
        <v>2620</v>
      </c>
      <c r="AQ88" s="909"/>
      <c r="AR88" s="909"/>
      <c r="AS88" s="909"/>
      <c r="AT88" s="909"/>
      <c r="AU88" s="909">
        <f t="shared" ref="AU88" si="1">SUM(AU68:AY87)</f>
        <v>646</v>
      </c>
      <c r="AV88" s="909"/>
      <c r="AW88" s="909"/>
      <c r="AX88" s="909"/>
      <c r="AY88" s="909"/>
      <c r="AZ88" s="914"/>
      <c r="BA88" s="914"/>
      <c r="BB88" s="914"/>
      <c r="BC88" s="914"/>
      <c r="BD88" s="915"/>
      <c r="BE88" s="236"/>
      <c r="BF88" s="236"/>
      <c r="BG88" s="236"/>
      <c r="BH88" s="236"/>
      <c r="BI88" s="236"/>
      <c r="BJ88" s="236"/>
      <c r="BK88" s="236"/>
      <c r="BL88" s="236"/>
      <c r="BM88" s="236"/>
      <c r="BN88" s="236"/>
      <c r="BO88" s="236"/>
      <c r="BP88" s="236"/>
      <c r="BQ88" s="233">
        <v>82</v>
      </c>
      <c r="BR88" s="238"/>
      <c r="BS88" s="924"/>
      <c r="BT88" s="925"/>
      <c r="BU88" s="925"/>
      <c r="BV88" s="925"/>
      <c r="BW88" s="925"/>
      <c r="BX88" s="925"/>
      <c r="BY88" s="925"/>
      <c r="BZ88" s="925"/>
      <c r="CA88" s="925"/>
      <c r="CB88" s="925"/>
      <c r="CC88" s="925"/>
      <c r="CD88" s="925"/>
      <c r="CE88" s="925"/>
      <c r="CF88" s="925"/>
      <c r="CG88" s="930"/>
      <c r="CH88" s="927"/>
      <c r="CI88" s="928"/>
      <c r="CJ88" s="928"/>
      <c r="CK88" s="928"/>
      <c r="CL88" s="929"/>
      <c r="CM88" s="927"/>
      <c r="CN88" s="928"/>
      <c r="CO88" s="928"/>
      <c r="CP88" s="928"/>
      <c r="CQ88" s="929"/>
      <c r="CR88" s="927"/>
      <c r="CS88" s="928"/>
      <c r="CT88" s="928"/>
      <c r="CU88" s="928"/>
      <c r="CV88" s="929"/>
      <c r="CW88" s="927"/>
      <c r="CX88" s="928"/>
      <c r="CY88" s="928"/>
      <c r="CZ88" s="928"/>
      <c r="DA88" s="929"/>
      <c r="DB88" s="927"/>
      <c r="DC88" s="928"/>
      <c r="DD88" s="928"/>
      <c r="DE88" s="928"/>
      <c r="DF88" s="929"/>
      <c r="DG88" s="927"/>
      <c r="DH88" s="928"/>
      <c r="DI88" s="928"/>
      <c r="DJ88" s="928"/>
      <c r="DK88" s="929"/>
      <c r="DL88" s="927"/>
      <c r="DM88" s="928"/>
      <c r="DN88" s="928"/>
      <c r="DO88" s="928"/>
      <c r="DP88" s="929"/>
      <c r="DQ88" s="927"/>
      <c r="DR88" s="928"/>
      <c r="DS88" s="928"/>
      <c r="DT88" s="928"/>
      <c r="DU88" s="929"/>
      <c r="DV88" s="924"/>
      <c r="DW88" s="925"/>
      <c r="DX88" s="925"/>
      <c r="DY88" s="925"/>
      <c r="DZ88" s="926"/>
      <c r="EA88" s="225"/>
    </row>
    <row r="89" spans="1:131" ht="26.25" hidden="1" customHeight="1" x14ac:dyDescent="0.15">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24"/>
      <c r="BT89" s="925"/>
      <c r="BU89" s="925"/>
      <c r="BV89" s="925"/>
      <c r="BW89" s="925"/>
      <c r="BX89" s="925"/>
      <c r="BY89" s="925"/>
      <c r="BZ89" s="925"/>
      <c r="CA89" s="925"/>
      <c r="CB89" s="925"/>
      <c r="CC89" s="925"/>
      <c r="CD89" s="925"/>
      <c r="CE89" s="925"/>
      <c r="CF89" s="925"/>
      <c r="CG89" s="930"/>
      <c r="CH89" s="927"/>
      <c r="CI89" s="928"/>
      <c r="CJ89" s="928"/>
      <c r="CK89" s="928"/>
      <c r="CL89" s="929"/>
      <c r="CM89" s="927"/>
      <c r="CN89" s="928"/>
      <c r="CO89" s="928"/>
      <c r="CP89" s="928"/>
      <c r="CQ89" s="929"/>
      <c r="CR89" s="927"/>
      <c r="CS89" s="928"/>
      <c r="CT89" s="928"/>
      <c r="CU89" s="928"/>
      <c r="CV89" s="929"/>
      <c r="CW89" s="927"/>
      <c r="CX89" s="928"/>
      <c r="CY89" s="928"/>
      <c r="CZ89" s="928"/>
      <c r="DA89" s="929"/>
      <c r="DB89" s="927"/>
      <c r="DC89" s="928"/>
      <c r="DD89" s="928"/>
      <c r="DE89" s="928"/>
      <c r="DF89" s="929"/>
      <c r="DG89" s="927"/>
      <c r="DH89" s="928"/>
      <c r="DI89" s="928"/>
      <c r="DJ89" s="928"/>
      <c r="DK89" s="929"/>
      <c r="DL89" s="927"/>
      <c r="DM89" s="928"/>
      <c r="DN89" s="928"/>
      <c r="DO89" s="928"/>
      <c r="DP89" s="929"/>
      <c r="DQ89" s="927"/>
      <c r="DR89" s="928"/>
      <c r="DS89" s="928"/>
      <c r="DT89" s="928"/>
      <c r="DU89" s="929"/>
      <c r="DV89" s="924"/>
      <c r="DW89" s="925"/>
      <c r="DX89" s="925"/>
      <c r="DY89" s="925"/>
      <c r="DZ89" s="926"/>
      <c r="EA89" s="225"/>
    </row>
    <row r="90" spans="1:131" ht="26.25" hidden="1" customHeight="1" x14ac:dyDescent="0.15">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24"/>
      <c r="BT90" s="925"/>
      <c r="BU90" s="925"/>
      <c r="BV90" s="925"/>
      <c r="BW90" s="925"/>
      <c r="BX90" s="925"/>
      <c r="BY90" s="925"/>
      <c r="BZ90" s="925"/>
      <c r="CA90" s="925"/>
      <c r="CB90" s="925"/>
      <c r="CC90" s="925"/>
      <c r="CD90" s="925"/>
      <c r="CE90" s="925"/>
      <c r="CF90" s="925"/>
      <c r="CG90" s="930"/>
      <c r="CH90" s="927"/>
      <c r="CI90" s="928"/>
      <c r="CJ90" s="928"/>
      <c r="CK90" s="928"/>
      <c r="CL90" s="929"/>
      <c r="CM90" s="927"/>
      <c r="CN90" s="928"/>
      <c r="CO90" s="928"/>
      <c r="CP90" s="928"/>
      <c r="CQ90" s="929"/>
      <c r="CR90" s="927"/>
      <c r="CS90" s="928"/>
      <c r="CT90" s="928"/>
      <c r="CU90" s="928"/>
      <c r="CV90" s="929"/>
      <c r="CW90" s="927"/>
      <c r="CX90" s="928"/>
      <c r="CY90" s="928"/>
      <c r="CZ90" s="928"/>
      <c r="DA90" s="929"/>
      <c r="DB90" s="927"/>
      <c r="DC90" s="928"/>
      <c r="DD90" s="928"/>
      <c r="DE90" s="928"/>
      <c r="DF90" s="929"/>
      <c r="DG90" s="927"/>
      <c r="DH90" s="928"/>
      <c r="DI90" s="928"/>
      <c r="DJ90" s="928"/>
      <c r="DK90" s="929"/>
      <c r="DL90" s="927"/>
      <c r="DM90" s="928"/>
      <c r="DN90" s="928"/>
      <c r="DO90" s="928"/>
      <c r="DP90" s="929"/>
      <c r="DQ90" s="927"/>
      <c r="DR90" s="928"/>
      <c r="DS90" s="928"/>
      <c r="DT90" s="928"/>
      <c r="DU90" s="929"/>
      <c r="DV90" s="924"/>
      <c r="DW90" s="925"/>
      <c r="DX90" s="925"/>
      <c r="DY90" s="925"/>
      <c r="DZ90" s="926"/>
      <c r="EA90" s="225"/>
    </row>
    <row r="91" spans="1:131" ht="26.25" hidden="1" customHeight="1" x14ac:dyDescent="0.15">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24"/>
      <c r="BT91" s="925"/>
      <c r="BU91" s="925"/>
      <c r="BV91" s="925"/>
      <c r="BW91" s="925"/>
      <c r="BX91" s="925"/>
      <c r="BY91" s="925"/>
      <c r="BZ91" s="925"/>
      <c r="CA91" s="925"/>
      <c r="CB91" s="925"/>
      <c r="CC91" s="925"/>
      <c r="CD91" s="925"/>
      <c r="CE91" s="925"/>
      <c r="CF91" s="925"/>
      <c r="CG91" s="930"/>
      <c r="CH91" s="927"/>
      <c r="CI91" s="928"/>
      <c r="CJ91" s="928"/>
      <c r="CK91" s="928"/>
      <c r="CL91" s="929"/>
      <c r="CM91" s="927"/>
      <c r="CN91" s="928"/>
      <c r="CO91" s="928"/>
      <c r="CP91" s="928"/>
      <c r="CQ91" s="929"/>
      <c r="CR91" s="927"/>
      <c r="CS91" s="928"/>
      <c r="CT91" s="928"/>
      <c r="CU91" s="928"/>
      <c r="CV91" s="929"/>
      <c r="CW91" s="927"/>
      <c r="CX91" s="928"/>
      <c r="CY91" s="928"/>
      <c r="CZ91" s="928"/>
      <c r="DA91" s="929"/>
      <c r="DB91" s="927"/>
      <c r="DC91" s="928"/>
      <c r="DD91" s="928"/>
      <c r="DE91" s="928"/>
      <c r="DF91" s="929"/>
      <c r="DG91" s="927"/>
      <c r="DH91" s="928"/>
      <c r="DI91" s="928"/>
      <c r="DJ91" s="928"/>
      <c r="DK91" s="929"/>
      <c r="DL91" s="927"/>
      <c r="DM91" s="928"/>
      <c r="DN91" s="928"/>
      <c r="DO91" s="928"/>
      <c r="DP91" s="929"/>
      <c r="DQ91" s="927"/>
      <c r="DR91" s="928"/>
      <c r="DS91" s="928"/>
      <c r="DT91" s="928"/>
      <c r="DU91" s="929"/>
      <c r="DV91" s="924"/>
      <c r="DW91" s="925"/>
      <c r="DX91" s="925"/>
      <c r="DY91" s="925"/>
      <c r="DZ91" s="926"/>
      <c r="EA91" s="225"/>
    </row>
    <row r="92" spans="1:131" ht="26.25" hidden="1" customHeight="1" x14ac:dyDescent="0.15">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24"/>
      <c r="BT92" s="925"/>
      <c r="BU92" s="925"/>
      <c r="BV92" s="925"/>
      <c r="BW92" s="925"/>
      <c r="BX92" s="925"/>
      <c r="BY92" s="925"/>
      <c r="BZ92" s="925"/>
      <c r="CA92" s="925"/>
      <c r="CB92" s="925"/>
      <c r="CC92" s="925"/>
      <c r="CD92" s="925"/>
      <c r="CE92" s="925"/>
      <c r="CF92" s="925"/>
      <c r="CG92" s="930"/>
      <c r="CH92" s="927"/>
      <c r="CI92" s="928"/>
      <c r="CJ92" s="928"/>
      <c r="CK92" s="928"/>
      <c r="CL92" s="929"/>
      <c r="CM92" s="927"/>
      <c r="CN92" s="928"/>
      <c r="CO92" s="928"/>
      <c r="CP92" s="928"/>
      <c r="CQ92" s="929"/>
      <c r="CR92" s="927"/>
      <c r="CS92" s="928"/>
      <c r="CT92" s="928"/>
      <c r="CU92" s="928"/>
      <c r="CV92" s="929"/>
      <c r="CW92" s="927"/>
      <c r="CX92" s="928"/>
      <c r="CY92" s="928"/>
      <c r="CZ92" s="928"/>
      <c r="DA92" s="929"/>
      <c r="DB92" s="927"/>
      <c r="DC92" s="928"/>
      <c r="DD92" s="928"/>
      <c r="DE92" s="928"/>
      <c r="DF92" s="929"/>
      <c r="DG92" s="927"/>
      <c r="DH92" s="928"/>
      <c r="DI92" s="928"/>
      <c r="DJ92" s="928"/>
      <c r="DK92" s="929"/>
      <c r="DL92" s="927"/>
      <c r="DM92" s="928"/>
      <c r="DN92" s="928"/>
      <c r="DO92" s="928"/>
      <c r="DP92" s="929"/>
      <c r="DQ92" s="927"/>
      <c r="DR92" s="928"/>
      <c r="DS92" s="928"/>
      <c r="DT92" s="928"/>
      <c r="DU92" s="929"/>
      <c r="DV92" s="924"/>
      <c r="DW92" s="925"/>
      <c r="DX92" s="925"/>
      <c r="DY92" s="925"/>
      <c r="DZ92" s="926"/>
      <c r="EA92" s="225"/>
    </row>
    <row r="93" spans="1:131" ht="26.25" hidden="1" customHeight="1" x14ac:dyDescent="0.15">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24"/>
      <c r="BT93" s="925"/>
      <c r="BU93" s="925"/>
      <c r="BV93" s="925"/>
      <c r="BW93" s="925"/>
      <c r="BX93" s="925"/>
      <c r="BY93" s="925"/>
      <c r="BZ93" s="925"/>
      <c r="CA93" s="925"/>
      <c r="CB93" s="925"/>
      <c r="CC93" s="925"/>
      <c r="CD93" s="925"/>
      <c r="CE93" s="925"/>
      <c r="CF93" s="925"/>
      <c r="CG93" s="930"/>
      <c r="CH93" s="927"/>
      <c r="CI93" s="928"/>
      <c r="CJ93" s="928"/>
      <c r="CK93" s="928"/>
      <c r="CL93" s="929"/>
      <c r="CM93" s="927"/>
      <c r="CN93" s="928"/>
      <c r="CO93" s="928"/>
      <c r="CP93" s="928"/>
      <c r="CQ93" s="929"/>
      <c r="CR93" s="927"/>
      <c r="CS93" s="928"/>
      <c r="CT93" s="928"/>
      <c r="CU93" s="928"/>
      <c r="CV93" s="929"/>
      <c r="CW93" s="927"/>
      <c r="CX93" s="928"/>
      <c r="CY93" s="928"/>
      <c r="CZ93" s="928"/>
      <c r="DA93" s="929"/>
      <c r="DB93" s="927"/>
      <c r="DC93" s="928"/>
      <c r="DD93" s="928"/>
      <c r="DE93" s="928"/>
      <c r="DF93" s="929"/>
      <c r="DG93" s="927"/>
      <c r="DH93" s="928"/>
      <c r="DI93" s="928"/>
      <c r="DJ93" s="928"/>
      <c r="DK93" s="929"/>
      <c r="DL93" s="927"/>
      <c r="DM93" s="928"/>
      <c r="DN93" s="928"/>
      <c r="DO93" s="928"/>
      <c r="DP93" s="929"/>
      <c r="DQ93" s="927"/>
      <c r="DR93" s="928"/>
      <c r="DS93" s="928"/>
      <c r="DT93" s="928"/>
      <c r="DU93" s="929"/>
      <c r="DV93" s="924"/>
      <c r="DW93" s="925"/>
      <c r="DX93" s="925"/>
      <c r="DY93" s="925"/>
      <c r="DZ93" s="926"/>
      <c r="EA93" s="225"/>
    </row>
    <row r="94" spans="1:131" ht="26.25" hidden="1" customHeight="1" x14ac:dyDescent="0.15">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24"/>
      <c r="BT94" s="925"/>
      <c r="BU94" s="925"/>
      <c r="BV94" s="925"/>
      <c r="BW94" s="925"/>
      <c r="BX94" s="925"/>
      <c r="BY94" s="925"/>
      <c r="BZ94" s="925"/>
      <c r="CA94" s="925"/>
      <c r="CB94" s="925"/>
      <c r="CC94" s="925"/>
      <c r="CD94" s="925"/>
      <c r="CE94" s="925"/>
      <c r="CF94" s="925"/>
      <c r="CG94" s="930"/>
      <c r="CH94" s="927"/>
      <c r="CI94" s="928"/>
      <c r="CJ94" s="928"/>
      <c r="CK94" s="928"/>
      <c r="CL94" s="929"/>
      <c r="CM94" s="927"/>
      <c r="CN94" s="928"/>
      <c r="CO94" s="928"/>
      <c r="CP94" s="928"/>
      <c r="CQ94" s="929"/>
      <c r="CR94" s="927"/>
      <c r="CS94" s="928"/>
      <c r="CT94" s="928"/>
      <c r="CU94" s="928"/>
      <c r="CV94" s="929"/>
      <c r="CW94" s="927"/>
      <c r="CX94" s="928"/>
      <c r="CY94" s="928"/>
      <c r="CZ94" s="928"/>
      <c r="DA94" s="929"/>
      <c r="DB94" s="927"/>
      <c r="DC94" s="928"/>
      <c r="DD94" s="928"/>
      <c r="DE94" s="928"/>
      <c r="DF94" s="929"/>
      <c r="DG94" s="927"/>
      <c r="DH94" s="928"/>
      <c r="DI94" s="928"/>
      <c r="DJ94" s="928"/>
      <c r="DK94" s="929"/>
      <c r="DL94" s="927"/>
      <c r="DM94" s="928"/>
      <c r="DN94" s="928"/>
      <c r="DO94" s="928"/>
      <c r="DP94" s="929"/>
      <c r="DQ94" s="927"/>
      <c r="DR94" s="928"/>
      <c r="DS94" s="928"/>
      <c r="DT94" s="928"/>
      <c r="DU94" s="929"/>
      <c r="DV94" s="924"/>
      <c r="DW94" s="925"/>
      <c r="DX94" s="925"/>
      <c r="DY94" s="925"/>
      <c r="DZ94" s="926"/>
      <c r="EA94" s="225"/>
    </row>
    <row r="95" spans="1:131" ht="26.25" hidden="1" customHeight="1" x14ac:dyDescent="0.15">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24"/>
      <c r="BT95" s="925"/>
      <c r="BU95" s="925"/>
      <c r="BV95" s="925"/>
      <c r="BW95" s="925"/>
      <c r="BX95" s="925"/>
      <c r="BY95" s="925"/>
      <c r="BZ95" s="925"/>
      <c r="CA95" s="925"/>
      <c r="CB95" s="925"/>
      <c r="CC95" s="925"/>
      <c r="CD95" s="925"/>
      <c r="CE95" s="925"/>
      <c r="CF95" s="925"/>
      <c r="CG95" s="930"/>
      <c r="CH95" s="927"/>
      <c r="CI95" s="928"/>
      <c r="CJ95" s="928"/>
      <c r="CK95" s="928"/>
      <c r="CL95" s="929"/>
      <c r="CM95" s="927"/>
      <c r="CN95" s="928"/>
      <c r="CO95" s="928"/>
      <c r="CP95" s="928"/>
      <c r="CQ95" s="929"/>
      <c r="CR95" s="927"/>
      <c r="CS95" s="928"/>
      <c r="CT95" s="928"/>
      <c r="CU95" s="928"/>
      <c r="CV95" s="929"/>
      <c r="CW95" s="927"/>
      <c r="CX95" s="928"/>
      <c r="CY95" s="928"/>
      <c r="CZ95" s="928"/>
      <c r="DA95" s="929"/>
      <c r="DB95" s="927"/>
      <c r="DC95" s="928"/>
      <c r="DD95" s="928"/>
      <c r="DE95" s="928"/>
      <c r="DF95" s="929"/>
      <c r="DG95" s="927"/>
      <c r="DH95" s="928"/>
      <c r="DI95" s="928"/>
      <c r="DJ95" s="928"/>
      <c r="DK95" s="929"/>
      <c r="DL95" s="927"/>
      <c r="DM95" s="928"/>
      <c r="DN95" s="928"/>
      <c r="DO95" s="928"/>
      <c r="DP95" s="929"/>
      <c r="DQ95" s="927"/>
      <c r="DR95" s="928"/>
      <c r="DS95" s="928"/>
      <c r="DT95" s="928"/>
      <c r="DU95" s="929"/>
      <c r="DV95" s="924"/>
      <c r="DW95" s="925"/>
      <c r="DX95" s="925"/>
      <c r="DY95" s="925"/>
      <c r="DZ95" s="926"/>
      <c r="EA95" s="225"/>
    </row>
    <row r="96" spans="1:131" ht="26.25" hidden="1" customHeight="1" x14ac:dyDescent="0.15">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24"/>
      <c r="BT96" s="925"/>
      <c r="BU96" s="925"/>
      <c r="BV96" s="925"/>
      <c r="BW96" s="925"/>
      <c r="BX96" s="925"/>
      <c r="BY96" s="925"/>
      <c r="BZ96" s="925"/>
      <c r="CA96" s="925"/>
      <c r="CB96" s="925"/>
      <c r="CC96" s="925"/>
      <c r="CD96" s="925"/>
      <c r="CE96" s="925"/>
      <c r="CF96" s="925"/>
      <c r="CG96" s="930"/>
      <c r="CH96" s="927"/>
      <c r="CI96" s="928"/>
      <c r="CJ96" s="928"/>
      <c r="CK96" s="928"/>
      <c r="CL96" s="929"/>
      <c r="CM96" s="927"/>
      <c r="CN96" s="928"/>
      <c r="CO96" s="928"/>
      <c r="CP96" s="928"/>
      <c r="CQ96" s="929"/>
      <c r="CR96" s="927"/>
      <c r="CS96" s="928"/>
      <c r="CT96" s="928"/>
      <c r="CU96" s="928"/>
      <c r="CV96" s="929"/>
      <c r="CW96" s="927"/>
      <c r="CX96" s="928"/>
      <c r="CY96" s="928"/>
      <c r="CZ96" s="928"/>
      <c r="DA96" s="929"/>
      <c r="DB96" s="927"/>
      <c r="DC96" s="928"/>
      <c r="DD96" s="928"/>
      <c r="DE96" s="928"/>
      <c r="DF96" s="929"/>
      <c r="DG96" s="927"/>
      <c r="DH96" s="928"/>
      <c r="DI96" s="928"/>
      <c r="DJ96" s="928"/>
      <c r="DK96" s="929"/>
      <c r="DL96" s="927"/>
      <c r="DM96" s="928"/>
      <c r="DN96" s="928"/>
      <c r="DO96" s="928"/>
      <c r="DP96" s="929"/>
      <c r="DQ96" s="927"/>
      <c r="DR96" s="928"/>
      <c r="DS96" s="928"/>
      <c r="DT96" s="928"/>
      <c r="DU96" s="929"/>
      <c r="DV96" s="924"/>
      <c r="DW96" s="925"/>
      <c r="DX96" s="925"/>
      <c r="DY96" s="925"/>
      <c r="DZ96" s="926"/>
      <c r="EA96" s="225"/>
    </row>
    <row r="97" spans="1:131" ht="26.25" hidden="1" customHeight="1" x14ac:dyDescent="0.15">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24"/>
      <c r="BT97" s="925"/>
      <c r="BU97" s="925"/>
      <c r="BV97" s="925"/>
      <c r="BW97" s="925"/>
      <c r="BX97" s="925"/>
      <c r="BY97" s="925"/>
      <c r="BZ97" s="925"/>
      <c r="CA97" s="925"/>
      <c r="CB97" s="925"/>
      <c r="CC97" s="925"/>
      <c r="CD97" s="925"/>
      <c r="CE97" s="925"/>
      <c r="CF97" s="925"/>
      <c r="CG97" s="930"/>
      <c r="CH97" s="927"/>
      <c r="CI97" s="928"/>
      <c r="CJ97" s="928"/>
      <c r="CK97" s="928"/>
      <c r="CL97" s="929"/>
      <c r="CM97" s="927"/>
      <c r="CN97" s="928"/>
      <c r="CO97" s="928"/>
      <c r="CP97" s="928"/>
      <c r="CQ97" s="929"/>
      <c r="CR97" s="927"/>
      <c r="CS97" s="928"/>
      <c r="CT97" s="928"/>
      <c r="CU97" s="928"/>
      <c r="CV97" s="929"/>
      <c r="CW97" s="927"/>
      <c r="CX97" s="928"/>
      <c r="CY97" s="928"/>
      <c r="CZ97" s="928"/>
      <c r="DA97" s="929"/>
      <c r="DB97" s="927"/>
      <c r="DC97" s="928"/>
      <c r="DD97" s="928"/>
      <c r="DE97" s="928"/>
      <c r="DF97" s="929"/>
      <c r="DG97" s="927"/>
      <c r="DH97" s="928"/>
      <c r="DI97" s="928"/>
      <c r="DJ97" s="928"/>
      <c r="DK97" s="929"/>
      <c r="DL97" s="927"/>
      <c r="DM97" s="928"/>
      <c r="DN97" s="928"/>
      <c r="DO97" s="928"/>
      <c r="DP97" s="929"/>
      <c r="DQ97" s="927"/>
      <c r="DR97" s="928"/>
      <c r="DS97" s="928"/>
      <c r="DT97" s="928"/>
      <c r="DU97" s="929"/>
      <c r="DV97" s="924"/>
      <c r="DW97" s="925"/>
      <c r="DX97" s="925"/>
      <c r="DY97" s="925"/>
      <c r="DZ97" s="926"/>
      <c r="EA97" s="225"/>
    </row>
    <row r="98" spans="1:131" ht="26.25" hidden="1" customHeight="1" x14ac:dyDescent="0.15">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24"/>
      <c r="BT98" s="925"/>
      <c r="BU98" s="925"/>
      <c r="BV98" s="925"/>
      <c r="BW98" s="925"/>
      <c r="BX98" s="925"/>
      <c r="BY98" s="925"/>
      <c r="BZ98" s="925"/>
      <c r="CA98" s="925"/>
      <c r="CB98" s="925"/>
      <c r="CC98" s="925"/>
      <c r="CD98" s="925"/>
      <c r="CE98" s="925"/>
      <c r="CF98" s="925"/>
      <c r="CG98" s="930"/>
      <c r="CH98" s="927"/>
      <c r="CI98" s="928"/>
      <c r="CJ98" s="928"/>
      <c r="CK98" s="928"/>
      <c r="CL98" s="929"/>
      <c r="CM98" s="927"/>
      <c r="CN98" s="928"/>
      <c r="CO98" s="928"/>
      <c r="CP98" s="928"/>
      <c r="CQ98" s="929"/>
      <c r="CR98" s="927"/>
      <c r="CS98" s="928"/>
      <c r="CT98" s="928"/>
      <c r="CU98" s="928"/>
      <c r="CV98" s="929"/>
      <c r="CW98" s="927"/>
      <c r="CX98" s="928"/>
      <c r="CY98" s="928"/>
      <c r="CZ98" s="928"/>
      <c r="DA98" s="929"/>
      <c r="DB98" s="927"/>
      <c r="DC98" s="928"/>
      <c r="DD98" s="928"/>
      <c r="DE98" s="928"/>
      <c r="DF98" s="929"/>
      <c r="DG98" s="927"/>
      <c r="DH98" s="928"/>
      <c r="DI98" s="928"/>
      <c r="DJ98" s="928"/>
      <c r="DK98" s="929"/>
      <c r="DL98" s="927"/>
      <c r="DM98" s="928"/>
      <c r="DN98" s="928"/>
      <c r="DO98" s="928"/>
      <c r="DP98" s="929"/>
      <c r="DQ98" s="927"/>
      <c r="DR98" s="928"/>
      <c r="DS98" s="928"/>
      <c r="DT98" s="928"/>
      <c r="DU98" s="929"/>
      <c r="DV98" s="924"/>
      <c r="DW98" s="925"/>
      <c r="DX98" s="925"/>
      <c r="DY98" s="925"/>
      <c r="DZ98" s="926"/>
      <c r="EA98" s="225"/>
    </row>
    <row r="99" spans="1:131" ht="26.25" hidden="1" customHeight="1" x14ac:dyDescent="0.15">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24"/>
      <c r="BT99" s="925"/>
      <c r="BU99" s="925"/>
      <c r="BV99" s="925"/>
      <c r="BW99" s="925"/>
      <c r="BX99" s="925"/>
      <c r="BY99" s="925"/>
      <c r="BZ99" s="925"/>
      <c r="CA99" s="925"/>
      <c r="CB99" s="925"/>
      <c r="CC99" s="925"/>
      <c r="CD99" s="925"/>
      <c r="CE99" s="925"/>
      <c r="CF99" s="925"/>
      <c r="CG99" s="930"/>
      <c r="CH99" s="927"/>
      <c r="CI99" s="928"/>
      <c r="CJ99" s="928"/>
      <c r="CK99" s="928"/>
      <c r="CL99" s="929"/>
      <c r="CM99" s="927"/>
      <c r="CN99" s="928"/>
      <c r="CO99" s="928"/>
      <c r="CP99" s="928"/>
      <c r="CQ99" s="929"/>
      <c r="CR99" s="927"/>
      <c r="CS99" s="928"/>
      <c r="CT99" s="928"/>
      <c r="CU99" s="928"/>
      <c r="CV99" s="929"/>
      <c r="CW99" s="927"/>
      <c r="CX99" s="928"/>
      <c r="CY99" s="928"/>
      <c r="CZ99" s="928"/>
      <c r="DA99" s="929"/>
      <c r="DB99" s="927"/>
      <c r="DC99" s="928"/>
      <c r="DD99" s="928"/>
      <c r="DE99" s="928"/>
      <c r="DF99" s="929"/>
      <c r="DG99" s="927"/>
      <c r="DH99" s="928"/>
      <c r="DI99" s="928"/>
      <c r="DJ99" s="928"/>
      <c r="DK99" s="929"/>
      <c r="DL99" s="927"/>
      <c r="DM99" s="928"/>
      <c r="DN99" s="928"/>
      <c r="DO99" s="928"/>
      <c r="DP99" s="929"/>
      <c r="DQ99" s="927"/>
      <c r="DR99" s="928"/>
      <c r="DS99" s="928"/>
      <c r="DT99" s="928"/>
      <c r="DU99" s="929"/>
      <c r="DV99" s="924"/>
      <c r="DW99" s="925"/>
      <c r="DX99" s="925"/>
      <c r="DY99" s="925"/>
      <c r="DZ99" s="926"/>
      <c r="EA99" s="225"/>
    </row>
    <row r="100" spans="1:131" ht="26.25" hidden="1" customHeight="1" x14ac:dyDescent="0.15">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24"/>
      <c r="BT100" s="925"/>
      <c r="BU100" s="925"/>
      <c r="BV100" s="925"/>
      <c r="BW100" s="925"/>
      <c r="BX100" s="925"/>
      <c r="BY100" s="925"/>
      <c r="BZ100" s="925"/>
      <c r="CA100" s="925"/>
      <c r="CB100" s="925"/>
      <c r="CC100" s="925"/>
      <c r="CD100" s="925"/>
      <c r="CE100" s="925"/>
      <c r="CF100" s="925"/>
      <c r="CG100" s="930"/>
      <c r="CH100" s="927"/>
      <c r="CI100" s="928"/>
      <c r="CJ100" s="928"/>
      <c r="CK100" s="928"/>
      <c r="CL100" s="929"/>
      <c r="CM100" s="927"/>
      <c r="CN100" s="928"/>
      <c r="CO100" s="928"/>
      <c r="CP100" s="928"/>
      <c r="CQ100" s="929"/>
      <c r="CR100" s="927"/>
      <c r="CS100" s="928"/>
      <c r="CT100" s="928"/>
      <c r="CU100" s="928"/>
      <c r="CV100" s="929"/>
      <c r="CW100" s="927"/>
      <c r="CX100" s="928"/>
      <c r="CY100" s="928"/>
      <c r="CZ100" s="928"/>
      <c r="DA100" s="929"/>
      <c r="DB100" s="927"/>
      <c r="DC100" s="928"/>
      <c r="DD100" s="928"/>
      <c r="DE100" s="928"/>
      <c r="DF100" s="929"/>
      <c r="DG100" s="927"/>
      <c r="DH100" s="928"/>
      <c r="DI100" s="928"/>
      <c r="DJ100" s="928"/>
      <c r="DK100" s="929"/>
      <c r="DL100" s="927"/>
      <c r="DM100" s="928"/>
      <c r="DN100" s="928"/>
      <c r="DO100" s="928"/>
      <c r="DP100" s="929"/>
      <c r="DQ100" s="927"/>
      <c r="DR100" s="928"/>
      <c r="DS100" s="928"/>
      <c r="DT100" s="928"/>
      <c r="DU100" s="929"/>
      <c r="DV100" s="924"/>
      <c r="DW100" s="925"/>
      <c r="DX100" s="925"/>
      <c r="DY100" s="925"/>
      <c r="DZ100" s="926"/>
      <c r="EA100" s="225"/>
    </row>
    <row r="101" spans="1:131" ht="26.25" hidden="1" customHeight="1" x14ac:dyDescent="0.15">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24"/>
      <c r="BT101" s="925"/>
      <c r="BU101" s="925"/>
      <c r="BV101" s="925"/>
      <c r="BW101" s="925"/>
      <c r="BX101" s="925"/>
      <c r="BY101" s="925"/>
      <c r="BZ101" s="925"/>
      <c r="CA101" s="925"/>
      <c r="CB101" s="925"/>
      <c r="CC101" s="925"/>
      <c r="CD101" s="925"/>
      <c r="CE101" s="925"/>
      <c r="CF101" s="925"/>
      <c r="CG101" s="930"/>
      <c r="CH101" s="927"/>
      <c r="CI101" s="928"/>
      <c r="CJ101" s="928"/>
      <c r="CK101" s="928"/>
      <c r="CL101" s="929"/>
      <c r="CM101" s="927"/>
      <c r="CN101" s="928"/>
      <c r="CO101" s="928"/>
      <c r="CP101" s="928"/>
      <c r="CQ101" s="929"/>
      <c r="CR101" s="927"/>
      <c r="CS101" s="928"/>
      <c r="CT101" s="928"/>
      <c r="CU101" s="928"/>
      <c r="CV101" s="929"/>
      <c r="CW101" s="927"/>
      <c r="CX101" s="928"/>
      <c r="CY101" s="928"/>
      <c r="CZ101" s="928"/>
      <c r="DA101" s="929"/>
      <c r="DB101" s="927"/>
      <c r="DC101" s="928"/>
      <c r="DD101" s="928"/>
      <c r="DE101" s="928"/>
      <c r="DF101" s="929"/>
      <c r="DG101" s="927"/>
      <c r="DH101" s="928"/>
      <c r="DI101" s="928"/>
      <c r="DJ101" s="928"/>
      <c r="DK101" s="929"/>
      <c r="DL101" s="927"/>
      <c r="DM101" s="928"/>
      <c r="DN101" s="928"/>
      <c r="DO101" s="928"/>
      <c r="DP101" s="929"/>
      <c r="DQ101" s="927"/>
      <c r="DR101" s="928"/>
      <c r="DS101" s="928"/>
      <c r="DT101" s="928"/>
      <c r="DU101" s="929"/>
      <c r="DV101" s="924"/>
      <c r="DW101" s="925"/>
      <c r="DX101" s="925"/>
      <c r="DY101" s="925"/>
      <c r="DZ101" s="926"/>
      <c r="EA101" s="225"/>
    </row>
    <row r="102" spans="1:131" ht="26.25" customHeight="1" thickBot="1" x14ac:dyDescent="0.2">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391</v>
      </c>
      <c r="BR102" s="853" t="s">
        <v>427</v>
      </c>
      <c r="BS102" s="854"/>
      <c r="BT102" s="854"/>
      <c r="BU102" s="854"/>
      <c r="BV102" s="854"/>
      <c r="BW102" s="854"/>
      <c r="BX102" s="854"/>
      <c r="BY102" s="854"/>
      <c r="BZ102" s="854"/>
      <c r="CA102" s="854"/>
      <c r="CB102" s="854"/>
      <c r="CC102" s="854"/>
      <c r="CD102" s="854"/>
      <c r="CE102" s="854"/>
      <c r="CF102" s="854"/>
      <c r="CG102" s="855"/>
      <c r="CH102" s="952"/>
      <c r="CI102" s="953"/>
      <c r="CJ102" s="953"/>
      <c r="CK102" s="953"/>
      <c r="CL102" s="954"/>
      <c r="CM102" s="952"/>
      <c r="CN102" s="953"/>
      <c r="CO102" s="953"/>
      <c r="CP102" s="953"/>
      <c r="CQ102" s="954"/>
      <c r="CR102" s="955">
        <f>SUM(CR7:CV88)</f>
        <v>271</v>
      </c>
      <c r="CS102" s="917"/>
      <c r="CT102" s="917"/>
      <c r="CU102" s="917"/>
      <c r="CV102" s="956"/>
      <c r="CW102" s="955">
        <f t="shared" ref="CW102" si="2">SUM(CW7:DA88)</f>
        <v>3</v>
      </c>
      <c r="CX102" s="917"/>
      <c r="CY102" s="917"/>
      <c r="CZ102" s="917"/>
      <c r="DA102" s="956"/>
      <c r="DB102" s="955" t="s">
        <v>580</v>
      </c>
      <c r="DC102" s="917"/>
      <c r="DD102" s="917"/>
      <c r="DE102" s="917"/>
      <c r="DF102" s="956"/>
      <c r="DG102" s="955" t="s">
        <v>580</v>
      </c>
      <c r="DH102" s="917"/>
      <c r="DI102" s="917"/>
      <c r="DJ102" s="917"/>
      <c r="DK102" s="956"/>
      <c r="DL102" s="955" t="s">
        <v>580</v>
      </c>
      <c r="DM102" s="917"/>
      <c r="DN102" s="917"/>
      <c r="DO102" s="917"/>
      <c r="DP102" s="956"/>
      <c r="DQ102" s="955" t="s">
        <v>580</v>
      </c>
      <c r="DR102" s="917"/>
      <c r="DS102" s="917"/>
      <c r="DT102" s="917"/>
      <c r="DU102" s="956"/>
      <c r="DV102" s="853"/>
      <c r="DW102" s="854"/>
      <c r="DX102" s="854"/>
      <c r="DY102" s="854"/>
      <c r="DZ102" s="979"/>
      <c r="EA102" s="225"/>
    </row>
    <row r="103" spans="1:131" ht="26.25" customHeight="1" x14ac:dyDescent="0.15">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80" t="s">
        <v>428</v>
      </c>
      <c r="BR103" s="980"/>
      <c r="BS103" s="980"/>
      <c r="BT103" s="980"/>
      <c r="BU103" s="980"/>
      <c r="BV103" s="980"/>
      <c r="BW103" s="980"/>
      <c r="BX103" s="980"/>
      <c r="BY103" s="980"/>
      <c r="BZ103" s="980"/>
      <c r="CA103" s="980"/>
      <c r="CB103" s="980"/>
      <c r="CC103" s="980"/>
      <c r="CD103" s="980"/>
      <c r="CE103" s="980"/>
      <c r="CF103" s="980"/>
      <c r="CG103" s="980"/>
      <c r="CH103" s="980"/>
      <c r="CI103" s="980"/>
      <c r="CJ103" s="980"/>
      <c r="CK103" s="980"/>
      <c r="CL103" s="980"/>
      <c r="CM103" s="980"/>
      <c r="CN103" s="980"/>
      <c r="CO103" s="980"/>
      <c r="CP103" s="980"/>
      <c r="CQ103" s="980"/>
      <c r="CR103" s="980"/>
      <c r="CS103" s="980"/>
      <c r="CT103" s="980"/>
      <c r="CU103" s="980"/>
      <c r="CV103" s="980"/>
      <c r="CW103" s="980"/>
      <c r="CX103" s="980"/>
      <c r="CY103" s="980"/>
      <c r="CZ103" s="980"/>
      <c r="DA103" s="980"/>
      <c r="DB103" s="980"/>
      <c r="DC103" s="980"/>
      <c r="DD103" s="980"/>
      <c r="DE103" s="980"/>
      <c r="DF103" s="980"/>
      <c r="DG103" s="980"/>
      <c r="DH103" s="980"/>
      <c r="DI103" s="980"/>
      <c r="DJ103" s="980"/>
      <c r="DK103" s="980"/>
      <c r="DL103" s="980"/>
      <c r="DM103" s="980"/>
      <c r="DN103" s="980"/>
      <c r="DO103" s="980"/>
      <c r="DP103" s="980"/>
      <c r="DQ103" s="980"/>
      <c r="DR103" s="980"/>
      <c r="DS103" s="980"/>
      <c r="DT103" s="980"/>
      <c r="DU103" s="980"/>
      <c r="DV103" s="980"/>
      <c r="DW103" s="980"/>
      <c r="DX103" s="980"/>
      <c r="DY103" s="980"/>
      <c r="DZ103" s="980"/>
      <c r="EA103" s="225"/>
    </row>
    <row r="104" spans="1:131" ht="26.25" customHeight="1" x14ac:dyDescent="0.15">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81" t="s">
        <v>429</v>
      </c>
      <c r="BR104" s="981"/>
      <c r="BS104" s="981"/>
      <c r="BT104" s="981"/>
      <c r="BU104" s="981"/>
      <c r="BV104" s="981"/>
      <c r="BW104" s="981"/>
      <c r="BX104" s="981"/>
      <c r="BY104" s="981"/>
      <c r="BZ104" s="981"/>
      <c r="CA104" s="981"/>
      <c r="CB104" s="981"/>
      <c r="CC104" s="981"/>
      <c r="CD104" s="981"/>
      <c r="CE104" s="981"/>
      <c r="CF104" s="981"/>
      <c r="CG104" s="981"/>
      <c r="CH104" s="981"/>
      <c r="CI104" s="981"/>
      <c r="CJ104" s="981"/>
      <c r="CK104" s="981"/>
      <c r="CL104" s="981"/>
      <c r="CM104" s="981"/>
      <c r="CN104" s="981"/>
      <c r="CO104" s="981"/>
      <c r="CP104" s="981"/>
      <c r="CQ104" s="981"/>
      <c r="CR104" s="981"/>
      <c r="CS104" s="981"/>
      <c r="CT104" s="981"/>
      <c r="CU104" s="981"/>
      <c r="CV104" s="981"/>
      <c r="CW104" s="981"/>
      <c r="CX104" s="981"/>
      <c r="CY104" s="981"/>
      <c r="CZ104" s="981"/>
      <c r="DA104" s="981"/>
      <c r="DB104" s="981"/>
      <c r="DC104" s="981"/>
      <c r="DD104" s="981"/>
      <c r="DE104" s="981"/>
      <c r="DF104" s="981"/>
      <c r="DG104" s="981"/>
      <c r="DH104" s="981"/>
      <c r="DI104" s="981"/>
      <c r="DJ104" s="981"/>
      <c r="DK104" s="981"/>
      <c r="DL104" s="981"/>
      <c r="DM104" s="981"/>
      <c r="DN104" s="981"/>
      <c r="DO104" s="981"/>
      <c r="DP104" s="981"/>
      <c r="DQ104" s="981"/>
      <c r="DR104" s="981"/>
      <c r="DS104" s="981"/>
      <c r="DT104" s="981"/>
      <c r="DU104" s="981"/>
      <c r="DV104" s="981"/>
      <c r="DW104" s="981"/>
      <c r="DX104" s="981"/>
      <c r="DY104" s="981"/>
      <c r="DZ104" s="981"/>
      <c r="EA104" s="225"/>
    </row>
    <row r="105" spans="1:131" ht="11.25" customHeight="1" x14ac:dyDescent="0.15">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5"/>
      <c r="BR105" s="225"/>
      <c r="BS105" s="225"/>
      <c r="BT105" s="225"/>
      <c r="BU105" s="225"/>
      <c r="BV105" s="225"/>
      <c r="BW105" s="225"/>
      <c r="BX105" s="225"/>
      <c r="BY105" s="225"/>
      <c r="BZ105" s="225"/>
      <c r="CA105" s="225"/>
      <c r="CB105" s="225"/>
      <c r="CC105" s="225"/>
      <c r="CD105" s="225"/>
      <c r="CE105" s="225"/>
      <c r="CF105" s="225"/>
      <c r="CG105" s="225"/>
      <c r="CH105" s="225"/>
      <c r="CI105" s="225"/>
      <c r="CJ105" s="225"/>
      <c r="CK105" s="225"/>
      <c r="CL105" s="225"/>
      <c r="CM105" s="225"/>
      <c r="CN105" s="225"/>
      <c r="CO105" s="225"/>
      <c r="CP105" s="225"/>
      <c r="CQ105" s="225"/>
      <c r="CR105" s="225"/>
      <c r="CS105" s="225"/>
      <c r="CT105" s="225"/>
      <c r="CU105" s="225"/>
      <c r="CV105" s="225"/>
      <c r="CW105" s="225"/>
      <c r="CX105" s="225"/>
      <c r="CY105" s="225"/>
      <c r="CZ105" s="225"/>
      <c r="DA105" s="225"/>
      <c r="DB105" s="225"/>
      <c r="DC105" s="225"/>
      <c r="DD105" s="225"/>
      <c r="DE105" s="225"/>
      <c r="DF105" s="225"/>
      <c r="DG105" s="225"/>
      <c r="DH105" s="225"/>
      <c r="DI105" s="225"/>
      <c r="DJ105" s="225"/>
      <c r="DK105" s="225"/>
      <c r="DL105" s="225"/>
      <c r="DM105" s="225"/>
      <c r="DN105" s="225"/>
      <c r="DO105" s="225"/>
      <c r="DP105" s="225"/>
      <c r="DQ105" s="225"/>
      <c r="DR105" s="225"/>
      <c r="DS105" s="225"/>
      <c r="DT105" s="225"/>
      <c r="DU105" s="225"/>
      <c r="DV105" s="225"/>
      <c r="DW105" s="225"/>
      <c r="DX105" s="225"/>
      <c r="DY105" s="225"/>
      <c r="DZ105" s="225"/>
      <c r="EA105" s="225"/>
    </row>
    <row r="106" spans="1:131" ht="11.25" customHeight="1" x14ac:dyDescent="0.15">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5"/>
      <c r="BR106" s="225"/>
      <c r="BS106" s="225"/>
      <c r="BT106" s="225"/>
      <c r="BU106" s="225"/>
      <c r="BV106" s="225"/>
      <c r="BW106" s="225"/>
      <c r="BX106" s="225"/>
      <c r="BY106" s="225"/>
      <c r="BZ106" s="225"/>
      <c r="CA106" s="225"/>
      <c r="CB106" s="225"/>
      <c r="CC106" s="225"/>
      <c r="CD106" s="225"/>
      <c r="CE106" s="225"/>
      <c r="CF106" s="225"/>
      <c r="CG106" s="225"/>
      <c r="CH106" s="225"/>
      <c r="CI106" s="225"/>
      <c r="CJ106" s="225"/>
      <c r="CK106" s="225"/>
      <c r="CL106" s="225"/>
      <c r="CM106" s="225"/>
      <c r="CN106" s="225"/>
      <c r="CO106" s="225"/>
      <c r="CP106" s="225"/>
      <c r="CQ106" s="225"/>
      <c r="CR106" s="225"/>
      <c r="CS106" s="225"/>
      <c r="CT106" s="225"/>
      <c r="CU106" s="225"/>
      <c r="CV106" s="225"/>
      <c r="CW106" s="225"/>
      <c r="CX106" s="225"/>
      <c r="CY106" s="225"/>
      <c r="CZ106" s="225"/>
      <c r="DA106" s="225"/>
      <c r="DB106" s="225"/>
      <c r="DC106" s="225"/>
      <c r="DD106" s="225"/>
      <c r="DE106" s="225"/>
      <c r="DF106" s="225"/>
      <c r="DG106" s="225"/>
      <c r="DH106" s="225"/>
      <c r="DI106" s="225"/>
      <c r="DJ106" s="225"/>
      <c r="DK106" s="225"/>
      <c r="DL106" s="225"/>
      <c r="DM106" s="225"/>
      <c r="DN106" s="225"/>
      <c r="DO106" s="225"/>
      <c r="DP106" s="225"/>
      <c r="DQ106" s="225"/>
      <c r="DR106" s="225"/>
      <c r="DS106" s="225"/>
      <c r="DT106" s="225"/>
      <c r="DU106" s="225"/>
      <c r="DV106" s="225"/>
      <c r="DW106" s="225"/>
      <c r="DX106" s="225"/>
      <c r="DY106" s="225"/>
      <c r="DZ106" s="225"/>
      <c r="EA106" s="225"/>
    </row>
    <row r="107" spans="1:131" s="225" customFormat="1" ht="26.25" customHeight="1" thickBot="1" x14ac:dyDescent="0.2">
      <c r="A107" s="244" t="s">
        <v>430</v>
      </c>
      <c r="B107" s="245"/>
      <c r="C107" s="245"/>
      <c r="D107" s="245"/>
      <c r="E107" s="245"/>
      <c r="F107" s="245"/>
      <c r="G107" s="245"/>
      <c r="H107" s="245"/>
      <c r="I107" s="245"/>
      <c r="J107" s="245"/>
      <c r="K107" s="245"/>
      <c r="L107" s="245"/>
      <c r="M107" s="245"/>
      <c r="N107" s="245"/>
      <c r="O107" s="245"/>
      <c r="P107" s="245"/>
      <c r="Q107" s="245"/>
      <c r="R107" s="245"/>
      <c r="S107" s="245"/>
      <c r="T107" s="245"/>
      <c r="U107" s="245"/>
      <c r="V107" s="245"/>
      <c r="W107" s="245"/>
      <c r="X107" s="245"/>
      <c r="Y107" s="245"/>
      <c r="Z107" s="245"/>
      <c r="AA107" s="245"/>
      <c r="AB107" s="245"/>
      <c r="AC107" s="245"/>
      <c r="AD107" s="245"/>
      <c r="AE107" s="245"/>
      <c r="AF107" s="245"/>
      <c r="AG107" s="245"/>
      <c r="AH107" s="245"/>
      <c r="AI107" s="245"/>
      <c r="AJ107" s="245"/>
      <c r="AK107" s="245"/>
      <c r="AL107" s="245"/>
      <c r="AM107" s="245"/>
      <c r="AN107" s="245"/>
      <c r="AO107" s="245"/>
      <c r="AP107" s="245"/>
      <c r="AQ107" s="245"/>
      <c r="AR107" s="245"/>
      <c r="AS107" s="245"/>
      <c r="AT107" s="245"/>
      <c r="AU107" s="244" t="s">
        <v>431</v>
      </c>
      <c r="AV107" s="245"/>
      <c r="AW107" s="245"/>
      <c r="AX107" s="245"/>
      <c r="AY107" s="245"/>
      <c r="AZ107" s="245"/>
      <c r="BA107" s="245"/>
      <c r="BB107" s="245"/>
      <c r="BC107" s="245"/>
      <c r="BD107" s="245"/>
      <c r="BE107" s="245"/>
      <c r="BF107" s="245"/>
      <c r="BG107" s="245"/>
      <c r="BH107" s="245"/>
      <c r="BI107" s="245"/>
      <c r="BJ107" s="245"/>
      <c r="BK107" s="245"/>
      <c r="BL107" s="245"/>
      <c r="BM107" s="245"/>
      <c r="BN107" s="245"/>
      <c r="BO107" s="245"/>
      <c r="BP107" s="245"/>
      <c r="BQ107" s="245"/>
      <c r="BR107" s="245"/>
      <c r="BS107" s="245"/>
      <c r="BT107" s="245"/>
      <c r="BU107" s="245"/>
      <c r="BV107" s="245"/>
      <c r="BW107" s="245"/>
      <c r="BX107" s="245"/>
      <c r="BY107" s="245"/>
      <c r="BZ107" s="245"/>
      <c r="CA107" s="245"/>
      <c r="CB107" s="245"/>
      <c r="CC107" s="245"/>
      <c r="CD107" s="245"/>
      <c r="CE107" s="245"/>
      <c r="CF107" s="245"/>
      <c r="CG107" s="245"/>
      <c r="CH107" s="245"/>
      <c r="CI107" s="245"/>
      <c r="CJ107" s="245"/>
      <c r="CK107" s="245"/>
      <c r="CL107" s="245"/>
      <c r="CM107" s="245"/>
      <c r="CN107" s="245"/>
      <c r="CO107" s="245"/>
      <c r="CP107" s="245"/>
      <c r="CQ107" s="245"/>
      <c r="CR107" s="245"/>
      <c r="CS107" s="245"/>
      <c r="CT107" s="245"/>
      <c r="CU107" s="245"/>
      <c r="CV107" s="245"/>
      <c r="CW107" s="245"/>
      <c r="CX107" s="245"/>
      <c r="CY107" s="245"/>
      <c r="CZ107" s="245"/>
      <c r="DA107" s="245"/>
      <c r="DB107" s="245"/>
      <c r="DC107" s="245"/>
      <c r="DD107" s="245"/>
      <c r="DE107" s="245"/>
      <c r="DF107" s="245"/>
      <c r="DG107" s="245"/>
      <c r="DH107" s="245"/>
      <c r="DI107" s="245"/>
      <c r="DJ107" s="245"/>
      <c r="DK107" s="245"/>
      <c r="DL107" s="245"/>
      <c r="DM107" s="245"/>
      <c r="DN107" s="245"/>
      <c r="DO107" s="245"/>
      <c r="DP107" s="245"/>
      <c r="DQ107" s="245"/>
      <c r="DR107" s="245"/>
      <c r="DS107" s="245"/>
      <c r="DT107" s="245"/>
      <c r="DU107" s="245"/>
      <c r="DV107" s="245"/>
      <c r="DW107" s="245"/>
      <c r="DX107" s="245"/>
      <c r="DY107" s="245"/>
      <c r="DZ107" s="245"/>
    </row>
    <row r="108" spans="1:131" s="225" customFormat="1" ht="26.25" customHeight="1" x14ac:dyDescent="0.15">
      <c r="A108" s="982" t="s">
        <v>432</v>
      </c>
      <c r="B108" s="983"/>
      <c r="C108" s="983"/>
      <c r="D108" s="983"/>
      <c r="E108" s="983"/>
      <c r="F108" s="983"/>
      <c r="G108" s="983"/>
      <c r="H108" s="983"/>
      <c r="I108" s="983"/>
      <c r="J108" s="983"/>
      <c r="K108" s="983"/>
      <c r="L108" s="983"/>
      <c r="M108" s="983"/>
      <c r="N108" s="983"/>
      <c r="O108" s="983"/>
      <c r="P108" s="983"/>
      <c r="Q108" s="983"/>
      <c r="R108" s="983"/>
      <c r="S108" s="983"/>
      <c r="T108" s="983"/>
      <c r="U108" s="983"/>
      <c r="V108" s="983"/>
      <c r="W108" s="983"/>
      <c r="X108" s="983"/>
      <c r="Y108" s="983"/>
      <c r="Z108" s="983"/>
      <c r="AA108" s="983"/>
      <c r="AB108" s="983"/>
      <c r="AC108" s="983"/>
      <c r="AD108" s="983"/>
      <c r="AE108" s="983"/>
      <c r="AF108" s="983"/>
      <c r="AG108" s="983"/>
      <c r="AH108" s="983"/>
      <c r="AI108" s="983"/>
      <c r="AJ108" s="983"/>
      <c r="AK108" s="983"/>
      <c r="AL108" s="983"/>
      <c r="AM108" s="983"/>
      <c r="AN108" s="983"/>
      <c r="AO108" s="983"/>
      <c r="AP108" s="983"/>
      <c r="AQ108" s="983"/>
      <c r="AR108" s="983"/>
      <c r="AS108" s="983"/>
      <c r="AT108" s="984"/>
      <c r="AU108" s="982" t="s">
        <v>433</v>
      </c>
      <c r="AV108" s="983"/>
      <c r="AW108" s="983"/>
      <c r="AX108" s="983"/>
      <c r="AY108" s="983"/>
      <c r="AZ108" s="983"/>
      <c r="BA108" s="983"/>
      <c r="BB108" s="983"/>
      <c r="BC108" s="983"/>
      <c r="BD108" s="983"/>
      <c r="BE108" s="983"/>
      <c r="BF108" s="983"/>
      <c r="BG108" s="983"/>
      <c r="BH108" s="983"/>
      <c r="BI108" s="983"/>
      <c r="BJ108" s="983"/>
      <c r="BK108" s="983"/>
      <c r="BL108" s="983"/>
      <c r="BM108" s="983"/>
      <c r="BN108" s="983"/>
      <c r="BO108" s="983"/>
      <c r="BP108" s="983"/>
      <c r="BQ108" s="983"/>
      <c r="BR108" s="983"/>
      <c r="BS108" s="983"/>
      <c r="BT108" s="983"/>
      <c r="BU108" s="983"/>
      <c r="BV108" s="983"/>
      <c r="BW108" s="983"/>
      <c r="BX108" s="983"/>
      <c r="BY108" s="983"/>
      <c r="BZ108" s="983"/>
      <c r="CA108" s="983"/>
      <c r="CB108" s="983"/>
      <c r="CC108" s="983"/>
      <c r="CD108" s="983"/>
      <c r="CE108" s="983"/>
      <c r="CF108" s="983"/>
      <c r="CG108" s="983"/>
      <c r="CH108" s="983"/>
      <c r="CI108" s="983"/>
      <c r="CJ108" s="983"/>
      <c r="CK108" s="983"/>
      <c r="CL108" s="983"/>
      <c r="CM108" s="983"/>
      <c r="CN108" s="983"/>
      <c r="CO108" s="983"/>
      <c r="CP108" s="983"/>
      <c r="CQ108" s="983"/>
      <c r="CR108" s="983"/>
      <c r="CS108" s="983"/>
      <c r="CT108" s="983"/>
      <c r="CU108" s="983"/>
      <c r="CV108" s="983"/>
      <c r="CW108" s="983"/>
      <c r="CX108" s="983"/>
      <c r="CY108" s="983"/>
      <c r="CZ108" s="983"/>
      <c r="DA108" s="983"/>
      <c r="DB108" s="983"/>
      <c r="DC108" s="983"/>
      <c r="DD108" s="983"/>
      <c r="DE108" s="983"/>
      <c r="DF108" s="983"/>
      <c r="DG108" s="983"/>
      <c r="DH108" s="983"/>
      <c r="DI108" s="983"/>
      <c r="DJ108" s="983"/>
      <c r="DK108" s="983"/>
      <c r="DL108" s="983"/>
      <c r="DM108" s="983"/>
      <c r="DN108" s="983"/>
      <c r="DO108" s="983"/>
      <c r="DP108" s="983"/>
      <c r="DQ108" s="983"/>
      <c r="DR108" s="983"/>
      <c r="DS108" s="983"/>
      <c r="DT108" s="983"/>
      <c r="DU108" s="983"/>
      <c r="DV108" s="983"/>
      <c r="DW108" s="983"/>
      <c r="DX108" s="983"/>
      <c r="DY108" s="983"/>
      <c r="DZ108" s="984"/>
    </row>
    <row r="109" spans="1:131" s="225" customFormat="1" ht="26.25" customHeight="1" x14ac:dyDescent="0.15">
      <c r="A109" s="977" t="s">
        <v>434</v>
      </c>
      <c r="B109" s="958"/>
      <c r="C109" s="958"/>
      <c r="D109" s="958"/>
      <c r="E109" s="958"/>
      <c r="F109" s="958"/>
      <c r="G109" s="958"/>
      <c r="H109" s="958"/>
      <c r="I109" s="958"/>
      <c r="J109" s="958"/>
      <c r="K109" s="958"/>
      <c r="L109" s="958"/>
      <c r="M109" s="958"/>
      <c r="N109" s="958"/>
      <c r="O109" s="958"/>
      <c r="P109" s="958"/>
      <c r="Q109" s="958"/>
      <c r="R109" s="958"/>
      <c r="S109" s="958"/>
      <c r="T109" s="958"/>
      <c r="U109" s="958"/>
      <c r="V109" s="958"/>
      <c r="W109" s="958"/>
      <c r="X109" s="958"/>
      <c r="Y109" s="958"/>
      <c r="Z109" s="959"/>
      <c r="AA109" s="957" t="s">
        <v>435</v>
      </c>
      <c r="AB109" s="958"/>
      <c r="AC109" s="958"/>
      <c r="AD109" s="958"/>
      <c r="AE109" s="959"/>
      <c r="AF109" s="957" t="s">
        <v>436</v>
      </c>
      <c r="AG109" s="958"/>
      <c r="AH109" s="958"/>
      <c r="AI109" s="958"/>
      <c r="AJ109" s="959"/>
      <c r="AK109" s="957" t="s">
        <v>305</v>
      </c>
      <c r="AL109" s="958"/>
      <c r="AM109" s="958"/>
      <c r="AN109" s="958"/>
      <c r="AO109" s="959"/>
      <c r="AP109" s="957" t="s">
        <v>437</v>
      </c>
      <c r="AQ109" s="958"/>
      <c r="AR109" s="958"/>
      <c r="AS109" s="958"/>
      <c r="AT109" s="960"/>
      <c r="AU109" s="977" t="s">
        <v>434</v>
      </c>
      <c r="AV109" s="958"/>
      <c r="AW109" s="958"/>
      <c r="AX109" s="958"/>
      <c r="AY109" s="958"/>
      <c r="AZ109" s="958"/>
      <c r="BA109" s="958"/>
      <c r="BB109" s="958"/>
      <c r="BC109" s="958"/>
      <c r="BD109" s="958"/>
      <c r="BE109" s="958"/>
      <c r="BF109" s="958"/>
      <c r="BG109" s="958"/>
      <c r="BH109" s="958"/>
      <c r="BI109" s="958"/>
      <c r="BJ109" s="958"/>
      <c r="BK109" s="958"/>
      <c r="BL109" s="958"/>
      <c r="BM109" s="958"/>
      <c r="BN109" s="958"/>
      <c r="BO109" s="958"/>
      <c r="BP109" s="959"/>
      <c r="BQ109" s="957" t="s">
        <v>435</v>
      </c>
      <c r="BR109" s="958"/>
      <c r="BS109" s="958"/>
      <c r="BT109" s="958"/>
      <c r="BU109" s="959"/>
      <c r="BV109" s="957" t="s">
        <v>436</v>
      </c>
      <c r="BW109" s="958"/>
      <c r="BX109" s="958"/>
      <c r="BY109" s="958"/>
      <c r="BZ109" s="959"/>
      <c r="CA109" s="957" t="s">
        <v>305</v>
      </c>
      <c r="CB109" s="958"/>
      <c r="CC109" s="958"/>
      <c r="CD109" s="958"/>
      <c r="CE109" s="959"/>
      <c r="CF109" s="978" t="s">
        <v>437</v>
      </c>
      <c r="CG109" s="978"/>
      <c r="CH109" s="978"/>
      <c r="CI109" s="978"/>
      <c r="CJ109" s="978"/>
      <c r="CK109" s="957" t="s">
        <v>438</v>
      </c>
      <c r="CL109" s="958"/>
      <c r="CM109" s="958"/>
      <c r="CN109" s="958"/>
      <c r="CO109" s="958"/>
      <c r="CP109" s="958"/>
      <c r="CQ109" s="958"/>
      <c r="CR109" s="958"/>
      <c r="CS109" s="958"/>
      <c r="CT109" s="958"/>
      <c r="CU109" s="958"/>
      <c r="CV109" s="958"/>
      <c r="CW109" s="958"/>
      <c r="CX109" s="958"/>
      <c r="CY109" s="958"/>
      <c r="CZ109" s="958"/>
      <c r="DA109" s="958"/>
      <c r="DB109" s="958"/>
      <c r="DC109" s="958"/>
      <c r="DD109" s="958"/>
      <c r="DE109" s="958"/>
      <c r="DF109" s="959"/>
      <c r="DG109" s="957" t="s">
        <v>435</v>
      </c>
      <c r="DH109" s="958"/>
      <c r="DI109" s="958"/>
      <c r="DJ109" s="958"/>
      <c r="DK109" s="959"/>
      <c r="DL109" s="957" t="s">
        <v>436</v>
      </c>
      <c r="DM109" s="958"/>
      <c r="DN109" s="958"/>
      <c r="DO109" s="958"/>
      <c r="DP109" s="959"/>
      <c r="DQ109" s="957" t="s">
        <v>305</v>
      </c>
      <c r="DR109" s="958"/>
      <c r="DS109" s="958"/>
      <c r="DT109" s="958"/>
      <c r="DU109" s="959"/>
      <c r="DV109" s="957" t="s">
        <v>437</v>
      </c>
      <c r="DW109" s="958"/>
      <c r="DX109" s="958"/>
      <c r="DY109" s="958"/>
      <c r="DZ109" s="960"/>
    </row>
    <row r="110" spans="1:131" s="225" customFormat="1" ht="26.25" customHeight="1" x14ac:dyDescent="0.15">
      <c r="A110" s="961" t="s">
        <v>439</v>
      </c>
      <c r="B110" s="962"/>
      <c r="C110" s="962"/>
      <c r="D110" s="962"/>
      <c r="E110" s="962"/>
      <c r="F110" s="962"/>
      <c r="G110" s="962"/>
      <c r="H110" s="962"/>
      <c r="I110" s="962"/>
      <c r="J110" s="962"/>
      <c r="K110" s="962"/>
      <c r="L110" s="962"/>
      <c r="M110" s="962"/>
      <c r="N110" s="962"/>
      <c r="O110" s="962"/>
      <c r="P110" s="962"/>
      <c r="Q110" s="962"/>
      <c r="R110" s="962"/>
      <c r="S110" s="962"/>
      <c r="T110" s="962"/>
      <c r="U110" s="962"/>
      <c r="V110" s="962"/>
      <c r="W110" s="962"/>
      <c r="X110" s="962"/>
      <c r="Y110" s="962"/>
      <c r="Z110" s="963"/>
      <c r="AA110" s="964">
        <v>1347387</v>
      </c>
      <c r="AB110" s="965"/>
      <c r="AC110" s="965"/>
      <c r="AD110" s="965"/>
      <c r="AE110" s="966"/>
      <c r="AF110" s="967">
        <v>1377945</v>
      </c>
      <c r="AG110" s="965"/>
      <c r="AH110" s="965"/>
      <c r="AI110" s="965"/>
      <c r="AJ110" s="966"/>
      <c r="AK110" s="967">
        <v>1436230</v>
      </c>
      <c r="AL110" s="965"/>
      <c r="AM110" s="965"/>
      <c r="AN110" s="965"/>
      <c r="AO110" s="966"/>
      <c r="AP110" s="968">
        <v>14.1</v>
      </c>
      <c r="AQ110" s="969"/>
      <c r="AR110" s="969"/>
      <c r="AS110" s="969"/>
      <c r="AT110" s="970"/>
      <c r="AU110" s="971" t="s">
        <v>72</v>
      </c>
      <c r="AV110" s="972"/>
      <c r="AW110" s="972"/>
      <c r="AX110" s="972"/>
      <c r="AY110" s="972"/>
      <c r="AZ110" s="994" t="s">
        <v>440</v>
      </c>
      <c r="BA110" s="962"/>
      <c r="BB110" s="962"/>
      <c r="BC110" s="962"/>
      <c r="BD110" s="962"/>
      <c r="BE110" s="962"/>
      <c r="BF110" s="962"/>
      <c r="BG110" s="962"/>
      <c r="BH110" s="962"/>
      <c r="BI110" s="962"/>
      <c r="BJ110" s="962"/>
      <c r="BK110" s="962"/>
      <c r="BL110" s="962"/>
      <c r="BM110" s="962"/>
      <c r="BN110" s="962"/>
      <c r="BO110" s="962"/>
      <c r="BP110" s="963"/>
      <c r="BQ110" s="995">
        <v>15713480</v>
      </c>
      <c r="BR110" s="996"/>
      <c r="BS110" s="996"/>
      <c r="BT110" s="996"/>
      <c r="BU110" s="996"/>
      <c r="BV110" s="996">
        <v>16837951</v>
      </c>
      <c r="BW110" s="996"/>
      <c r="BX110" s="996"/>
      <c r="BY110" s="996"/>
      <c r="BZ110" s="996"/>
      <c r="CA110" s="996">
        <v>16733982</v>
      </c>
      <c r="CB110" s="996"/>
      <c r="CC110" s="996"/>
      <c r="CD110" s="996"/>
      <c r="CE110" s="996"/>
      <c r="CF110" s="1009">
        <v>164.5</v>
      </c>
      <c r="CG110" s="1010"/>
      <c r="CH110" s="1010"/>
      <c r="CI110" s="1010"/>
      <c r="CJ110" s="1010"/>
      <c r="CK110" s="1011" t="s">
        <v>441</v>
      </c>
      <c r="CL110" s="1012"/>
      <c r="CM110" s="994" t="s">
        <v>442</v>
      </c>
      <c r="CN110" s="962"/>
      <c r="CO110" s="962"/>
      <c r="CP110" s="962"/>
      <c r="CQ110" s="962"/>
      <c r="CR110" s="962"/>
      <c r="CS110" s="962"/>
      <c r="CT110" s="962"/>
      <c r="CU110" s="962"/>
      <c r="CV110" s="962"/>
      <c r="CW110" s="962"/>
      <c r="CX110" s="962"/>
      <c r="CY110" s="962"/>
      <c r="CZ110" s="962"/>
      <c r="DA110" s="962"/>
      <c r="DB110" s="962"/>
      <c r="DC110" s="962"/>
      <c r="DD110" s="962"/>
      <c r="DE110" s="962"/>
      <c r="DF110" s="963"/>
      <c r="DG110" s="995" t="s">
        <v>443</v>
      </c>
      <c r="DH110" s="996"/>
      <c r="DI110" s="996"/>
      <c r="DJ110" s="996"/>
      <c r="DK110" s="996"/>
      <c r="DL110" s="996" t="s">
        <v>444</v>
      </c>
      <c r="DM110" s="996"/>
      <c r="DN110" s="996"/>
      <c r="DO110" s="996"/>
      <c r="DP110" s="996"/>
      <c r="DQ110" s="996" t="s">
        <v>444</v>
      </c>
      <c r="DR110" s="996"/>
      <c r="DS110" s="996"/>
      <c r="DT110" s="996"/>
      <c r="DU110" s="996"/>
      <c r="DV110" s="997" t="s">
        <v>125</v>
      </c>
      <c r="DW110" s="997"/>
      <c r="DX110" s="997"/>
      <c r="DY110" s="997"/>
      <c r="DZ110" s="998"/>
    </row>
    <row r="111" spans="1:131" s="225" customFormat="1" ht="26.25" customHeight="1" x14ac:dyDescent="0.15">
      <c r="A111" s="999" t="s">
        <v>445</v>
      </c>
      <c r="B111" s="1000"/>
      <c r="C111" s="1000"/>
      <c r="D111" s="1000"/>
      <c r="E111" s="1000"/>
      <c r="F111" s="1000"/>
      <c r="G111" s="1000"/>
      <c r="H111" s="1000"/>
      <c r="I111" s="1000"/>
      <c r="J111" s="1000"/>
      <c r="K111" s="1000"/>
      <c r="L111" s="1000"/>
      <c r="M111" s="1000"/>
      <c r="N111" s="1000"/>
      <c r="O111" s="1000"/>
      <c r="P111" s="1000"/>
      <c r="Q111" s="1000"/>
      <c r="R111" s="1000"/>
      <c r="S111" s="1000"/>
      <c r="T111" s="1000"/>
      <c r="U111" s="1000"/>
      <c r="V111" s="1000"/>
      <c r="W111" s="1000"/>
      <c r="X111" s="1000"/>
      <c r="Y111" s="1000"/>
      <c r="Z111" s="1001"/>
      <c r="AA111" s="1002" t="s">
        <v>443</v>
      </c>
      <c r="AB111" s="1003"/>
      <c r="AC111" s="1003"/>
      <c r="AD111" s="1003"/>
      <c r="AE111" s="1004"/>
      <c r="AF111" s="1005" t="s">
        <v>444</v>
      </c>
      <c r="AG111" s="1003"/>
      <c r="AH111" s="1003"/>
      <c r="AI111" s="1003"/>
      <c r="AJ111" s="1004"/>
      <c r="AK111" s="1005" t="s">
        <v>444</v>
      </c>
      <c r="AL111" s="1003"/>
      <c r="AM111" s="1003"/>
      <c r="AN111" s="1003"/>
      <c r="AO111" s="1004"/>
      <c r="AP111" s="1006" t="s">
        <v>444</v>
      </c>
      <c r="AQ111" s="1007"/>
      <c r="AR111" s="1007"/>
      <c r="AS111" s="1007"/>
      <c r="AT111" s="1008"/>
      <c r="AU111" s="973"/>
      <c r="AV111" s="974"/>
      <c r="AW111" s="974"/>
      <c r="AX111" s="974"/>
      <c r="AY111" s="974"/>
      <c r="AZ111" s="987" t="s">
        <v>446</v>
      </c>
      <c r="BA111" s="988"/>
      <c r="BB111" s="988"/>
      <c r="BC111" s="988"/>
      <c r="BD111" s="988"/>
      <c r="BE111" s="988"/>
      <c r="BF111" s="988"/>
      <c r="BG111" s="988"/>
      <c r="BH111" s="988"/>
      <c r="BI111" s="988"/>
      <c r="BJ111" s="988"/>
      <c r="BK111" s="988"/>
      <c r="BL111" s="988"/>
      <c r="BM111" s="988"/>
      <c r="BN111" s="988"/>
      <c r="BO111" s="988"/>
      <c r="BP111" s="989"/>
      <c r="BQ111" s="990">
        <v>472233</v>
      </c>
      <c r="BR111" s="991"/>
      <c r="BS111" s="991"/>
      <c r="BT111" s="991"/>
      <c r="BU111" s="991"/>
      <c r="BV111" s="991">
        <v>375705</v>
      </c>
      <c r="BW111" s="991"/>
      <c r="BX111" s="991"/>
      <c r="BY111" s="991"/>
      <c r="BZ111" s="991"/>
      <c r="CA111" s="991">
        <v>258902</v>
      </c>
      <c r="CB111" s="991"/>
      <c r="CC111" s="991"/>
      <c r="CD111" s="991"/>
      <c r="CE111" s="991"/>
      <c r="CF111" s="985">
        <v>2.5</v>
      </c>
      <c r="CG111" s="986"/>
      <c r="CH111" s="986"/>
      <c r="CI111" s="986"/>
      <c r="CJ111" s="986"/>
      <c r="CK111" s="1013"/>
      <c r="CL111" s="1014"/>
      <c r="CM111" s="987" t="s">
        <v>447</v>
      </c>
      <c r="CN111" s="988"/>
      <c r="CO111" s="988"/>
      <c r="CP111" s="988"/>
      <c r="CQ111" s="988"/>
      <c r="CR111" s="988"/>
      <c r="CS111" s="988"/>
      <c r="CT111" s="988"/>
      <c r="CU111" s="988"/>
      <c r="CV111" s="988"/>
      <c r="CW111" s="988"/>
      <c r="CX111" s="988"/>
      <c r="CY111" s="988"/>
      <c r="CZ111" s="988"/>
      <c r="DA111" s="988"/>
      <c r="DB111" s="988"/>
      <c r="DC111" s="988"/>
      <c r="DD111" s="988"/>
      <c r="DE111" s="988"/>
      <c r="DF111" s="989"/>
      <c r="DG111" s="990" t="s">
        <v>444</v>
      </c>
      <c r="DH111" s="991"/>
      <c r="DI111" s="991"/>
      <c r="DJ111" s="991"/>
      <c r="DK111" s="991"/>
      <c r="DL111" s="991" t="s">
        <v>443</v>
      </c>
      <c r="DM111" s="991"/>
      <c r="DN111" s="991"/>
      <c r="DO111" s="991"/>
      <c r="DP111" s="991"/>
      <c r="DQ111" s="991" t="s">
        <v>125</v>
      </c>
      <c r="DR111" s="991"/>
      <c r="DS111" s="991"/>
      <c r="DT111" s="991"/>
      <c r="DU111" s="991"/>
      <c r="DV111" s="992" t="s">
        <v>125</v>
      </c>
      <c r="DW111" s="992"/>
      <c r="DX111" s="992"/>
      <c r="DY111" s="992"/>
      <c r="DZ111" s="993"/>
    </row>
    <row r="112" spans="1:131" s="225" customFormat="1" ht="26.25" customHeight="1" x14ac:dyDescent="0.15">
      <c r="A112" s="1017" t="s">
        <v>448</v>
      </c>
      <c r="B112" s="1018"/>
      <c r="C112" s="988" t="s">
        <v>449</v>
      </c>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9"/>
      <c r="AA112" s="1023" t="s">
        <v>125</v>
      </c>
      <c r="AB112" s="1024"/>
      <c r="AC112" s="1024"/>
      <c r="AD112" s="1024"/>
      <c r="AE112" s="1025"/>
      <c r="AF112" s="1026" t="s">
        <v>444</v>
      </c>
      <c r="AG112" s="1024"/>
      <c r="AH112" s="1024"/>
      <c r="AI112" s="1024"/>
      <c r="AJ112" s="1025"/>
      <c r="AK112" s="1026" t="s">
        <v>125</v>
      </c>
      <c r="AL112" s="1024"/>
      <c r="AM112" s="1024"/>
      <c r="AN112" s="1024"/>
      <c r="AO112" s="1025"/>
      <c r="AP112" s="1027" t="s">
        <v>125</v>
      </c>
      <c r="AQ112" s="1028"/>
      <c r="AR112" s="1028"/>
      <c r="AS112" s="1028"/>
      <c r="AT112" s="1029"/>
      <c r="AU112" s="973"/>
      <c r="AV112" s="974"/>
      <c r="AW112" s="974"/>
      <c r="AX112" s="974"/>
      <c r="AY112" s="974"/>
      <c r="AZ112" s="987" t="s">
        <v>450</v>
      </c>
      <c r="BA112" s="988"/>
      <c r="BB112" s="988"/>
      <c r="BC112" s="988"/>
      <c r="BD112" s="988"/>
      <c r="BE112" s="988"/>
      <c r="BF112" s="988"/>
      <c r="BG112" s="988"/>
      <c r="BH112" s="988"/>
      <c r="BI112" s="988"/>
      <c r="BJ112" s="988"/>
      <c r="BK112" s="988"/>
      <c r="BL112" s="988"/>
      <c r="BM112" s="988"/>
      <c r="BN112" s="988"/>
      <c r="BO112" s="988"/>
      <c r="BP112" s="989"/>
      <c r="BQ112" s="990">
        <v>5784161</v>
      </c>
      <c r="BR112" s="991"/>
      <c r="BS112" s="991"/>
      <c r="BT112" s="991"/>
      <c r="BU112" s="991"/>
      <c r="BV112" s="991">
        <v>5170797</v>
      </c>
      <c r="BW112" s="991"/>
      <c r="BX112" s="991"/>
      <c r="BY112" s="991"/>
      <c r="BZ112" s="991"/>
      <c r="CA112" s="991">
        <v>5058146</v>
      </c>
      <c r="CB112" s="991"/>
      <c r="CC112" s="991"/>
      <c r="CD112" s="991"/>
      <c r="CE112" s="991"/>
      <c r="CF112" s="985">
        <v>49.7</v>
      </c>
      <c r="CG112" s="986"/>
      <c r="CH112" s="986"/>
      <c r="CI112" s="986"/>
      <c r="CJ112" s="986"/>
      <c r="CK112" s="1013"/>
      <c r="CL112" s="1014"/>
      <c r="CM112" s="987" t="s">
        <v>451</v>
      </c>
      <c r="CN112" s="988"/>
      <c r="CO112" s="988"/>
      <c r="CP112" s="988"/>
      <c r="CQ112" s="988"/>
      <c r="CR112" s="988"/>
      <c r="CS112" s="988"/>
      <c r="CT112" s="988"/>
      <c r="CU112" s="988"/>
      <c r="CV112" s="988"/>
      <c r="CW112" s="988"/>
      <c r="CX112" s="988"/>
      <c r="CY112" s="988"/>
      <c r="CZ112" s="988"/>
      <c r="DA112" s="988"/>
      <c r="DB112" s="988"/>
      <c r="DC112" s="988"/>
      <c r="DD112" s="988"/>
      <c r="DE112" s="988"/>
      <c r="DF112" s="989"/>
      <c r="DG112" s="990">
        <v>105395</v>
      </c>
      <c r="DH112" s="991"/>
      <c r="DI112" s="991"/>
      <c r="DJ112" s="991"/>
      <c r="DK112" s="991"/>
      <c r="DL112" s="991">
        <v>88593</v>
      </c>
      <c r="DM112" s="991"/>
      <c r="DN112" s="991"/>
      <c r="DO112" s="991"/>
      <c r="DP112" s="991"/>
      <c r="DQ112" s="991">
        <v>71790</v>
      </c>
      <c r="DR112" s="991"/>
      <c r="DS112" s="991"/>
      <c r="DT112" s="991"/>
      <c r="DU112" s="991"/>
      <c r="DV112" s="992">
        <v>0.7</v>
      </c>
      <c r="DW112" s="992"/>
      <c r="DX112" s="992"/>
      <c r="DY112" s="992"/>
      <c r="DZ112" s="993"/>
    </row>
    <row r="113" spans="1:130" s="225" customFormat="1" ht="26.25" customHeight="1" x14ac:dyDescent="0.15">
      <c r="A113" s="1019"/>
      <c r="B113" s="1020"/>
      <c r="C113" s="988" t="s">
        <v>452</v>
      </c>
      <c r="D113" s="988"/>
      <c r="E113" s="988"/>
      <c r="F113" s="988"/>
      <c r="G113" s="988"/>
      <c r="H113" s="988"/>
      <c r="I113" s="988"/>
      <c r="J113" s="988"/>
      <c r="K113" s="988"/>
      <c r="L113" s="988"/>
      <c r="M113" s="988"/>
      <c r="N113" s="988"/>
      <c r="O113" s="988"/>
      <c r="P113" s="988"/>
      <c r="Q113" s="988"/>
      <c r="R113" s="988"/>
      <c r="S113" s="988"/>
      <c r="T113" s="988"/>
      <c r="U113" s="988"/>
      <c r="V113" s="988"/>
      <c r="W113" s="988"/>
      <c r="X113" s="988"/>
      <c r="Y113" s="988"/>
      <c r="Z113" s="989"/>
      <c r="AA113" s="1002">
        <v>666496</v>
      </c>
      <c r="AB113" s="1003"/>
      <c r="AC113" s="1003"/>
      <c r="AD113" s="1003"/>
      <c r="AE113" s="1004"/>
      <c r="AF113" s="1005">
        <v>541853</v>
      </c>
      <c r="AG113" s="1003"/>
      <c r="AH113" s="1003"/>
      <c r="AI113" s="1003"/>
      <c r="AJ113" s="1004"/>
      <c r="AK113" s="1005">
        <v>558109</v>
      </c>
      <c r="AL113" s="1003"/>
      <c r="AM113" s="1003"/>
      <c r="AN113" s="1003"/>
      <c r="AO113" s="1004"/>
      <c r="AP113" s="1006">
        <v>5.5</v>
      </c>
      <c r="AQ113" s="1007"/>
      <c r="AR113" s="1007"/>
      <c r="AS113" s="1007"/>
      <c r="AT113" s="1008"/>
      <c r="AU113" s="973"/>
      <c r="AV113" s="974"/>
      <c r="AW113" s="974"/>
      <c r="AX113" s="974"/>
      <c r="AY113" s="974"/>
      <c r="AZ113" s="987" t="s">
        <v>453</v>
      </c>
      <c r="BA113" s="988"/>
      <c r="BB113" s="988"/>
      <c r="BC113" s="988"/>
      <c r="BD113" s="988"/>
      <c r="BE113" s="988"/>
      <c r="BF113" s="988"/>
      <c r="BG113" s="988"/>
      <c r="BH113" s="988"/>
      <c r="BI113" s="988"/>
      <c r="BJ113" s="988"/>
      <c r="BK113" s="988"/>
      <c r="BL113" s="988"/>
      <c r="BM113" s="988"/>
      <c r="BN113" s="988"/>
      <c r="BO113" s="988"/>
      <c r="BP113" s="989"/>
      <c r="BQ113" s="990">
        <v>404964</v>
      </c>
      <c r="BR113" s="991"/>
      <c r="BS113" s="991"/>
      <c r="BT113" s="991"/>
      <c r="BU113" s="991"/>
      <c r="BV113" s="991">
        <v>549241</v>
      </c>
      <c r="BW113" s="991"/>
      <c r="BX113" s="991"/>
      <c r="BY113" s="991"/>
      <c r="BZ113" s="991"/>
      <c r="CA113" s="991">
        <v>645994</v>
      </c>
      <c r="CB113" s="991"/>
      <c r="CC113" s="991"/>
      <c r="CD113" s="991"/>
      <c r="CE113" s="991"/>
      <c r="CF113" s="985">
        <v>6.4</v>
      </c>
      <c r="CG113" s="986"/>
      <c r="CH113" s="986"/>
      <c r="CI113" s="986"/>
      <c r="CJ113" s="986"/>
      <c r="CK113" s="1013"/>
      <c r="CL113" s="1014"/>
      <c r="CM113" s="987" t="s">
        <v>454</v>
      </c>
      <c r="CN113" s="988"/>
      <c r="CO113" s="988"/>
      <c r="CP113" s="988"/>
      <c r="CQ113" s="988"/>
      <c r="CR113" s="988"/>
      <c r="CS113" s="988"/>
      <c r="CT113" s="988"/>
      <c r="CU113" s="988"/>
      <c r="CV113" s="988"/>
      <c r="CW113" s="988"/>
      <c r="CX113" s="988"/>
      <c r="CY113" s="988"/>
      <c r="CZ113" s="988"/>
      <c r="DA113" s="988"/>
      <c r="DB113" s="988"/>
      <c r="DC113" s="988"/>
      <c r="DD113" s="988"/>
      <c r="DE113" s="988"/>
      <c r="DF113" s="989"/>
      <c r="DG113" s="1023" t="s">
        <v>125</v>
      </c>
      <c r="DH113" s="1024"/>
      <c r="DI113" s="1024"/>
      <c r="DJ113" s="1024"/>
      <c r="DK113" s="1025"/>
      <c r="DL113" s="1026" t="s">
        <v>444</v>
      </c>
      <c r="DM113" s="1024"/>
      <c r="DN113" s="1024"/>
      <c r="DO113" s="1024"/>
      <c r="DP113" s="1025"/>
      <c r="DQ113" s="1026" t="s">
        <v>125</v>
      </c>
      <c r="DR113" s="1024"/>
      <c r="DS113" s="1024"/>
      <c r="DT113" s="1024"/>
      <c r="DU113" s="1025"/>
      <c r="DV113" s="1027" t="s">
        <v>125</v>
      </c>
      <c r="DW113" s="1028"/>
      <c r="DX113" s="1028"/>
      <c r="DY113" s="1028"/>
      <c r="DZ113" s="1029"/>
    </row>
    <row r="114" spans="1:130" s="225" customFormat="1" ht="26.25" customHeight="1" x14ac:dyDescent="0.15">
      <c r="A114" s="1019"/>
      <c r="B114" s="1020"/>
      <c r="C114" s="988" t="s">
        <v>455</v>
      </c>
      <c r="D114" s="988"/>
      <c r="E114" s="988"/>
      <c r="F114" s="988"/>
      <c r="G114" s="988"/>
      <c r="H114" s="988"/>
      <c r="I114" s="988"/>
      <c r="J114" s="988"/>
      <c r="K114" s="988"/>
      <c r="L114" s="988"/>
      <c r="M114" s="988"/>
      <c r="N114" s="988"/>
      <c r="O114" s="988"/>
      <c r="P114" s="988"/>
      <c r="Q114" s="988"/>
      <c r="R114" s="988"/>
      <c r="S114" s="988"/>
      <c r="T114" s="988"/>
      <c r="U114" s="988"/>
      <c r="V114" s="988"/>
      <c r="W114" s="988"/>
      <c r="X114" s="988"/>
      <c r="Y114" s="988"/>
      <c r="Z114" s="989"/>
      <c r="AA114" s="1023">
        <v>96577</v>
      </c>
      <c r="AB114" s="1024"/>
      <c r="AC114" s="1024"/>
      <c r="AD114" s="1024"/>
      <c r="AE114" s="1025"/>
      <c r="AF114" s="1026">
        <v>90114</v>
      </c>
      <c r="AG114" s="1024"/>
      <c r="AH114" s="1024"/>
      <c r="AI114" s="1024"/>
      <c r="AJ114" s="1025"/>
      <c r="AK114" s="1026">
        <v>79883</v>
      </c>
      <c r="AL114" s="1024"/>
      <c r="AM114" s="1024"/>
      <c r="AN114" s="1024"/>
      <c r="AO114" s="1025"/>
      <c r="AP114" s="1027">
        <v>0.8</v>
      </c>
      <c r="AQ114" s="1028"/>
      <c r="AR114" s="1028"/>
      <c r="AS114" s="1028"/>
      <c r="AT114" s="1029"/>
      <c r="AU114" s="973"/>
      <c r="AV114" s="974"/>
      <c r="AW114" s="974"/>
      <c r="AX114" s="974"/>
      <c r="AY114" s="974"/>
      <c r="AZ114" s="987" t="s">
        <v>456</v>
      </c>
      <c r="BA114" s="988"/>
      <c r="BB114" s="988"/>
      <c r="BC114" s="988"/>
      <c r="BD114" s="988"/>
      <c r="BE114" s="988"/>
      <c r="BF114" s="988"/>
      <c r="BG114" s="988"/>
      <c r="BH114" s="988"/>
      <c r="BI114" s="988"/>
      <c r="BJ114" s="988"/>
      <c r="BK114" s="988"/>
      <c r="BL114" s="988"/>
      <c r="BM114" s="988"/>
      <c r="BN114" s="988"/>
      <c r="BO114" s="988"/>
      <c r="BP114" s="989"/>
      <c r="BQ114" s="990">
        <v>2742043</v>
      </c>
      <c r="BR114" s="991"/>
      <c r="BS114" s="991"/>
      <c r="BT114" s="991"/>
      <c r="BU114" s="991"/>
      <c r="BV114" s="991">
        <v>2653672</v>
      </c>
      <c r="BW114" s="991"/>
      <c r="BX114" s="991"/>
      <c r="BY114" s="991"/>
      <c r="BZ114" s="991"/>
      <c r="CA114" s="991">
        <v>2601871</v>
      </c>
      <c r="CB114" s="991"/>
      <c r="CC114" s="991"/>
      <c r="CD114" s="991"/>
      <c r="CE114" s="991"/>
      <c r="CF114" s="985">
        <v>25.6</v>
      </c>
      <c r="CG114" s="986"/>
      <c r="CH114" s="986"/>
      <c r="CI114" s="986"/>
      <c r="CJ114" s="986"/>
      <c r="CK114" s="1013"/>
      <c r="CL114" s="1014"/>
      <c r="CM114" s="987" t="s">
        <v>457</v>
      </c>
      <c r="CN114" s="988"/>
      <c r="CO114" s="988"/>
      <c r="CP114" s="988"/>
      <c r="CQ114" s="988"/>
      <c r="CR114" s="988"/>
      <c r="CS114" s="988"/>
      <c r="CT114" s="988"/>
      <c r="CU114" s="988"/>
      <c r="CV114" s="988"/>
      <c r="CW114" s="988"/>
      <c r="CX114" s="988"/>
      <c r="CY114" s="988"/>
      <c r="CZ114" s="988"/>
      <c r="DA114" s="988"/>
      <c r="DB114" s="988"/>
      <c r="DC114" s="988"/>
      <c r="DD114" s="988"/>
      <c r="DE114" s="988"/>
      <c r="DF114" s="989"/>
      <c r="DG114" s="1023" t="s">
        <v>125</v>
      </c>
      <c r="DH114" s="1024"/>
      <c r="DI114" s="1024"/>
      <c r="DJ114" s="1024"/>
      <c r="DK114" s="1025"/>
      <c r="DL114" s="1026" t="s">
        <v>125</v>
      </c>
      <c r="DM114" s="1024"/>
      <c r="DN114" s="1024"/>
      <c r="DO114" s="1024"/>
      <c r="DP114" s="1025"/>
      <c r="DQ114" s="1026" t="s">
        <v>125</v>
      </c>
      <c r="DR114" s="1024"/>
      <c r="DS114" s="1024"/>
      <c r="DT114" s="1024"/>
      <c r="DU114" s="1025"/>
      <c r="DV114" s="1027" t="s">
        <v>125</v>
      </c>
      <c r="DW114" s="1028"/>
      <c r="DX114" s="1028"/>
      <c r="DY114" s="1028"/>
      <c r="DZ114" s="1029"/>
    </row>
    <row r="115" spans="1:130" s="225" customFormat="1" ht="26.25" customHeight="1" x14ac:dyDescent="0.15">
      <c r="A115" s="1019"/>
      <c r="B115" s="1020"/>
      <c r="C115" s="988" t="s">
        <v>458</v>
      </c>
      <c r="D115" s="988"/>
      <c r="E115" s="988"/>
      <c r="F115" s="988"/>
      <c r="G115" s="988"/>
      <c r="H115" s="988"/>
      <c r="I115" s="988"/>
      <c r="J115" s="988"/>
      <c r="K115" s="988"/>
      <c r="L115" s="988"/>
      <c r="M115" s="988"/>
      <c r="N115" s="988"/>
      <c r="O115" s="988"/>
      <c r="P115" s="988"/>
      <c r="Q115" s="988"/>
      <c r="R115" s="988"/>
      <c r="S115" s="988"/>
      <c r="T115" s="988"/>
      <c r="U115" s="988"/>
      <c r="V115" s="988"/>
      <c r="W115" s="988"/>
      <c r="X115" s="988"/>
      <c r="Y115" s="988"/>
      <c r="Z115" s="989"/>
      <c r="AA115" s="1002">
        <v>116802</v>
      </c>
      <c r="AB115" s="1003"/>
      <c r="AC115" s="1003"/>
      <c r="AD115" s="1003"/>
      <c r="AE115" s="1004"/>
      <c r="AF115" s="1005">
        <v>117582</v>
      </c>
      <c r="AG115" s="1003"/>
      <c r="AH115" s="1003"/>
      <c r="AI115" s="1003"/>
      <c r="AJ115" s="1004"/>
      <c r="AK115" s="1005">
        <v>116802</v>
      </c>
      <c r="AL115" s="1003"/>
      <c r="AM115" s="1003"/>
      <c r="AN115" s="1003"/>
      <c r="AO115" s="1004"/>
      <c r="AP115" s="1006">
        <v>1.1000000000000001</v>
      </c>
      <c r="AQ115" s="1007"/>
      <c r="AR115" s="1007"/>
      <c r="AS115" s="1007"/>
      <c r="AT115" s="1008"/>
      <c r="AU115" s="973"/>
      <c r="AV115" s="974"/>
      <c r="AW115" s="974"/>
      <c r="AX115" s="974"/>
      <c r="AY115" s="974"/>
      <c r="AZ115" s="987" t="s">
        <v>459</v>
      </c>
      <c r="BA115" s="988"/>
      <c r="BB115" s="988"/>
      <c r="BC115" s="988"/>
      <c r="BD115" s="988"/>
      <c r="BE115" s="988"/>
      <c r="BF115" s="988"/>
      <c r="BG115" s="988"/>
      <c r="BH115" s="988"/>
      <c r="BI115" s="988"/>
      <c r="BJ115" s="988"/>
      <c r="BK115" s="988"/>
      <c r="BL115" s="988"/>
      <c r="BM115" s="988"/>
      <c r="BN115" s="988"/>
      <c r="BO115" s="988"/>
      <c r="BP115" s="989"/>
      <c r="BQ115" s="990">
        <v>1834</v>
      </c>
      <c r="BR115" s="991"/>
      <c r="BS115" s="991"/>
      <c r="BT115" s="991"/>
      <c r="BU115" s="991"/>
      <c r="BV115" s="991" t="s">
        <v>125</v>
      </c>
      <c r="BW115" s="991"/>
      <c r="BX115" s="991"/>
      <c r="BY115" s="991"/>
      <c r="BZ115" s="991"/>
      <c r="CA115" s="991">
        <v>487</v>
      </c>
      <c r="CB115" s="991"/>
      <c r="CC115" s="991"/>
      <c r="CD115" s="991"/>
      <c r="CE115" s="991"/>
      <c r="CF115" s="985">
        <v>0</v>
      </c>
      <c r="CG115" s="986"/>
      <c r="CH115" s="986"/>
      <c r="CI115" s="986"/>
      <c r="CJ115" s="986"/>
      <c r="CK115" s="1013"/>
      <c r="CL115" s="1014"/>
      <c r="CM115" s="987" t="s">
        <v>460</v>
      </c>
      <c r="CN115" s="988"/>
      <c r="CO115" s="988"/>
      <c r="CP115" s="988"/>
      <c r="CQ115" s="988"/>
      <c r="CR115" s="988"/>
      <c r="CS115" s="988"/>
      <c r="CT115" s="988"/>
      <c r="CU115" s="988"/>
      <c r="CV115" s="988"/>
      <c r="CW115" s="988"/>
      <c r="CX115" s="988"/>
      <c r="CY115" s="988"/>
      <c r="CZ115" s="988"/>
      <c r="DA115" s="988"/>
      <c r="DB115" s="988"/>
      <c r="DC115" s="988"/>
      <c r="DD115" s="988"/>
      <c r="DE115" s="988"/>
      <c r="DF115" s="989"/>
      <c r="DG115" s="1023" t="s">
        <v>125</v>
      </c>
      <c r="DH115" s="1024"/>
      <c r="DI115" s="1024"/>
      <c r="DJ115" s="1024"/>
      <c r="DK115" s="1025"/>
      <c r="DL115" s="1026" t="s">
        <v>444</v>
      </c>
      <c r="DM115" s="1024"/>
      <c r="DN115" s="1024"/>
      <c r="DO115" s="1024"/>
      <c r="DP115" s="1025"/>
      <c r="DQ115" s="1026" t="s">
        <v>125</v>
      </c>
      <c r="DR115" s="1024"/>
      <c r="DS115" s="1024"/>
      <c r="DT115" s="1024"/>
      <c r="DU115" s="1025"/>
      <c r="DV115" s="1027" t="s">
        <v>125</v>
      </c>
      <c r="DW115" s="1028"/>
      <c r="DX115" s="1028"/>
      <c r="DY115" s="1028"/>
      <c r="DZ115" s="1029"/>
    </row>
    <row r="116" spans="1:130" s="225" customFormat="1" ht="26.25" customHeight="1" x14ac:dyDescent="0.15">
      <c r="A116" s="1021"/>
      <c r="B116" s="1022"/>
      <c r="C116" s="1030" t="s">
        <v>461</v>
      </c>
      <c r="D116" s="1030"/>
      <c r="E116" s="1030"/>
      <c r="F116" s="1030"/>
      <c r="G116" s="1030"/>
      <c r="H116" s="1030"/>
      <c r="I116" s="1030"/>
      <c r="J116" s="1030"/>
      <c r="K116" s="1030"/>
      <c r="L116" s="1030"/>
      <c r="M116" s="1030"/>
      <c r="N116" s="1030"/>
      <c r="O116" s="1030"/>
      <c r="P116" s="1030"/>
      <c r="Q116" s="1030"/>
      <c r="R116" s="1030"/>
      <c r="S116" s="1030"/>
      <c r="T116" s="1030"/>
      <c r="U116" s="1030"/>
      <c r="V116" s="1030"/>
      <c r="W116" s="1030"/>
      <c r="X116" s="1030"/>
      <c r="Y116" s="1030"/>
      <c r="Z116" s="1031"/>
      <c r="AA116" s="1023" t="s">
        <v>125</v>
      </c>
      <c r="AB116" s="1024"/>
      <c r="AC116" s="1024"/>
      <c r="AD116" s="1024"/>
      <c r="AE116" s="1025"/>
      <c r="AF116" s="1026" t="s">
        <v>125</v>
      </c>
      <c r="AG116" s="1024"/>
      <c r="AH116" s="1024"/>
      <c r="AI116" s="1024"/>
      <c r="AJ116" s="1025"/>
      <c r="AK116" s="1026" t="s">
        <v>125</v>
      </c>
      <c r="AL116" s="1024"/>
      <c r="AM116" s="1024"/>
      <c r="AN116" s="1024"/>
      <c r="AO116" s="1025"/>
      <c r="AP116" s="1027" t="s">
        <v>125</v>
      </c>
      <c r="AQ116" s="1028"/>
      <c r="AR116" s="1028"/>
      <c r="AS116" s="1028"/>
      <c r="AT116" s="1029"/>
      <c r="AU116" s="973"/>
      <c r="AV116" s="974"/>
      <c r="AW116" s="974"/>
      <c r="AX116" s="974"/>
      <c r="AY116" s="974"/>
      <c r="AZ116" s="1032" t="s">
        <v>462</v>
      </c>
      <c r="BA116" s="1033"/>
      <c r="BB116" s="1033"/>
      <c r="BC116" s="1033"/>
      <c r="BD116" s="1033"/>
      <c r="BE116" s="1033"/>
      <c r="BF116" s="1033"/>
      <c r="BG116" s="1033"/>
      <c r="BH116" s="1033"/>
      <c r="BI116" s="1033"/>
      <c r="BJ116" s="1033"/>
      <c r="BK116" s="1033"/>
      <c r="BL116" s="1033"/>
      <c r="BM116" s="1033"/>
      <c r="BN116" s="1033"/>
      <c r="BO116" s="1033"/>
      <c r="BP116" s="1034"/>
      <c r="BQ116" s="990" t="s">
        <v>125</v>
      </c>
      <c r="BR116" s="991"/>
      <c r="BS116" s="991"/>
      <c r="BT116" s="991"/>
      <c r="BU116" s="991"/>
      <c r="BV116" s="991" t="s">
        <v>125</v>
      </c>
      <c r="BW116" s="991"/>
      <c r="BX116" s="991"/>
      <c r="BY116" s="991"/>
      <c r="BZ116" s="991"/>
      <c r="CA116" s="991" t="s">
        <v>125</v>
      </c>
      <c r="CB116" s="991"/>
      <c r="CC116" s="991"/>
      <c r="CD116" s="991"/>
      <c r="CE116" s="991"/>
      <c r="CF116" s="985" t="s">
        <v>125</v>
      </c>
      <c r="CG116" s="986"/>
      <c r="CH116" s="986"/>
      <c r="CI116" s="986"/>
      <c r="CJ116" s="986"/>
      <c r="CK116" s="1013"/>
      <c r="CL116" s="1014"/>
      <c r="CM116" s="987" t="s">
        <v>463</v>
      </c>
      <c r="CN116" s="988"/>
      <c r="CO116" s="988"/>
      <c r="CP116" s="988"/>
      <c r="CQ116" s="988"/>
      <c r="CR116" s="988"/>
      <c r="CS116" s="988"/>
      <c r="CT116" s="988"/>
      <c r="CU116" s="988"/>
      <c r="CV116" s="988"/>
      <c r="CW116" s="988"/>
      <c r="CX116" s="988"/>
      <c r="CY116" s="988"/>
      <c r="CZ116" s="988"/>
      <c r="DA116" s="988"/>
      <c r="DB116" s="988"/>
      <c r="DC116" s="988"/>
      <c r="DD116" s="988"/>
      <c r="DE116" s="988"/>
      <c r="DF116" s="989"/>
      <c r="DG116" s="1023" t="s">
        <v>125</v>
      </c>
      <c r="DH116" s="1024"/>
      <c r="DI116" s="1024"/>
      <c r="DJ116" s="1024"/>
      <c r="DK116" s="1025"/>
      <c r="DL116" s="1026" t="s">
        <v>444</v>
      </c>
      <c r="DM116" s="1024"/>
      <c r="DN116" s="1024"/>
      <c r="DO116" s="1024"/>
      <c r="DP116" s="1025"/>
      <c r="DQ116" s="1026" t="s">
        <v>125</v>
      </c>
      <c r="DR116" s="1024"/>
      <c r="DS116" s="1024"/>
      <c r="DT116" s="1024"/>
      <c r="DU116" s="1025"/>
      <c r="DV116" s="1027" t="s">
        <v>125</v>
      </c>
      <c r="DW116" s="1028"/>
      <c r="DX116" s="1028"/>
      <c r="DY116" s="1028"/>
      <c r="DZ116" s="1029"/>
    </row>
    <row r="117" spans="1:130" s="225" customFormat="1" ht="26.25" customHeight="1" x14ac:dyDescent="0.15">
      <c r="A117" s="977" t="s">
        <v>186</v>
      </c>
      <c r="B117" s="958"/>
      <c r="C117" s="958"/>
      <c r="D117" s="958"/>
      <c r="E117" s="958"/>
      <c r="F117" s="958"/>
      <c r="G117" s="958"/>
      <c r="H117" s="958"/>
      <c r="I117" s="958"/>
      <c r="J117" s="958"/>
      <c r="K117" s="958"/>
      <c r="L117" s="958"/>
      <c r="M117" s="958"/>
      <c r="N117" s="958"/>
      <c r="O117" s="958"/>
      <c r="P117" s="958"/>
      <c r="Q117" s="958"/>
      <c r="R117" s="958"/>
      <c r="S117" s="958"/>
      <c r="T117" s="958"/>
      <c r="U117" s="958"/>
      <c r="V117" s="958"/>
      <c r="W117" s="958"/>
      <c r="X117" s="958"/>
      <c r="Y117" s="1042" t="s">
        <v>464</v>
      </c>
      <c r="Z117" s="959"/>
      <c r="AA117" s="1043">
        <v>2227262</v>
      </c>
      <c r="AB117" s="1044"/>
      <c r="AC117" s="1044"/>
      <c r="AD117" s="1044"/>
      <c r="AE117" s="1045"/>
      <c r="AF117" s="1046">
        <v>2127494</v>
      </c>
      <c r="AG117" s="1044"/>
      <c r="AH117" s="1044"/>
      <c r="AI117" s="1044"/>
      <c r="AJ117" s="1045"/>
      <c r="AK117" s="1046">
        <v>2191024</v>
      </c>
      <c r="AL117" s="1044"/>
      <c r="AM117" s="1044"/>
      <c r="AN117" s="1044"/>
      <c r="AO117" s="1045"/>
      <c r="AP117" s="1047"/>
      <c r="AQ117" s="1048"/>
      <c r="AR117" s="1048"/>
      <c r="AS117" s="1048"/>
      <c r="AT117" s="1049"/>
      <c r="AU117" s="973"/>
      <c r="AV117" s="974"/>
      <c r="AW117" s="974"/>
      <c r="AX117" s="974"/>
      <c r="AY117" s="974"/>
      <c r="AZ117" s="1039" t="s">
        <v>465</v>
      </c>
      <c r="BA117" s="1040"/>
      <c r="BB117" s="1040"/>
      <c r="BC117" s="1040"/>
      <c r="BD117" s="1040"/>
      <c r="BE117" s="1040"/>
      <c r="BF117" s="1040"/>
      <c r="BG117" s="1040"/>
      <c r="BH117" s="1040"/>
      <c r="BI117" s="1040"/>
      <c r="BJ117" s="1040"/>
      <c r="BK117" s="1040"/>
      <c r="BL117" s="1040"/>
      <c r="BM117" s="1040"/>
      <c r="BN117" s="1040"/>
      <c r="BO117" s="1040"/>
      <c r="BP117" s="1041"/>
      <c r="BQ117" s="990" t="s">
        <v>466</v>
      </c>
      <c r="BR117" s="991"/>
      <c r="BS117" s="991"/>
      <c r="BT117" s="991"/>
      <c r="BU117" s="991"/>
      <c r="BV117" s="991" t="s">
        <v>125</v>
      </c>
      <c r="BW117" s="991"/>
      <c r="BX117" s="991"/>
      <c r="BY117" s="991"/>
      <c r="BZ117" s="991"/>
      <c r="CA117" s="991" t="s">
        <v>466</v>
      </c>
      <c r="CB117" s="991"/>
      <c r="CC117" s="991"/>
      <c r="CD117" s="991"/>
      <c r="CE117" s="991"/>
      <c r="CF117" s="985" t="s">
        <v>443</v>
      </c>
      <c r="CG117" s="986"/>
      <c r="CH117" s="986"/>
      <c r="CI117" s="986"/>
      <c r="CJ117" s="986"/>
      <c r="CK117" s="1013"/>
      <c r="CL117" s="1014"/>
      <c r="CM117" s="987" t="s">
        <v>467</v>
      </c>
      <c r="CN117" s="988"/>
      <c r="CO117" s="988"/>
      <c r="CP117" s="988"/>
      <c r="CQ117" s="988"/>
      <c r="CR117" s="988"/>
      <c r="CS117" s="988"/>
      <c r="CT117" s="988"/>
      <c r="CU117" s="988"/>
      <c r="CV117" s="988"/>
      <c r="CW117" s="988"/>
      <c r="CX117" s="988"/>
      <c r="CY117" s="988"/>
      <c r="CZ117" s="988"/>
      <c r="DA117" s="988"/>
      <c r="DB117" s="988"/>
      <c r="DC117" s="988"/>
      <c r="DD117" s="988"/>
      <c r="DE117" s="988"/>
      <c r="DF117" s="989"/>
      <c r="DG117" s="1023" t="s">
        <v>125</v>
      </c>
      <c r="DH117" s="1024"/>
      <c r="DI117" s="1024"/>
      <c r="DJ117" s="1024"/>
      <c r="DK117" s="1025"/>
      <c r="DL117" s="1026" t="s">
        <v>125</v>
      </c>
      <c r="DM117" s="1024"/>
      <c r="DN117" s="1024"/>
      <c r="DO117" s="1024"/>
      <c r="DP117" s="1025"/>
      <c r="DQ117" s="1026" t="s">
        <v>125</v>
      </c>
      <c r="DR117" s="1024"/>
      <c r="DS117" s="1024"/>
      <c r="DT117" s="1024"/>
      <c r="DU117" s="1025"/>
      <c r="DV117" s="1027" t="s">
        <v>125</v>
      </c>
      <c r="DW117" s="1028"/>
      <c r="DX117" s="1028"/>
      <c r="DY117" s="1028"/>
      <c r="DZ117" s="1029"/>
    </row>
    <row r="118" spans="1:130" s="225" customFormat="1" ht="26.25" customHeight="1" x14ac:dyDescent="0.15">
      <c r="A118" s="977" t="s">
        <v>438</v>
      </c>
      <c r="B118" s="958"/>
      <c r="C118" s="958"/>
      <c r="D118" s="958"/>
      <c r="E118" s="958"/>
      <c r="F118" s="958"/>
      <c r="G118" s="958"/>
      <c r="H118" s="958"/>
      <c r="I118" s="958"/>
      <c r="J118" s="958"/>
      <c r="K118" s="958"/>
      <c r="L118" s="958"/>
      <c r="M118" s="958"/>
      <c r="N118" s="958"/>
      <c r="O118" s="958"/>
      <c r="P118" s="958"/>
      <c r="Q118" s="958"/>
      <c r="R118" s="958"/>
      <c r="S118" s="958"/>
      <c r="T118" s="958"/>
      <c r="U118" s="958"/>
      <c r="V118" s="958"/>
      <c r="W118" s="958"/>
      <c r="X118" s="958"/>
      <c r="Y118" s="958"/>
      <c r="Z118" s="959"/>
      <c r="AA118" s="957" t="s">
        <v>435</v>
      </c>
      <c r="AB118" s="958"/>
      <c r="AC118" s="958"/>
      <c r="AD118" s="958"/>
      <c r="AE118" s="959"/>
      <c r="AF118" s="957" t="s">
        <v>436</v>
      </c>
      <c r="AG118" s="958"/>
      <c r="AH118" s="958"/>
      <c r="AI118" s="958"/>
      <c r="AJ118" s="959"/>
      <c r="AK118" s="957" t="s">
        <v>305</v>
      </c>
      <c r="AL118" s="958"/>
      <c r="AM118" s="958"/>
      <c r="AN118" s="958"/>
      <c r="AO118" s="959"/>
      <c r="AP118" s="1035" t="s">
        <v>437</v>
      </c>
      <c r="AQ118" s="1036"/>
      <c r="AR118" s="1036"/>
      <c r="AS118" s="1036"/>
      <c r="AT118" s="1037"/>
      <c r="AU118" s="973"/>
      <c r="AV118" s="974"/>
      <c r="AW118" s="974"/>
      <c r="AX118" s="974"/>
      <c r="AY118" s="974"/>
      <c r="AZ118" s="1038" t="s">
        <v>468</v>
      </c>
      <c r="BA118" s="1030"/>
      <c r="BB118" s="1030"/>
      <c r="BC118" s="1030"/>
      <c r="BD118" s="1030"/>
      <c r="BE118" s="1030"/>
      <c r="BF118" s="1030"/>
      <c r="BG118" s="1030"/>
      <c r="BH118" s="1030"/>
      <c r="BI118" s="1030"/>
      <c r="BJ118" s="1030"/>
      <c r="BK118" s="1030"/>
      <c r="BL118" s="1030"/>
      <c r="BM118" s="1030"/>
      <c r="BN118" s="1030"/>
      <c r="BO118" s="1030"/>
      <c r="BP118" s="1031"/>
      <c r="BQ118" s="1064" t="s">
        <v>466</v>
      </c>
      <c r="BR118" s="1065"/>
      <c r="BS118" s="1065"/>
      <c r="BT118" s="1065"/>
      <c r="BU118" s="1065"/>
      <c r="BV118" s="1065" t="s">
        <v>466</v>
      </c>
      <c r="BW118" s="1065"/>
      <c r="BX118" s="1065"/>
      <c r="BY118" s="1065"/>
      <c r="BZ118" s="1065"/>
      <c r="CA118" s="1065" t="s">
        <v>125</v>
      </c>
      <c r="CB118" s="1065"/>
      <c r="CC118" s="1065"/>
      <c r="CD118" s="1065"/>
      <c r="CE118" s="1065"/>
      <c r="CF118" s="985" t="s">
        <v>125</v>
      </c>
      <c r="CG118" s="986"/>
      <c r="CH118" s="986"/>
      <c r="CI118" s="986"/>
      <c r="CJ118" s="986"/>
      <c r="CK118" s="1013"/>
      <c r="CL118" s="1014"/>
      <c r="CM118" s="987" t="s">
        <v>469</v>
      </c>
      <c r="CN118" s="988"/>
      <c r="CO118" s="988"/>
      <c r="CP118" s="988"/>
      <c r="CQ118" s="988"/>
      <c r="CR118" s="988"/>
      <c r="CS118" s="988"/>
      <c r="CT118" s="988"/>
      <c r="CU118" s="988"/>
      <c r="CV118" s="988"/>
      <c r="CW118" s="988"/>
      <c r="CX118" s="988"/>
      <c r="CY118" s="988"/>
      <c r="CZ118" s="988"/>
      <c r="DA118" s="988"/>
      <c r="DB118" s="988"/>
      <c r="DC118" s="988"/>
      <c r="DD118" s="988"/>
      <c r="DE118" s="988"/>
      <c r="DF118" s="989"/>
      <c r="DG118" s="1023" t="s">
        <v>466</v>
      </c>
      <c r="DH118" s="1024"/>
      <c r="DI118" s="1024"/>
      <c r="DJ118" s="1024"/>
      <c r="DK118" s="1025"/>
      <c r="DL118" s="1026" t="s">
        <v>466</v>
      </c>
      <c r="DM118" s="1024"/>
      <c r="DN118" s="1024"/>
      <c r="DO118" s="1024"/>
      <c r="DP118" s="1025"/>
      <c r="DQ118" s="1026" t="s">
        <v>466</v>
      </c>
      <c r="DR118" s="1024"/>
      <c r="DS118" s="1024"/>
      <c r="DT118" s="1024"/>
      <c r="DU118" s="1025"/>
      <c r="DV118" s="1027" t="s">
        <v>443</v>
      </c>
      <c r="DW118" s="1028"/>
      <c r="DX118" s="1028"/>
      <c r="DY118" s="1028"/>
      <c r="DZ118" s="1029"/>
    </row>
    <row r="119" spans="1:130" s="225" customFormat="1" ht="26.25" customHeight="1" x14ac:dyDescent="0.15">
      <c r="A119" s="1121" t="s">
        <v>441</v>
      </c>
      <c r="B119" s="1012"/>
      <c r="C119" s="994" t="s">
        <v>442</v>
      </c>
      <c r="D119" s="962"/>
      <c r="E119" s="962"/>
      <c r="F119" s="962"/>
      <c r="G119" s="962"/>
      <c r="H119" s="962"/>
      <c r="I119" s="962"/>
      <c r="J119" s="962"/>
      <c r="K119" s="962"/>
      <c r="L119" s="962"/>
      <c r="M119" s="962"/>
      <c r="N119" s="962"/>
      <c r="O119" s="962"/>
      <c r="P119" s="962"/>
      <c r="Q119" s="962"/>
      <c r="R119" s="962"/>
      <c r="S119" s="962"/>
      <c r="T119" s="962"/>
      <c r="U119" s="962"/>
      <c r="V119" s="962"/>
      <c r="W119" s="962"/>
      <c r="X119" s="962"/>
      <c r="Y119" s="962"/>
      <c r="Z119" s="963"/>
      <c r="AA119" s="964" t="s">
        <v>466</v>
      </c>
      <c r="AB119" s="965"/>
      <c r="AC119" s="965"/>
      <c r="AD119" s="965"/>
      <c r="AE119" s="966"/>
      <c r="AF119" s="967" t="s">
        <v>466</v>
      </c>
      <c r="AG119" s="965"/>
      <c r="AH119" s="965"/>
      <c r="AI119" s="965"/>
      <c r="AJ119" s="966"/>
      <c r="AK119" s="967" t="s">
        <v>125</v>
      </c>
      <c r="AL119" s="965"/>
      <c r="AM119" s="965"/>
      <c r="AN119" s="965"/>
      <c r="AO119" s="966"/>
      <c r="AP119" s="968" t="s">
        <v>125</v>
      </c>
      <c r="AQ119" s="969"/>
      <c r="AR119" s="969"/>
      <c r="AS119" s="969"/>
      <c r="AT119" s="970"/>
      <c r="AU119" s="975"/>
      <c r="AV119" s="976"/>
      <c r="AW119" s="976"/>
      <c r="AX119" s="976"/>
      <c r="AY119" s="976"/>
      <c r="AZ119" s="246" t="s">
        <v>186</v>
      </c>
      <c r="BA119" s="246"/>
      <c r="BB119" s="246"/>
      <c r="BC119" s="246"/>
      <c r="BD119" s="246"/>
      <c r="BE119" s="246"/>
      <c r="BF119" s="246"/>
      <c r="BG119" s="246"/>
      <c r="BH119" s="246"/>
      <c r="BI119" s="246"/>
      <c r="BJ119" s="246"/>
      <c r="BK119" s="246"/>
      <c r="BL119" s="246"/>
      <c r="BM119" s="246"/>
      <c r="BN119" s="246"/>
      <c r="BO119" s="1042" t="s">
        <v>470</v>
      </c>
      <c r="BP119" s="1070"/>
      <c r="BQ119" s="1064">
        <v>25118715</v>
      </c>
      <c r="BR119" s="1065"/>
      <c r="BS119" s="1065"/>
      <c r="BT119" s="1065"/>
      <c r="BU119" s="1065"/>
      <c r="BV119" s="1065">
        <v>25587366</v>
      </c>
      <c r="BW119" s="1065"/>
      <c r="BX119" s="1065"/>
      <c r="BY119" s="1065"/>
      <c r="BZ119" s="1065"/>
      <c r="CA119" s="1065">
        <v>25299382</v>
      </c>
      <c r="CB119" s="1065"/>
      <c r="CC119" s="1065"/>
      <c r="CD119" s="1065"/>
      <c r="CE119" s="1065"/>
      <c r="CF119" s="1066"/>
      <c r="CG119" s="1067"/>
      <c r="CH119" s="1067"/>
      <c r="CI119" s="1067"/>
      <c r="CJ119" s="1068"/>
      <c r="CK119" s="1015"/>
      <c r="CL119" s="1016"/>
      <c r="CM119" s="1038" t="s">
        <v>471</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69">
        <v>366838</v>
      </c>
      <c r="DH119" s="1051"/>
      <c r="DI119" s="1051"/>
      <c r="DJ119" s="1051"/>
      <c r="DK119" s="1052"/>
      <c r="DL119" s="1050">
        <v>287112</v>
      </c>
      <c r="DM119" s="1051"/>
      <c r="DN119" s="1051"/>
      <c r="DO119" s="1051"/>
      <c r="DP119" s="1052"/>
      <c r="DQ119" s="1050">
        <v>187112</v>
      </c>
      <c r="DR119" s="1051"/>
      <c r="DS119" s="1051"/>
      <c r="DT119" s="1051"/>
      <c r="DU119" s="1052"/>
      <c r="DV119" s="1053">
        <v>1.8</v>
      </c>
      <c r="DW119" s="1054"/>
      <c r="DX119" s="1054"/>
      <c r="DY119" s="1054"/>
      <c r="DZ119" s="1055"/>
    </row>
    <row r="120" spans="1:130" s="225" customFormat="1" ht="26.25" customHeight="1" x14ac:dyDescent="0.15">
      <c r="A120" s="1122"/>
      <c r="B120" s="1014"/>
      <c r="C120" s="987" t="s">
        <v>447</v>
      </c>
      <c r="D120" s="988"/>
      <c r="E120" s="988"/>
      <c r="F120" s="988"/>
      <c r="G120" s="988"/>
      <c r="H120" s="988"/>
      <c r="I120" s="988"/>
      <c r="J120" s="988"/>
      <c r="K120" s="988"/>
      <c r="L120" s="988"/>
      <c r="M120" s="988"/>
      <c r="N120" s="988"/>
      <c r="O120" s="988"/>
      <c r="P120" s="988"/>
      <c r="Q120" s="988"/>
      <c r="R120" s="988"/>
      <c r="S120" s="988"/>
      <c r="T120" s="988"/>
      <c r="U120" s="988"/>
      <c r="V120" s="988"/>
      <c r="W120" s="988"/>
      <c r="X120" s="988"/>
      <c r="Y120" s="988"/>
      <c r="Z120" s="989"/>
      <c r="AA120" s="1023" t="s">
        <v>443</v>
      </c>
      <c r="AB120" s="1024"/>
      <c r="AC120" s="1024"/>
      <c r="AD120" s="1024"/>
      <c r="AE120" s="1025"/>
      <c r="AF120" s="1026" t="s">
        <v>466</v>
      </c>
      <c r="AG120" s="1024"/>
      <c r="AH120" s="1024"/>
      <c r="AI120" s="1024"/>
      <c r="AJ120" s="1025"/>
      <c r="AK120" s="1026" t="s">
        <v>466</v>
      </c>
      <c r="AL120" s="1024"/>
      <c r="AM120" s="1024"/>
      <c r="AN120" s="1024"/>
      <c r="AO120" s="1025"/>
      <c r="AP120" s="1027" t="s">
        <v>466</v>
      </c>
      <c r="AQ120" s="1028"/>
      <c r="AR120" s="1028"/>
      <c r="AS120" s="1028"/>
      <c r="AT120" s="1029"/>
      <c r="AU120" s="1056" t="s">
        <v>472</v>
      </c>
      <c r="AV120" s="1057"/>
      <c r="AW120" s="1057"/>
      <c r="AX120" s="1057"/>
      <c r="AY120" s="1058"/>
      <c r="AZ120" s="994" t="s">
        <v>473</v>
      </c>
      <c r="BA120" s="962"/>
      <c r="BB120" s="962"/>
      <c r="BC120" s="962"/>
      <c r="BD120" s="962"/>
      <c r="BE120" s="962"/>
      <c r="BF120" s="962"/>
      <c r="BG120" s="962"/>
      <c r="BH120" s="962"/>
      <c r="BI120" s="962"/>
      <c r="BJ120" s="962"/>
      <c r="BK120" s="962"/>
      <c r="BL120" s="962"/>
      <c r="BM120" s="962"/>
      <c r="BN120" s="962"/>
      <c r="BO120" s="962"/>
      <c r="BP120" s="963"/>
      <c r="BQ120" s="995">
        <v>4772169</v>
      </c>
      <c r="BR120" s="996"/>
      <c r="BS120" s="996"/>
      <c r="BT120" s="996"/>
      <c r="BU120" s="996"/>
      <c r="BV120" s="996">
        <v>4271932</v>
      </c>
      <c r="BW120" s="996"/>
      <c r="BX120" s="996"/>
      <c r="BY120" s="996"/>
      <c r="BZ120" s="996"/>
      <c r="CA120" s="996">
        <v>5243625</v>
      </c>
      <c r="CB120" s="996"/>
      <c r="CC120" s="996"/>
      <c r="CD120" s="996"/>
      <c r="CE120" s="996"/>
      <c r="CF120" s="1009">
        <v>51.5</v>
      </c>
      <c r="CG120" s="1010"/>
      <c r="CH120" s="1010"/>
      <c r="CI120" s="1010"/>
      <c r="CJ120" s="1010"/>
      <c r="CK120" s="1071" t="s">
        <v>474</v>
      </c>
      <c r="CL120" s="1072"/>
      <c r="CM120" s="1072"/>
      <c r="CN120" s="1072"/>
      <c r="CO120" s="1073"/>
      <c r="CP120" s="1079" t="s">
        <v>409</v>
      </c>
      <c r="CQ120" s="1080"/>
      <c r="CR120" s="1080"/>
      <c r="CS120" s="1080"/>
      <c r="CT120" s="1080"/>
      <c r="CU120" s="1080"/>
      <c r="CV120" s="1080"/>
      <c r="CW120" s="1080"/>
      <c r="CX120" s="1080"/>
      <c r="CY120" s="1080"/>
      <c r="CZ120" s="1080"/>
      <c r="DA120" s="1080"/>
      <c r="DB120" s="1080"/>
      <c r="DC120" s="1080"/>
      <c r="DD120" s="1080"/>
      <c r="DE120" s="1080"/>
      <c r="DF120" s="1081"/>
      <c r="DG120" s="995" t="s">
        <v>466</v>
      </c>
      <c r="DH120" s="996"/>
      <c r="DI120" s="996"/>
      <c r="DJ120" s="996"/>
      <c r="DK120" s="996"/>
      <c r="DL120" s="996">
        <v>4164663</v>
      </c>
      <c r="DM120" s="996"/>
      <c r="DN120" s="996"/>
      <c r="DO120" s="996"/>
      <c r="DP120" s="996"/>
      <c r="DQ120" s="996">
        <v>4127415</v>
      </c>
      <c r="DR120" s="996"/>
      <c r="DS120" s="996"/>
      <c r="DT120" s="996"/>
      <c r="DU120" s="996"/>
      <c r="DV120" s="997">
        <v>40.6</v>
      </c>
      <c r="DW120" s="997"/>
      <c r="DX120" s="997"/>
      <c r="DY120" s="997"/>
      <c r="DZ120" s="998"/>
    </row>
    <row r="121" spans="1:130" s="225" customFormat="1" ht="26.25" customHeight="1" x14ac:dyDescent="0.15">
      <c r="A121" s="1122"/>
      <c r="B121" s="1014"/>
      <c r="C121" s="1039" t="s">
        <v>475</v>
      </c>
      <c r="D121" s="1040"/>
      <c r="E121" s="1040"/>
      <c r="F121" s="1040"/>
      <c r="G121" s="1040"/>
      <c r="H121" s="1040"/>
      <c r="I121" s="1040"/>
      <c r="J121" s="1040"/>
      <c r="K121" s="1040"/>
      <c r="L121" s="1040"/>
      <c r="M121" s="1040"/>
      <c r="N121" s="1040"/>
      <c r="O121" s="1040"/>
      <c r="P121" s="1040"/>
      <c r="Q121" s="1040"/>
      <c r="R121" s="1040"/>
      <c r="S121" s="1040"/>
      <c r="T121" s="1040"/>
      <c r="U121" s="1040"/>
      <c r="V121" s="1040"/>
      <c r="W121" s="1040"/>
      <c r="X121" s="1040"/>
      <c r="Y121" s="1040"/>
      <c r="Z121" s="1041"/>
      <c r="AA121" s="1023">
        <v>16802</v>
      </c>
      <c r="AB121" s="1024"/>
      <c r="AC121" s="1024"/>
      <c r="AD121" s="1024"/>
      <c r="AE121" s="1025"/>
      <c r="AF121" s="1026">
        <v>16802</v>
      </c>
      <c r="AG121" s="1024"/>
      <c r="AH121" s="1024"/>
      <c r="AI121" s="1024"/>
      <c r="AJ121" s="1025"/>
      <c r="AK121" s="1026">
        <v>16802</v>
      </c>
      <c r="AL121" s="1024"/>
      <c r="AM121" s="1024"/>
      <c r="AN121" s="1024"/>
      <c r="AO121" s="1025"/>
      <c r="AP121" s="1027">
        <v>0.2</v>
      </c>
      <c r="AQ121" s="1028"/>
      <c r="AR121" s="1028"/>
      <c r="AS121" s="1028"/>
      <c r="AT121" s="1029"/>
      <c r="AU121" s="1059"/>
      <c r="AV121" s="1060"/>
      <c r="AW121" s="1060"/>
      <c r="AX121" s="1060"/>
      <c r="AY121" s="1061"/>
      <c r="AZ121" s="987" t="s">
        <v>476</v>
      </c>
      <c r="BA121" s="988"/>
      <c r="BB121" s="988"/>
      <c r="BC121" s="988"/>
      <c r="BD121" s="988"/>
      <c r="BE121" s="988"/>
      <c r="BF121" s="988"/>
      <c r="BG121" s="988"/>
      <c r="BH121" s="988"/>
      <c r="BI121" s="988"/>
      <c r="BJ121" s="988"/>
      <c r="BK121" s="988"/>
      <c r="BL121" s="988"/>
      <c r="BM121" s="988"/>
      <c r="BN121" s="988"/>
      <c r="BO121" s="988"/>
      <c r="BP121" s="989"/>
      <c r="BQ121" s="990">
        <v>2265523</v>
      </c>
      <c r="BR121" s="991"/>
      <c r="BS121" s="991"/>
      <c r="BT121" s="991"/>
      <c r="BU121" s="991"/>
      <c r="BV121" s="991">
        <v>2103227</v>
      </c>
      <c r="BW121" s="991"/>
      <c r="BX121" s="991"/>
      <c r="BY121" s="991"/>
      <c r="BZ121" s="991"/>
      <c r="CA121" s="991">
        <v>2283265</v>
      </c>
      <c r="CB121" s="991"/>
      <c r="CC121" s="991"/>
      <c r="CD121" s="991"/>
      <c r="CE121" s="991"/>
      <c r="CF121" s="985">
        <v>22.4</v>
      </c>
      <c r="CG121" s="986"/>
      <c r="CH121" s="986"/>
      <c r="CI121" s="986"/>
      <c r="CJ121" s="986"/>
      <c r="CK121" s="1074"/>
      <c r="CL121" s="1075"/>
      <c r="CM121" s="1075"/>
      <c r="CN121" s="1075"/>
      <c r="CO121" s="1076"/>
      <c r="CP121" s="1084" t="s">
        <v>411</v>
      </c>
      <c r="CQ121" s="1085"/>
      <c r="CR121" s="1085"/>
      <c r="CS121" s="1085"/>
      <c r="CT121" s="1085"/>
      <c r="CU121" s="1085"/>
      <c r="CV121" s="1085"/>
      <c r="CW121" s="1085"/>
      <c r="CX121" s="1085"/>
      <c r="CY121" s="1085"/>
      <c r="CZ121" s="1085"/>
      <c r="DA121" s="1085"/>
      <c r="DB121" s="1085"/>
      <c r="DC121" s="1085"/>
      <c r="DD121" s="1085"/>
      <c r="DE121" s="1085"/>
      <c r="DF121" s="1086"/>
      <c r="DG121" s="990">
        <v>871859</v>
      </c>
      <c r="DH121" s="991"/>
      <c r="DI121" s="991"/>
      <c r="DJ121" s="991"/>
      <c r="DK121" s="991"/>
      <c r="DL121" s="991">
        <v>854081</v>
      </c>
      <c r="DM121" s="991"/>
      <c r="DN121" s="991"/>
      <c r="DO121" s="991"/>
      <c r="DP121" s="991"/>
      <c r="DQ121" s="991">
        <v>815503</v>
      </c>
      <c r="DR121" s="991"/>
      <c r="DS121" s="991"/>
      <c r="DT121" s="991"/>
      <c r="DU121" s="991"/>
      <c r="DV121" s="992">
        <v>8</v>
      </c>
      <c r="DW121" s="992"/>
      <c r="DX121" s="992"/>
      <c r="DY121" s="992"/>
      <c r="DZ121" s="993"/>
    </row>
    <row r="122" spans="1:130" s="225" customFormat="1" ht="26.25" customHeight="1" x14ac:dyDescent="0.15">
      <c r="A122" s="1122"/>
      <c r="B122" s="1014"/>
      <c r="C122" s="987" t="s">
        <v>457</v>
      </c>
      <c r="D122" s="988"/>
      <c r="E122" s="988"/>
      <c r="F122" s="988"/>
      <c r="G122" s="988"/>
      <c r="H122" s="988"/>
      <c r="I122" s="988"/>
      <c r="J122" s="988"/>
      <c r="K122" s="988"/>
      <c r="L122" s="988"/>
      <c r="M122" s="988"/>
      <c r="N122" s="988"/>
      <c r="O122" s="988"/>
      <c r="P122" s="988"/>
      <c r="Q122" s="988"/>
      <c r="R122" s="988"/>
      <c r="S122" s="988"/>
      <c r="T122" s="988"/>
      <c r="U122" s="988"/>
      <c r="V122" s="988"/>
      <c r="W122" s="988"/>
      <c r="X122" s="988"/>
      <c r="Y122" s="988"/>
      <c r="Z122" s="989"/>
      <c r="AA122" s="1023" t="s">
        <v>125</v>
      </c>
      <c r="AB122" s="1024"/>
      <c r="AC122" s="1024"/>
      <c r="AD122" s="1024"/>
      <c r="AE122" s="1025"/>
      <c r="AF122" s="1026" t="s">
        <v>443</v>
      </c>
      <c r="AG122" s="1024"/>
      <c r="AH122" s="1024"/>
      <c r="AI122" s="1024"/>
      <c r="AJ122" s="1025"/>
      <c r="AK122" s="1026" t="s">
        <v>466</v>
      </c>
      <c r="AL122" s="1024"/>
      <c r="AM122" s="1024"/>
      <c r="AN122" s="1024"/>
      <c r="AO122" s="1025"/>
      <c r="AP122" s="1027" t="s">
        <v>125</v>
      </c>
      <c r="AQ122" s="1028"/>
      <c r="AR122" s="1028"/>
      <c r="AS122" s="1028"/>
      <c r="AT122" s="1029"/>
      <c r="AU122" s="1059"/>
      <c r="AV122" s="1060"/>
      <c r="AW122" s="1060"/>
      <c r="AX122" s="1060"/>
      <c r="AY122" s="1061"/>
      <c r="AZ122" s="1038" t="s">
        <v>477</v>
      </c>
      <c r="BA122" s="1030"/>
      <c r="BB122" s="1030"/>
      <c r="BC122" s="1030"/>
      <c r="BD122" s="1030"/>
      <c r="BE122" s="1030"/>
      <c r="BF122" s="1030"/>
      <c r="BG122" s="1030"/>
      <c r="BH122" s="1030"/>
      <c r="BI122" s="1030"/>
      <c r="BJ122" s="1030"/>
      <c r="BK122" s="1030"/>
      <c r="BL122" s="1030"/>
      <c r="BM122" s="1030"/>
      <c r="BN122" s="1030"/>
      <c r="BO122" s="1030"/>
      <c r="BP122" s="1031"/>
      <c r="BQ122" s="1064">
        <v>14102058</v>
      </c>
      <c r="BR122" s="1065"/>
      <c r="BS122" s="1065"/>
      <c r="BT122" s="1065"/>
      <c r="BU122" s="1065"/>
      <c r="BV122" s="1065">
        <v>13948629</v>
      </c>
      <c r="BW122" s="1065"/>
      <c r="BX122" s="1065"/>
      <c r="BY122" s="1065"/>
      <c r="BZ122" s="1065"/>
      <c r="CA122" s="1065">
        <v>13710392</v>
      </c>
      <c r="CB122" s="1065"/>
      <c r="CC122" s="1065"/>
      <c r="CD122" s="1065"/>
      <c r="CE122" s="1065"/>
      <c r="CF122" s="1082">
        <v>134.80000000000001</v>
      </c>
      <c r="CG122" s="1083"/>
      <c r="CH122" s="1083"/>
      <c r="CI122" s="1083"/>
      <c r="CJ122" s="1083"/>
      <c r="CK122" s="1074"/>
      <c r="CL122" s="1075"/>
      <c r="CM122" s="1075"/>
      <c r="CN122" s="1075"/>
      <c r="CO122" s="1076"/>
      <c r="CP122" s="1084" t="s">
        <v>478</v>
      </c>
      <c r="CQ122" s="1085"/>
      <c r="CR122" s="1085"/>
      <c r="CS122" s="1085"/>
      <c r="CT122" s="1085"/>
      <c r="CU122" s="1085"/>
      <c r="CV122" s="1085"/>
      <c r="CW122" s="1085"/>
      <c r="CX122" s="1085"/>
      <c r="CY122" s="1085"/>
      <c r="CZ122" s="1085"/>
      <c r="DA122" s="1085"/>
      <c r="DB122" s="1085"/>
      <c r="DC122" s="1085"/>
      <c r="DD122" s="1085"/>
      <c r="DE122" s="1085"/>
      <c r="DF122" s="1086"/>
      <c r="DG122" s="990">
        <v>103592</v>
      </c>
      <c r="DH122" s="991"/>
      <c r="DI122" s="991"/>
      <c r="DJ122" s="991"/>
      <c r="DK122" s="991"/>
      <c r="DL122" s="991">
        <v>93056</v>
      </c>
      <c r="DM122" s="991"/>
      <c r="DN122" s="991"/>
      <c r="DO122" s="991"/>
      <c r="DP122" s="991"/>
      <c r="DQ122" s="991">
        <v>68249</v>
      </c>
      <c r="DR122" s="991"/>
      <c r="DS122" s="991"/>
      <c r="DT122" s="991"/>
      <c r="DU122" s="991"/>
      <c r="DV122" s="992">
        <v>0.7</v>
      </c>
      <c r="DW122" s="992"/>
      <c r="DX122" s="992"/>
      <c r="DY122" s="992"/>
      <c r="DZ122" s="993"/>
    </row>
    <row r="123" spans="1:130" s="225" customFormat="1" ht="26.25" customHeight="1" x14ac:dyDescent="0.15">
      <c r="A123" s="1122"/>
      <c r="B123" s="1014"/>
      <c r="C123" s="987" t="s">
        <v>463</v>
      </c>
      <c r="D123" s="988"/>
      <c r="E123" s="988"/>
      <c r="F123" s="988"/>
      <c r="G123" s="988"/>
      <c r="H123" s="988"/>
      <c r="I123" s="988"/>
      <c r="J123" s="988"/>
      <c r="K123" s="988"/>
      <c r="L123" s="988"/>
      <c r="M123" s="988"/>
      <c r="N123" s="988"/>
      <c r="O123" s="988"/>
      <c r="P123" s="988"/>
      <c r="Q123" s="988"/>
      <c r="R123" s="988"/>
      <c r="S123" s="988"/>
      <c r="T123" s="988"/>
      <c r="U123" s="988"/>
      <c r="V123" s="988"/>
      <c r="W123" s="988"/>
      <c r="X123" s="988"/>
      <c r="Y123" s="988"/>
      <c r="Z123" s="989"/>
      <c r="AA123" s="1023" t="s">
        <v>125</v>
      </c>
      <c r="AB123" s="1024"/>
      <c r="AC123" s="1024"/>
      <c r="AD123" s="1024"/>
      <c r="AE123" s="1025"/>
      <c r="AF123" s="1026" t="s">
        <v>466</v>
      </c>
      <c r="AG123" s="1024"/>
      <c r="AH123" s="1024"/>
      <c r="AI123" s="1024"/>
      <c r="AJ123" s="1025"/>
      <c r="AK123" s="1026" t="s">
        <v>466</v>
      </c>
      <c r="AL123" s="1024"/>
      <c r="AM123" s="1024"/>
      <c r="AN123" s="1024"/>
      <c r="AO123" s="1025"/>
      <c r="AP123" s="1027" t="s">
        <v>466</v>
      </c>
      <c r="AQ123" s="1028"/>
      <c r="AR123" s="1028"/>
      <c r="AS123" s="1028"/>
      <c r="AT123" s="1029"/>
      <c r="AU123" s="1062"/>
      <c r="AV123" s="1063"/>
      <c r="AW123" s="1063"/>
      <c r="AX123" s="1063"/>
      <c r="AY123" s="1063"/>
      <c r="AZ123" s="246" t="s">
        <v>186</v>
      </c>
      <c r="BA123" s="246"/>
      <c r="BB123" s="246"/>
      <c r="BC123" s="246"/>
      <c r="BD123" s="246"/>
      <c r="BE123" s="246"/>
      <c r="BF123" s="246"/>
      <c r="BG123" s="246"/>
      <c r="BH123" s="246"/>
      <c r="BI123" s="246"/>
      <c r="BJ123" s="246"/>
      <c r="BK123" s="246"/>
      <c r="BL123" s="246"/>
      <c r="BM123" s="246"/>
      <c r="BN123" s="246"/>
      <c r="BO123" s="1042" t="s">
        <v>479</v>
      </c>
      <c r="BP123" s="1070"/>
      <c r="BQ123" s="1128">
        <v>21139750</v>
      </c>
      <c r="BR123" s="1129"/>
      <c r="BS123" s="1129"/>
      <c r="BT123" s="1129"/>
      <c r="BU123" s="1129"/>
      <c r="BV123" s="1129">
        <v>20323788</v>
      </c>
      <c r="BW123" s="1129"/>
      <c r="BX123" s="1129"/>
      <c r="BY123" s="1129"/>
      <c r="BZ123" s="1129"/>
      <c r="CA123" s="1129">
        <v>21237282</v>
      </c>
      <c r="CB123" s="1129"/>
      <c r="CC123" s="1129"/>
      <c r="CD123" s="1129"/>
      <c r="CE123" s="1129"/>
      <c r="CF123" s="1066"/>
      <c r="CG123" s="1067"/>
      <c r="CH123" s="1067"/>
      <c r="CI123" s="1067"/>
      <c r="CJ123" s="1068"/>
      <c r="CK123" s="1074"/>
      <c r="CL123" s="1075"/>
      <c r="CM123" s="1075"/>
      <c r="CN123" s="1075"/>
      <c r="CO123" s="1076"/>
      <c r="CP123" s="1084" t="s">
        <v>413</v>
      </c>
      <c r="CQ123" s="1085"/>
      <c r="CR123" s="1085"/>
      <c r="CS123" s="1085"/>
      <c r="CT123" s="1085"/>
      <c r="CU123" s="1085"/>
      <c r="CV123" s="1085"/>
      <c r="CW123" s="1085"/>
      <c r="CX123" s="1085"/>
      <c r="CY123" s="1085"/>
      <c r="CZ123" s="1085"/>
      <c r="DA123" s="1085"/>
      <c r="DB123" s="1085"/>
      <c r="DC123" s="1085"/>
      <c r="DD123" s="1085"/>
      <c r="DE123" s="1085"/>
      <c r="DF123" s="1086"/>
      <c r="DG123" s="1023">
        <v>88755</v>
      </c>
      <c r="DH123" s="1024"/>
      <c r="DI123" s="1024"/>
      <c r="DJ123" s="1024"/>
      <c r="DK123" s="1025"/>
      <c r="DL123" s="1026">
        <v>50622</v>
      </c>
      <c r="DM123" s="1024"/>
      <c r="DN123" s="1024"/>
      <c r="DO123" s="1024"/>
      <c r="DP123" s="1025"/>
      <c r="DQ123" s="1026">
        <v>35042</v>
      </c>
      <c r="DR123" s="1024"/>
      <c r="DS123" s="1024"/>
      <c r="DT123" s="1024"/>
      <c r="DU123" s="1025"/>
      <c r="DV123" s="1027">
        <v>0.3</v>
      </c>
      <c r="DW123" s="1028"/>
      <c r="DX123" s="1028"/>
      <c r="DY123" s="1028"/>
      <c r="DZ123" s="1029"/>
    </row>
    <row r="124" spans="1:130" s="225" customFormat="1" ht="26.25" customHeight="1" thickBot="1" x14ac:dyDescent="0.2">
      <c r="A124" s="1122"/>
      <c r="B124" s="1014"/>
      <c r="C124" s="987" t="s">
        <v>467</v>
      </c>
      <c r="D124" s="988"/>
      <c r="E124" s="988"/>
      <c r="F124" s="988"/>
      <c r="G124" s="988"/>
      <c r="H124" s="988"/>
      <c r="I124" s="988"/>
      <c r="J124" s="988"/>
      <c r="K124" s="988"/>
      <c r="L124" s="988"/>
      <c r="M124" s="988"/>
      <c r="N124" s="988"/>
      <c r="O124" s="988"/>
      <c r="P124" s="988"/>
      <c r="Q124" s="988"/>
      <c r="R124" s="988"/>
      <c r="S124" s="988"/>
      <c r="T124" s="988"/>
      <c r="U124" s="988"/>
      <c r="V124" s="988"/>
      <c r="W124" s="988"/>
      <c r="X124" s="988"/>
      <c r="Y124" s="988"/>
      <c r="Z124" s="989"/>
      <c r="AA124" s="1023" t="s">
        <v>443</v>
      </c>
      <c r="AB124" s="1024"/>
      <c r="AC124" s="1024"/>
      <c r="AD124" s="1024"/>
      <c r="AE124" s="1025"/>
      <c r="AF124" s="1026" t="s">
        <v>466</v>
      </c>
      <c r="AG124" s="1024"/>
      <c r="AH124" s="1024"/>
      <c r="AI124" s="1024"/>
      <c r="AJ124" s="1025"/>
      <c r="AK124" s="1026" t="s">
        <v>125</v>
      </c>
      <c r="AL124" s="1024"/>
      <c r="AM124" s="1024"/>
      <c r="AN124" s="1024"/>
      <c r="AO124" s="1025"/>
      <c r="AP124" s="1027" t="s">
        <v>125</v>
      </c>
      <c r="AQ124" s="1028"/>
      <c r="AR124" s="1028"/>
      <c r="AS124" s="1028"/>
      <c r="AT124" s="1029"/>
      <c r="AU124" s="1124" t="s">
        <v>480</v>
      </c>
      <c r="AV124" s="1125"/>
      <c r="AW124" s="1125"/>
      <c r="AX124" s="1125"/>
      <c r="AY124" s="1125"/>
      <c r="AZ124" s="1125"/>
      <c r="BA124" s="1125"/>
      <c r="BB124" s="1125"/>
      <c r="BC124" s="1125"/>
      <c r="BD124" s="1125"/>
      <c r="BE124" s="1125"/>
      <c r="BF124" s="1125"/>
      <c r="BG124" s="1125"/>
      <c r="BH124" s="1125"/>
      <c r="BI124" s="1125"/>
      <c r="BJ124" s="1125"/>
      <c r="BK124" s="1125"/>
      <c r="BL124" s="1125"/>
      <c r="BM124" s="1125"/>
      <c r="BN124" s="1125"/>
      <c r="BO124" s="1125"/>
      <c r="BP124" s="1126"/>
      <c r="BQ124" s="1127">
        <v>42.5</v>
      </c>
      <c r="BR124" s="1092"/>
      <c r="BS124" s="1092"/>
      <c r="BT124" s="1092"/>
      <c r="BU124" s="1092"/>
      <c r="BV124" s="1092">
        <v>54.6</v>
      </c>
      <c r="BW124" s="1092"/>
      <c r="BX124" s="1092"/>
      <c r="BY124" s="1092"/>
      <c r="BZ124" s="1092"/>
      <c r="CA124" s="1092">
        <v>39.9</v>
      </c>
      <c r="CB124" s="1092"/>
      <c r="CC124" s="1092"/>
      <c r="CD124" s="1092"/>
      <c r="CE124" s="1092"/>
      <c r="CF124" s="1093"/>
      <c r="CG124" s="1094"/>
      <c r="CH124" s="1094"/>
      <c r="CI124" s="1094"/>
      <c r="CJ124" s="1095"/>
      <c r="CK124" s="1077"/>
      <c r="CL124" s="1077"/>
      <c r="CM124" s="1077"/>
      <c r="CN124" s="1077"/>
      <c r="CO124" s="1078"/>
      <c r="CP124" s="1084" t="s">
        <v>481</v>
      </c>
      <c r="CQ124" s="1085"/>
      <c r="CR124" s="1085"/>
      <c r="CS124" s="1085"/>
      <c r="CT124" s="1085"/>
      <c r="CU124" s="1085"/>
      <c r="CV124" s="1085"/>
      <c r="CW124" s="1085"/>
      <c r="CX124" s="1085"/>
      <c r="CY124" s="1085"/>
      <c r="CZ124" s="1085"/>
      <c r="DA124" s="1085"/>
      <c r="DB124" s="1085"/>
      <c r="DC124" s="1085"/>
      <c r="DD124" s="1085"/>
      <c r="DE124" s="1085"/>
      <c r="DF124" s="1086"/>
      <c r="DG124" s="1069">
        <v>4719955</v>
      </c>
      <c r="DH124" s="1051"/>
      <c r="DI124" s="1051"/>
      <c r="DJ124" s="1051"/>
      <c r="DK124" s="1052"/>
      <c r="DL124" s="1050">
        <v>8375</v>
      </c>
      <c r="DM124" s="1051"/>
      <c r="DN124" s="1051"/>
      <c r="DO124" s="1051"/>
      <c r="DP124" s="1052"/>
      <c r="DQ124" s="1050">
        <v>11937</v>
      </c>
      <c r="DR124" s="1051"/>
      <c r="DS124" s="1051"/>
      <c r="DT124" s="1051"/>
      <c r="DU124" s="1052"/>
      <c r="DV124" s="1053">
        <v>0.1</v>
      </c>
      <c r="DW124" s="1054"/>
      <c r="DX124" s="1054"/>
      <c r="DY124" s="1054"/>
      <c r="DZ124" s="1055"/>
    </row>
    <row r="125" spans="1:130" s="225" customFormat="1" ht="26.25" customHeight="1" x14ac:dyDescent="0.15">
      <c r="A125" s="1122"/>
      <c r="B125" s="1014"/>
      <c r="C125" s="987" t="s">
        <v>469</v>
      </c>
      <c r="D125" s="988"/>
      <c r="E125" s="988"/>
      <c r="F125" s="988"/>
      <c r="G125" s="988"/>
      <c r="H125" s="988"/>
      <c r="I125" s="988"/>
      <c r="J125" s="988"/>
      <c r="K125" s="988"/>
      <c r="L125" s="988"/>
      <c r="M125" s="988"/>
      <c r="N125" s="988"/>
      <c r="O125" s="988"/>
      <c r="P125" s="988"/>
      <c r="Q125" s="988"/>
      <c r="R125" s="988"/>
      <c r="S125" s="988"/>
      <c r="T125" s="988"/>
      <c r="U125" s="988"/>
      <c r="V125" s="988"/>
      <c r="W125" s="988"/>
      <c r="X125" s="988"/>
      <c r="Y125" s="988"/>
      <c r="Z125" s="989"/>
      <c r="AA125" s="1023" t="s">
        <v>466</v>
      </c>
      <c r="AB125" s="1024"/>
      <c r="AC125" s="1024"/>
      <c r="AD125" s="1024"/>
      <c r="AE125" s="1025"/>
      <c r="AF125" s="1026" t="s">
        <v>443</v>
      </c>
      <c r="AG125" s="1024"/>
      <c r="AH125" s="1024"/>
      <c r="AI125" s="1024"/>
      <c r="AJ125" s="1025"/>
      <c r="AK125" s="1026" t="s">
        <v>125</v>
      </c>
      <c r="AL125" s="1024"/>
      <c r="AM125" s="1024"/>
      <c r="AN125" s="1024"/>
      <c r="AO125" s="1025"/>
      <c r="AP125" s="1027" t="s">
        <v>466</v>
      </c>
      <c r="AQ125" s="1028"/>
      <c r="AR125" s="1028"/>
      <c r="AS125" s="1028"/>
      <c r="AT125" s="1029"/>
      <c r="AU125" s="247"/>
      <c r="AV125" s="248"/>
      <c r="AW125" s="248"/>
      <c r="AX125" s="248"/>
      <c r="AY125" s="248"/>
      <c r="AZ125" s="248"/>
      <c r="BA125" s="248"/>
      <c r="BB125" s="248"/>
      <c r="BC125" s="248"/>
      <c r="BD125" s="248"/>
      <c r="BE125" s="248"/>
      <c r="BF125" s="248"/>
      <c r="BG125" s="248"/>
      <c r="BH125" s="248"/>
      <c r="BI125" s="248"/>
      <c r="BJ125" s="248"/>
      <c r="BK125" s="248"/>
      <c r="BL125" s="248"/>
      <c r="BM125" s="248"/>
      <c r="BN125" s="248"/>
      <c r="BO125" s="248"/>
      <c r="BP125" s="248"/>
      <c r="BQ125" s="227"/>
      <c r="BR125" s="227"/>
      <c r="BS125" s="227"/>
      <c r="BT125" s="227"/>
      <c r="BU125" s="227"/>
      <c r="BV125" s="227"/>
      <c r="BW125" s="227"/>
      <c r="BX125" s="227"/>
      <c r="BY125" s="227"/>
      <c r="BZ125" s="227"/>
      <c r="CA125" s="227"/>
      <c r="CB125" s="227"/>
      <c r="CC125" s="227"/>
      <c r="CD125" s="227"/>
      <c r="CE125" s="227"/>
      <c r="CF125" s="227"/>
      <c r="CG125" s="227"/>
      <c r="CH125" s="227"/>
      <c r="CI125" s="227"/>
      <c r="CJ125" s="249"/>
      <c r="CK125" s="1087" t="s">
        <v>482</v>
      </c>
      <c r="CL125" s="1072"/>
      <c r="CM125" s="1072"/>
      <c r="CN125" s="1072"/>
      <c r="CO125" s="1073"/>
      <c r="CP125" s="994" t="s">
        <v>483</v>
      </c>
      <c r="CQ125" s="962"/>
      <c r="CR125" s="962"/>
      <c r="CS125" s="962"/>
      <c r="CT125" s="962"/>
      <c r="CU125" s="962"/>
      <c r="CV125" s="962"/>
      <c r="CW125" s="962"/>
      <c r="CX125" s="962"/>
      <c r="CY125" s="962"/>
      <c r="CZ125" s="962"/>
      <c r="DA125" s="962"/>
      <c r="DB125" s="962"/>
      <c r="DC125" s="962"/>
      <c r="DD125" s="962"/>
      <c r="DE125" s="962"/>
      <c r="DF125" s="963"/>
      <c r="DG125" s="995" t="s">
        <v>466</v>
      </c>
      <c r="DH125" s="996"/>
      <c r="DI125" s="996"/>
      <c r="DJ125" s="996"/>
      <c r="DK125" s="996"/>
      <c r="DL125" s="996" t="s">
        <v>466</v>
      </c>
      <c r="DM125" s="996"/>
      <c r="DN125" s="996"/>
      <c r="DO125" s="996"/>
      <c r="DP125" s="996"/>
      <c r="DQ125" s="996" t="s">
        <v>466</v>
      </c>
      <c r="DR125" s="996"/>
      <c r="DS125" s="996"/>
      <c r="DT125" s="996"/>
      <c r="DU125" s="996"/>
      <c r="DV125" s="997" t="s">
        <v>466</v>
      </c>
      <c r="DW125" s="997"/>
      <c r="DX125" s="997"/>
      <c r="DY125" s="997"/>
      <c r="DZ125" s="998"/>
    </row>
    <row r="126" spans="1:130" s="225" customFormat="1" ht="26.25" customHeight="1" thickBot="1" x14ac:dyDescent="0.2">
      <c r="A126" s="1122"/>
      <c r="B126" s="1014"/>
      <c r="C126" s="987" t="s">
        <v>471</v>
      </c>
      <c r="D126" s="988"/>
      <c r="E126" s="988"/>
      <c r="F126" s="988"/>
      <c r="G126" s="988"/>
      <c r="H126" s="988"/>
      <c r="I126" s="988"/>
      <c r="J126" s="988"/>
      <c r="K126" s="988"/>
      <c r="L126" s="988"/>
      <c r="M126" s="988"/>
      <c r="N126" s="988"/>
      <c r="O126" s="988"/>
      <c r="P126" s="988"/>
      <c r="Q126" s="988"/>
      <c r="R126" s="988"/>
      <c r="S126" s="988"/>
      <c r="T126" s="988"/>
      <c r="U126" s="988"/>
      <c r="V126" s="988"/>
      <c r="W126" s="988"/>
      <c r="X126" s="988"/>
      <c r="Y126" s="988"/>
      <c r="Z126" s="989"/>
      <c r="AA126" s="1023">
        <v>100000</v>
      </c>
      <c r="AB126" s="1024"/>
      <c r="AC126" s="1024"/>
      <c r="AD126" s="1024"/>
      <c r="AE126" s="1025"/>
      <c r="AF126" s="1026">
        <v>100780</v>
      </c>
      <c r="AG126" s="1024"/>
      <c r="AH126" s="1024"/>
      <c r="AI126" s="1024"/>
      <c r="AJ126" s="1025"/>
      <c r="AK126" s="1026">
        <v>100000</v>
      </c>
      <c r="AL126" s="1024"/>
      <c r="AM126" s="1024"/>
      <c r="AN126" s="1024"/>
      <c r="AO126" s="1025"/>
      <c r="AP126" s="1027">
        <v>1</v>
      </c>
      <c r="AQ126" s="1028"/>
      <c r="AR126" s="1028"/>
      <c r="AS126" s="1028"/>
      <c r="AT126" s="1029"/>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50"/>
      <c r="CE126" s="250"/>
      <c r="CF126" s="250"/>
      <c r="CG126" s="227"/>
      <c r="CH126" s="227"/>
      <c r="CI126" s="227"/>
      <c r="CJ126" s="249"/>
      <c r="CK126" s="1088"/>
      <c r="CL126" s="1075"/>
      <c r="CM126" s="1075"/>
      <c r="CN126" s="1075"/>
      <c r="CO126" s="1076"/>
      <c r="CP126" s="987" t="s">
        <v>484</v>
      </c>
      <c r="CQ126" s="988"/>
      <c r="CR126" s="988"/>
      <c r="CS126" s="988"/>
      <c r="CT126" s="988"/>
      <c r="CU126" s="988"/>
      <c r="CV126" s="988"/>
      <c r="CW126" s="988"/>
      <c r="CX126" s="988"/>
      <c r="CY126" s="988"/>
      <c r="CZ126" s="988"/>
      <c r="DA126" s="988"/>
      <c r="DB126" s="988"/>
      <c r="DC126" s="988"/>
      <c r="DD126" s="988"/>
      <c r="DE126" s="988"/>
      <c r="DF126" s="989"/>
      <c r="DG126" s="990" t="s">
        <v>466</v>
      </c>
      <c r="DH126" s="991"/>
      <c r="DI126" s="991"/>
      <c r="DJ126" s="991"/>
      <c r="DK126" s="991"/>
      <c r="DL126" s="991" t="s">
        <v>466</v>
      </c>
      <c r="DM126" s="991"/>
      <c r="DN126" s="991"/>
      <c r="DO126" s="991"/>
      <c r="DP126" s="991"/>
      <c r="DQ126" s="991" t="s">
        <v>443</v>
      </c>
      <c r="DR126" s="991"/>
      <c r="DS126" s="991"/>
      <c r="DT126" s="991"/>
      <c r="DU126" s="991"/>
      <c r="DV126" s="992" t="s">
        <v>466</v>
      </c>
      <c r="DW126" s="992"/>
      <c r="DX126" s="992"/>
      <c r="DY126" s="992"/>
      <c r="DZ126" s="993"/>
    </row>
    <row r="127" spans="1:130" s="225" customFormat="1" ht="26.25" customHeight="1" x14ac:dyDescent="0.15">
      <c r="A127" s="1123"/>
      <c r="B127" s="1016"/>
      <c r="C127" s="1038" t="s">
        <v>485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1023" t="s">
        <v>466</v>
      </c>
      <c r="AB127" s="1024"/>
      <c r="AC127" s="1024"/>
      <c r="AD127" s="1024"/>
      <c r="AE127" s="1025"/>
      <c r="AF127" s="1026" t="s">
        <v>466</v>
      </c>
      <c r="AG127" s="1024"/>
      <c r="AH127" s="1024"/>
      <c r="AI127" s="1024"/>
      <c r="AJ127" s="1025"/>
      <c r="AK127" s="1026" t="s">
        <v>466</v>
      </c>
      <c r="AL127" s="1024"/>
      <c r="AM127" s="1024"/>
      <c r="AN127" s="1024"/>
      <c r="AO127" s="1025"/>
      <c r="AP127" s="1027" t="s">
        <v>466</v>
      </c>
      <c r="AQ127" s="1028"/>
      <c r="AR127" s="1028"/>
      <c r="AS127" s="1028"/>
      <c r="AT127" s="1029"/>
      <c r="AU127" s="227"/>
      <c r="AV127" s="227"/>
      <c r="AW127" s="227"/>
      <c r="AX127" s="1096" t="s">
        <v>486</v>
      </c>
      <c r="AY127" s="1097"/>
      <c r="AZ127" s="1097"/>
      <c r="BA127" s="1097"/>
      <c r="BB127" s="1097"/>
      <c r="BC127" s="1097"/>
      <c r="BD127" s="1097"/>
      <c r="BE127" s="1098"/>
      <c r="BF127" s="1099" t="s">
        <v>487</v>
      </c>
      <c r="BG127" s="1097"/>
      <c r="BH127" s="1097"/>
      <c r="BI127" s="1097"/>
      <c r="BJ127" s="1097"/>
      <c r="BK127" s="1097"/>
      <c r="BL127" s="1098"/>
      <c r="BM127" s="1099" t="s">
        <v>488</v>
      </c>
      <c r="BN127" s="1097"/>
      <c r="BO127" s="1097"/>
      <c r="BP127" s="1097"/>
      <c r="BQ127" s="1097"/>
      <c r="BR127" s="1097"/>
      <c r="BS127" s="1098"/>
      <c r="BT127" s="1099" t="s">
        <v>489</v>
      </c>
      <c r="BU127" s="1097"/>
      <c r="BV127" s="1097"/>
      <c r="BW127" s="1097"/>
      <c r="BX127" s="1097"/>
      <c r="BY127" s="1097"/>
      <c r="BZ127" s="1120"/>
      <c r="CA127" s="227"/>
      <c r="CB127" s="227"/>
      <c r="CC127" s="227"/>
      <c r="CD127" s="250"/>
      <c r="CE127" s="250"/>
      <c r="CF127" s="250"/>
      <c r="CG127" s="227"/>
      <c r="CH127" s="227"/>
      <c r="CI127" s="227"/>
      <c r="CJ127" s="249"/>
      <c r="CK127" s="1088"/>
      <c r="CL127" s="1075"/>
      <c r="CM127" s="1075"/>
      <c r="CN127" s="1075"/>
      <c r="CO127" s="1076"/>
      <c r="CP127" s="987" t="s">
        <v>490</v>
      </c>
      <c r="CQ127" s="988"/>
      <c r="CR127" s="988"/>
      <c r="CS127" s="988"/>
      <c r="CT127" s="988"/>
      <c r="CU127" s="988"/>
      <c r="CV127" s="988"/>
      <c r="CW127" s="988"/>
      <c r="CX127" s="988"/>
      <c r="CY127" s="988"/>
      <c r="CZ127" s="988"/>
      <c r="DA127" s="988"/>
      <c r="DB127" s="988"/>
      <c r="DC127" s="988"/>
      <c r="DD127" s="988"/>
      <c r="DE127" s="988"/>
      <c r="DF127" s="989"/>
      <c r="DG127" s="990" t="s">
        <v>466</v>
      </c>
      <c r="DH127" s="991"/>
      <c r="DI127" s="991"/>
      <c r="DJ127" s="991"/>
      <c r="DK127" s="991"/>
      <c r="DL127" s="991" t="s">
        <v>125</v>
      </c>
      <c r="DM127" s="991"/>
      <c r="DN127" s="991"/>
      <c r="DO127" s="991"/>
      <c r="DP127" s="991"/>
      <c r="DQ127" s="991" t="s">
        <v>466</v>
      </c>
      <c r="DR127" s="991"/>
      <c r="DS127" s="991"/>
      <c r="DT127" s="991"/>
      <c r="DU127" s="991"/>
      <c r="DV127" s="992" t="s">
        <v>125</v>
      </c>
      <c r="DW127" s="992"/>
      <c r="DX127" s="992"/>
      <c r="DY127" s="992"/>
      <c r="DZ127" s="993"/>
    </row>
    <row r="128" spans="1:130" s="225" customFormat="1" ht="26.25" customHeight="1" thickBot="1" x14ac:dyDescent="0.2">
      <c r="A128" s="1106" t="s">
        <v>491</v>
      </c>
      <c r="B128" s="1107"/>
      <c r="C128" s="1107"/>
      <c r="D128" s="1107"/>
      <c r="E128" s="1107"/>
      <c r="F128" s="1107"/>
      <c r="G128" s="1107"/>
      <c r="H128" s="1107"/>
      <c r="I128" s="1107"/>
      <c r="J128" s="1107"/>
      <c r="K128" s="1107"/>
      <c r="L128" s="1107"/>
      <c r="M128" s="1107"/>
      <c r="N128" s="1107"/>
      <c r="O128" s="1107"/>
      <c r="P128" s="1107"/>
      <c r="Q128" s="1107"/>
      <c r="R128" s="1107"/>
      <c r="S128" s="1107"/>
      <c r="T128" s="1107"/>
      <c r="U128" s="1107"/>
      <c r="V128" s="1107"/>
      <c r="W128" s="1108" t="s">
        <v>492</v>
      </c>
      <c r="X128" s="1108"/>
      <c r="Y128" s="1108"/>
      <c r="Z128" s="1109"/>
      <c r="AA128" s="1110">
        <v>322429</v>
      </c>
      <c r="AB128" s="1111"/>
      <c r="AC128" s="1111"/>
      <c r="AD128" s="1111"/>
      <c r="AE128" s="1112"/>
      <c r="AF128" s="1113">
        <v>300137</v>
      </c>
      <c r="AG128" s="1111"/>
      <c r="AH128" s="1111"/>
      <c r="AI128" s="1111"/>
      <c r="AJ128" s="1112"/>
      <c r="AK128" s="1113">
        <v>308237</v>
      </c>
      <c r="AL128" s="1111"/>
      <c r="AM128" s="1111"/>
      <c r="AN128" s="1111"/>
      <c r="AO128" s="1112"/>
      <c r="AP128" s="1114"/>
      <c r="AQ128" s="1115"/>
      <c r="AR128" s="1115"/>
      <c r="AS128" s="1115"/>
      <c r="AT128" s="1116"/>
      <c r="AU128" s="227"/>
      <c r="AV128" s="227"/>
      <c r="AW128" s="227"/>
      <c r="AX128" s="961" t="s">
        <v>493</v>
      </c>
      <c r="AY128" s="962"/>
      <c r="AZ128" s="962"/>
      <c r="BA128" s="962"/>
      <c r="BB128" s="962"/>
      <c r="BC128" s="962"/>
      <c r="BD128" s="962"/>
      <c r="BE128" s="963"/>
      <c r="BF128" s="1117" t="s">
        <v>125</v>
      </c>
      <c r="BG128" s="1118"/>
      <c r="BH128" s="1118"/>
      <c r="BI128" s="1118"/>
      <c r="BJ128" s="1118"/>
      <c r="BK128" s="1118"/>
      <c r="BL128" s="1119"/>
      <c r="BM128" s="1117">
        <v>13.13</v>
      </c>
      <c r="BN128" s="1118"/>
      <c r="BO128" s="1118"/>
      <c r="BP128" s="1118"/>
      <c r="BQ128" s="1118"/>
      <c r="BR128" s="1118"/>
      <c r="BS128" s="1119"/>
      <c r="BT128" s="1117">
        <v>20</v>
      </c>
      <c r="BU128" s="1118"/>
      <c r="BV128" s="1118"/>
      <c r="BW128" s="1118"/>
      <c r="BX128" s="1118"/>
      <c r="BY128" s="1118"/>
      <c r="BZ128" s="1141"/>
      <c r="CA128" s="250"/>
      <c r="CB128" s="250"/>
      <c r="CC128" s="250"/>
      <c r="CD128" s="250"/>
      <c r="CE128" s="250"/>
      <c r="CF128" s="250"/>
      <c r="CG128" s="227"/>
      <c r="CH128" s="227"/>
      <c r="CI128" s="227"/>
      <c r="CJ128" s="249"/>
      <c r="CK128" s="1089"/>
      <c r="CL128" s="1090"/>
      <c r="CM128" s="1090"/>
      <c r="CN128" s="1090"/>
      <c r="CO128" s="1091"/>
      <c r="CP128" s="1100" t="s">
        <v>494</v>
      </c>
      <c r="CQ128" s="790"/>
      <c r="CR128" s="790"/>
      <c r="CS128" s="790"/>
      <c r="CT128" s="790"/>
      <c r="CU128" s="790"/>
      <c r="CV128" s="790"/>
      <c r="CW128" s="790"/>
      <c r="CX128" s="790"/>
      <c r="CY128" s="790"/>
      <c r="CZ128" s="790"/>
      <c r="DA128" s="790"/>
      <c r="DB128" s="790"/>
      <c r="DC128" s="790"/>
      <c r="DD128" s="790"/>
      <c r="DE128" s="790"/>
      <c r="DF128" s="1101"/>
      <c r="DG128" s="1102">
        <v>1834</v>
      </c>
      <c r="DH128" s="1103"/>
      <c r="DI128" s="1103"/>
      <c r="DJ128" s="1103"/>
      <c r="DK128" s="1103"/>
      <c r="DL128" s="1103" t="s">
        <v>443</v>
      </c>
      <c r="DM128" s="1103"/>
      <c r="DN128" s="1103"/>
      <c r="DO128" s="1103"/>
      <c r="DP128" s="1103"/>
      <c r="DQ128" s="1103">
        <v>487</v>
      </c>
      <c r="DR128" s="1103"/>
      <c r="DS128" s="1103"/>
      <c r="DT128" s="1103"/>
      <c r="DU128" s="1103"/>
      <c r="DV128" s="1104">
        <v>0</v>
      </c>
      <c r="DW128" s="1104"/>
      <c r="DX128" s="1104"/>
      <c r="DY128" s="1104"/>
      <c r="DZ128" s="1105"/>
    </row>
    <row r="129" spans="1:131" s="225" customFormat="1" ht="26.25" customHeight="1" x14ac:dyDescent="0.15">
      <c r="A129" s="999" t="s">
        <v>106</v>
      </c>
      <c r="B129" s="1000"/>
      <c r="C129" s="1000"/>
      <c r="D129" s="1000"/>
      <c r="E129" s="1000"/>
      <c r="F129" s="1000"/>
      <c r="G129" s="1000"/>
      <c r="H129" s="1000"/>
      <c r="I129" s="1000"/>
      <c r="J129" s="1000"/>
      <c r="K129" s="1000"/>
      <c r="L129" s="1000"/>
      <c r="M129" s="1000"/>
      <c r="N129" s="1000"/>
      <c r="O129" s="1000"/>
      <c r="P129" s="1000"/>
      <c r="Q129" s="1000"/>
      <c r="R129" s="1000"/>
      <c r="S129" s="1000"/>
      <c r="T129" s="1000"/>
      <c r="U129" s="1000"/>
      <c r="V129" s="1000"/>
      <c r="W129" s="1135" t="s">
        <v>495</v>
      </c>
      <c r="X129" s="1136"/>
      <c r="Y129" s="1136"/>
      <c r="Z129" s="1137"/>
      <c r="AA129" s="1023">
        <v>10568618</v>
      </c>
      <c r="AB129" s="1024"/>
      <c r="AC129" s="1024"/>
      <c r="AD129" s="1024"/>
      <c r="AE129" s="1025"/>
      <c r="AF129" s="1026">
        <v>10833982</v>
      </c>
      <c r="AG129" s="1024"/>
      <c r="AH129" s="1024"/>
      <c r="AI129" s="1024"/>
      <c r="AJ129" s="1025"/>
      <c r="AK129" s="1026">
        <v>11364368</v>
      </c>
      <c r="AL129" s="1024"/>
      <c r="AM129" s="1024"/>
      <c r="AN129" s="1024"/>
      <c r="AO129" s="1025"/>
      <c r="AP129" s="1138"/>
      <c r="AQ129" s="1139"/>
      <c r="AR129" s="1139"/>
      <c r="AS129" s="1139"/>
      <c r="AT129" s="1140"/>
      <c r="AU129" s="228"/>
      <c r="AV129" s="228"/>
      <c r="AW129" s="228"/>
      <c r="AX129" s="1130" t="s">
        <v>496</v>
      </c>
      <c r="AY129" s="988"/>
      <c r="AZ129" s="988"/>
      <c r="BA129" s="988"/>
      <c r="BB129" s="988"/>
      <c r="BC129" s="988"/>
      <c r="BD129" s="988"/>
      <c r="BE129" s="989"/>
      <c r="BF129" s="1131" t="s">
        <v>466</v>
      </c>
      <c r="BG129" s="1132"/>
      <c r="BH129" s="1132"/>
      <c r="BI129" s="1132"/>
      <c r="BJ129" s="1132"/>
      <c r="BK129" s="1132"/>
      <c r="BL129" s="1133"/>
      <c r="BM129" s="1131">
        <v>18.13</v>
      </c>
      <c r="BN129" s="1132"/>
      <c r="BO129" s="1132"/>
      <c r="BP129" s="1132"/>
      <c r="BQ129" s="1132"/>
      <c r="BR129" s="1132"/>
      <c r="BS129" s="1133"/>
      <c r="BT129" s="1131">
        <v>30</v>
      </c>
      <c r="BU129" s="1132"/>
      <c r="BV129" s="1132"/>
      <c r="BW129" s="1132"/>
      <c r="BX129" s="1132"/>
      <c r="BY129" s="1132"/>
      <c r="BZ129" s="1134"/>
      <c r="CA129" s="251"/>
      <c r="CB129" s="251"/>
      <c r="CC129" s="251"/>
      <c r="CD129" s="251"/>
      <c r="CE129" s="251"/>
      <c r="CF129" s="251"/>
      <c r="CG129" s="251"/>
      <c r="CH129" s="251"/>
      <c r="CI129" s="251"/>
      <c r="CJ129" s="251"/>
      <c r="CK129" s="251"/>
      <c r="CL129" s="251"/>
      <c r="CM129" s="251"/>
      <c r="CN129" s="251"/>
      <c r="CO129" s="251"/>
      <c r="CP129" s="251"/>
      <c r="CQ129" s="251"/>
      <c r="CR129" s="251"/>
      <c r="CS129" s="251"/>
      <c r="CT129" s="251"/>
      <c r="CU129" s="251"/>
      <c r="CV129" s="251"/>
      <c r="CW129" s="251"/>
      <c r="CX129" s="251"/>
      <c r="CY129" s="251"/>
      <c r="CZ129" s="251"/>
      <c r="DA129" s="251"/>
      <c r="DB129" s="251"/>
      <c r="DC129" s="251"/>
      <c r="DD129" s="251"/>
      <c r="DE129" s="251"/>
      <c r="DF129" s="251"/>
      <c r="DG129" s="251"/>
      <c r="DH129" s="251"/>
      <c r="DI129" s="251"/>
      <c r="DJ129" s="251"/>
      <c r="DK129" s="251"/>
      <c r="DL129" s="251"/>
      <c r="DM129" s="251"/>
      <c r="DN129" s="251"/>
      <c r="DO129" s="251"/>
      <c r="DP129" s="228"/>
      <c r="DQ129" s="228"/>
      <c r="DR129" s="228"/>
      <c r="DS129" s="228"/>
      <c r="DT129" s="228"/>
      <c r="DU129" s="228"/>
      <c r="DV129" s="228"/>
      <c r="DW129" s="228"/>
      <c r="DX129" s="228"/>
      <c r="DY129" s="228"/>
      <c r="DZ129" s="228"/>
    </row>
    <row r="130" spans="1:131" s="225" customFormat="1" ht="26.25" customHeight="1" x14ac:dyDescent="0.15">
      <c r="A130" s="999" t="s">
        <v>497</v>
      </c>
      <c r="B130" s="1000"/>
      <c r="C130" s="1000"/>
      <c r="D130" s="1000"/>
      <c r="E130" s="1000"/>
      <c r="F130" s="1000"/>
      <c r="G130" s="1000"/>
      <c r="H130" s="1000"/>
      <c r="I130" s="1000"/>
      <c r="J130" s="1000"/>
      <c r="K130" s="1000"/>
      <c r="L130" s="1000"/>
      <c r="M130" s="1000"/>
      <c r="N130" s="1000"/>
      <c r="O130" s="1000"/>
      <c r="P130" s="1000"/>
      <c r="Q130" s="1000"/>
      <c r="R130" s="1000"/>
      <c r="S130" s="1000"/>
      <c r="T130" s="1000"/>
      <c r="U130" s="1000"/>
      <c r="V130" s="1000"/>
      <c r="W130" s="1135" t="s">
        <v>498</v>
      </c>
      <c r="X130" s="1136"/>
      <c r="Y130" s="1136"/>
      <c r="Z130" s="1137"/>
      <c r="AA130" s="1023">
        <v>1209784</v>
      </c>
      <c r="AB130" s="1024"/>
      <c r="AC130" s="1024"/>
      <c r="AD130" s="1024"/>
      <c r="AE130" s="1025"/>
      <c r="AF130" s="1026">
        <v>1194857</v>
      </c>
      <c r="AG130" s="1024"/>
      <c r="AH130" s="1024"/>
      <c r="AI130" s="1024"/>
      <c r="AJ130" s="1025"/>
      <c r="AK130" s="1026">
        <v>1192155</v>
      </c>
      <c r="AL130" s="1024"/>
      <c r="AM130" s="1024"/>
      <c r="AN130" s="1024"/>
      <c r="AO130" s="1025"/>
      <c r="AP130" s="1138"/>
      <c r="AQ130" s="1139"/>
      <c r="AR130" s="1139"/>
      <c r="AS130" s="1139"/>
      <c r="AT130" s="1140"/>
      <c r="AU130" s="228"/>
      <c r="AV130" s="228"/>
      <c r="AW130" s="228"/>
      <c r="AX130" s="1130" t="s">
        <v>499</v>
      </c>
      <c r="AY130" s="988"/>
      <c r="AZ130" s="988"/>
      <c r="BA130" s="988"/>
      <c r="BB130" s="988"/>
      <c r="BC130" s="988"/>
      <c r="BD130" s="988"/>
      <c r="BE130" s="989"/>
      <c r="BF130" s="1166">
        <v>6.9</v>
      </c>
      <c r="BG130" s="1167"/>
      <c r="BH130" s="1167"/>
      <c r="BI130" s="1167"/>
      <c r="BJ130" s="1167"/>
      <c r="BK130" s="1167"/>
      <c r="BL130" s="1168"/>
      <c r="BM130" s="1166">
        <v>25</v>
      </c>
      <c r="BN130" s="1167"/>
      <c r="BO130" s="1167"/>
      <c r="BP130" s="1167"/>
      <c r="BQ130" s="1167"/>
      <c r="BR130" s="1167"/>
      <c r="BS130" s="1168"/>
      <c r="BT130" s="1166">
        <v>35</v>
      </c>
      <c r="BU130" s="1167"/>
      <c r="BV130" s="1167"/>
      <c r="BW130" s="1167"/>
      <c r="BX130" s="1167"/>
      <c r="BY130" s="1167"/>
      <c r="BZ130" s="1169"/>
      <c r="CA130" s="251"/>
      <c r="CB130" s="251"/>
      <c r="CC130" s="251"/>
      <c r="CD130" s="251"/>
      <c r="CE130" s="251"/>
      <c r="CF130" s="251"/>
      <c r="CG130" s="251"/>
      <c r="CH130" s="251"/>
      <c r="CI130" s="251"/>
      <c r="CJ130" s="251"/>
      <c r="CK130" s="251"/>
      <c r="CL130" s="251"/>
      <c r="CM130" s="251"/>
      <c r="CN130" s="251"/>
      <c r="CO130" s="251"/>
      <c r="CP130" s="251"/>
      <c r="CQ130" s="251"/>
      <c r="CR130" s="251"/>
      <c r="CS130" s="251"/>
      <c r="CT130" s="251"/>
      <c r="CU130" s="251"/>
      <c r="CV130" s="251"/>
      <c r="CW130" s="251"/>
      <c r="CX130" s="251"/>
      <c r="CY130" s="251"/>
      <c r="CZ130" s="251"/>
      <c r="DA130" s="251"/>
      <c r="DB130" s="251"/>
      <c r="DC130" s="251"/>
      <c r="DD130" s="251"/>
      <c r="DE130" s="251"/>
      <c r="DF130" s="251"/>
      <c r="DG130" s="251"/>
      <c r="DH130" s="251"/>
      <c r="DI130" s="251"/>
      <c r="DJ130" s="251"/>
      <c r="DK130" s="251"/>
      <c r="DL130" s="251"/>
      <c r="DM130" s="251"/>
      <c r="DN130" s="251"/>
      <c r="DO130" s="251"/>
      <c r="DP130" s="228"/>
      <c r="DQ130" s="228"/>
      <c r="DR130" s="228"/>
      <c r="DS130" s="228"/>
      <c r="DT130" s="228"/>
      <c r="DU130" s="228"/>
      <c r="DV130" s="228"/>
      <c r="DW130" s="228"/>
      <c r="DX130" s="228"/>
      <c r="DY130" s="228"/>
      <c r="DZ130" s="228"/>
    </row>
    <row r="131" spans="1:131" s="225" customFormat="1" ht="26.25" customHeight="1" thickBot="1" x14ac:dyDescent="0.2">
      <c r="A131" s="1170"/>
      <c r="B131" s="1171"/>
      <c r="C131" s="1171"/>
      <c r="D131" s="1171"/>
      <c r="E131" s="1171"/>
      <c r="F131" s="1171"/>
      <c r="G131" s="1171"/>
      <c r="H131" s="1171"/>
      <c r="I131" s="1171"/>
      <c r="J131" s="1171"/>
      <c r="K131" s="1171"/>
      <c r="L131" s="1171"/>
      <c r="M131" s="1171"/>
      <c r="N131" s="1171"/>
      <c r="O131" s="1171"/>
      <c r="P131" s="1171"/>
      <c r="Q131" s="1171"/>
      <c r="R131" s="1171"/>
      <c r="S131" s="1171"/>
      <c r="T131" s="1171"/>
      <c r="U131" s="1171"/>
      <c r="V131" s="1171"/>
      <c r="W131" s="1172" t="s">
        <v>500</v>
      </c>
      <c r="X131" s="1173"/>
      <c r="Y131" s="1173"/>
      <c r="Z131" s="1174"/>
      <c r="AA131" s="1069">
        <v>9358834</v>
      </c>
      <c r="AB131" s="1051"/>
      <c r="AC131" s="1051"/>
      <c r="AD131" s="1051"/>
      <c r="AE131" s="1052"/>
      <c r="AF131" s="1050">
        <v>9639125</v>
      </c>
      <c r="AG131" s="1051"/>
      <c r="AH131" s="1051"/>
      <c r="AI131" s="1051"/>
      <c r="AJ131" s="1052"/>
      <c r="AK131" s="1050">
        <v>10172213</v>
      </c>
      <c r="AL131" s="1051"/>
      <c r="AM131" s="1051"/>
      <c r="AN131" s="1051"/>
      <c r="AO131" s="1052"/>
      <c r="AP131" s="1175"/>
      <c r="AQ131" s="1176"/>
      <c r="AR131" s="1176"/>
      <c r="AS131" s="1176"/>
      <c r="AT131" s="1177"/>
      <c r="AU131" s="228"/>
      <c r="AV131" s="228"/>
      <c r="AW131" s="228"/>
      <c r="AX131" s="1148" t="s">
        <v>501</v>
      </c>
      <c r="AY131" s="790"/>
      <c r="AZ131" s="790"/>
      <c r="BA131" s="790"/>
      <c r="BB131" s="790"/>
      <c r="BC131" s="790"/>
      <c r="BD131" s="790"/>
      <c r="BE131" s="1101"/>
      <c r="BF131" s="1149">
        <v>39.9</v>
      </c>
      <c r="BG131" s="1150"/>
      <c r="BH131" s="1150"/>
      <c r="BI131" s="1150"/>
      <c r="BJ131" s="1150"/>
      <c r="BK131" s="1150"/>
      <c r="BL131" s="1151"/>
      <c r="BM131" s="1149">
        <v>350</v>
      </c>
      <c r="BN131" s="1150"/>
      <c r="BO131" s="1150"/>
      <c r="BP131" s="1150"/>
      <c r="BQ131" s="1150"/>
      <c r="BR131" s="1150"/>
      <c r="BS131" s="1151"/>
      <c r="BT131" s="1152"/>
      <c r="BU131" s="1153"/>
      <c r="BV131" s="1153"/>
      <c r="BW131" s="1153"/>
      <c r="BX131" s="1153"/>
      <c r="BY131" s="1153"/>
      <c r="BZ131" s="1154"/>
      <c r="CA131" s="251"/>
      <c r="CB131" s="251"/>
      <c r="CC131" s="251"/>
      <c r="CD131" s="251"/>
      <c r="CE131" s="251"/>
      <c r="CF131" s="251"/>
      <c r="CG131" s="251"/>
      <c r="CH131" s="251"/>
      <c r="CI131" s="251"/>
      <c r="CJ131" s="251"/>
      <c r="CK131" s="251"/>
      <c r="CL131" s="251"/>
      <c r="CM131" s="251"/>
      <c r="CN131" s="251"/>
      <c r="CO131" s="251"/>
      <c r="CP131" s="251"/>
      <c r="CQ131" s="251"/>
      <c r="CR131" s="251"/>
      <c r="CS131" s="251"/>
      <c r="CT131" s="251"/>
      <c r="CU131" s="251"/>
      <c r="CV131" s="251"/>
      <c r="CW131" s="251"/>
      <c r="CX131" s="251"/>
      <c r="CY131" s="251"/>
      <c r="CZ131" s="251"/>
      <c r="DA131" s="251"/>
      <c r="DB131" s="251"/>
      <c r="DC131" s="251"/>
      <c r="DD131" s="251"/>
      <c r="DE131" s="251"/>
      <c r="DF131" s="251"/>
      <c r="DG131" s="251"/>
      <c r="DH131" s="251"/>
      <c r="DI131" s="251"/>
      <c r="DJ131" s="251"/>
      <c r="DK131" s="251"/>
      <c r="DL131" s="251"/>
      <c r="DM131" s="251"/>
      <c r="DN131" s="251"/>
      <c r="DO131" s="251"/>
      <c r="DP131" s="228"/>
      <c r="DQ131" s="228"/>
      <c r="DR131" s="228"/>
      <c r="DS131" s="228"/>
      <c r="DT131" s="228"/>
      <c r="DU131" s="228"/>
      <c r="DV131" s="228"/>
      <c r="DW131" s="228"/>
      <c r="DX131" s="228"/>
      <c r="DY131" s="228"/>
      <c r="DZ131" s="228"/>
    </row>
    <row r="132" spans="1:131" s="225" customFormat="1" ht="26.25" customHeight="1" x14ac:dyDescent="0.15">
      <c r="A132" s="1155" t="s">
        <v>502</v>
      </c>
      <c r="B132" s="1156"/>
      <c r="C132" s="1156"/>
      <c r="D132" s="1156"/>
      <c r="E132" s="1156"/>
      <c r="F132" s="1156"/>
      <c r="G132" s="1156"/>
      <c r="H132" s="1156"/>
      <c r="I132" s="1156"/>
      <c r="J132" s="1156"/>
      <c r="K132" s="1156"/>
      <c r="L132" s="1156"/>
      <c r="M132" s="1156"/>
      <c r="N132" s="1156"/>
      <c r="O132" s="1156"/>
      <c r="P132" s="1156"/>
      <c r="Q132" s="1156"/>
      <c r="R132" s="1156"/>
      <c r="S132" s="1156"/>
      <c r="T132" s="1156"/>
      <c r="U132" s="1156"/>
      <c r="V132" s="1159" t="s">
        <v>503</v>
      </c>
      <c r="W132" s="1159"/>
      <c r="X132" s="1159"/>
      <c r="Y132" s="1159"/>
      <c r="Z132" s="1160"/>
      <c r="AA132" s="1161">
        <v>7.4266623379999999</v>
      </c>
      <c r="AB132" s="1162"/>
      <c r="AC132" s="1162"/>
      <c r="AD132" s="1162"/>
      <c r="AE132" s="1163"/>
      <c r="AF132" s="1164">
        <v>6.561798918</v>
      </c>
      <c r="AG132" s="1162"/>
      <c r="AH132" s="1162"/>
      <c r="AI132" s="1162"/>
      <c r="AJ132" s="1163"/>
      <c r="AK132" s="1164">
        <v>6.7893977449999996</v>
      </c>
      <c r="AL132" s="1162"/>
      <c r="AM132" s="1162"/>
      <c r="AN132" s="1162"/>
      <c r="AO132" s="1163"/>
      <c r="AP132" s="1066"/>
      <c r="AQ132" s="1067"/>
      <c r="AR132" s="1067"/>
      <c r="AS132" s="1067"/>
      <c r="AT132" s="1165"/>
      <c r="AU132" s="252"/>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9"/>
      <c r="BT132" s="228"/>
      <c r="BU132" s="228"/>
      <c r="BV132" s="228"/>
      <c r="BW132" s="228"/>
      <c r="BX132" s="228"/>
      <c r="BY132" s="228"/>
      <c r="BZ132" s="228"/>
      <c r="CA132" s="251"/>
      <c r="CB132" s="251"/>
      <c r="CC132" s="251"/>
      <c r="CD132" s="251"/>
      <c r="CE132" s="251"/>
      <c r="CF132" s="251"/>
      <c r="CG132" s="251"/>
      <c r="CH132" s="251"/>
      <c r="CI132" s="251"/>
      <c r="CJ132" s="251"/>
      <c r="CK132" s="251"/>
      <c r="CL132" s="251"/>
      <c r="CM132" s="251"/>
      <c r="CN132" s="251"/>
      <c r="CO132" s="251"/>
      <c r="CP132" s="251"/>
      <c r="CQ132" s="251"/>
      <c r="CR132" s="251"/>
      <c r="CS132" s="251"/>
      <c r="CT132" s="251"/>
      <c r="CU132" s="251"/>
      <c r="CV132" s="251"/>
      <c r="CW132" s="251"/>
      <c r="CX132" s="251"/>
      <c r="CY132" s="251"/>
      <c r="CZ132" s="251"/>
      <c r="DA132" s="251"/>
      <c r="DB132" s="251"/>
      <c r="DC132" s="251"/>
      <c r="DD132" s="251"/>
      <c r="DE132" s="251"/>
      <c r="DF132" s="251"/>
      <c r="DG132" s="251"/>
      <c r="DH132" s="251"/>
      <c r="DI132" s="251"/>
      <c r="DJ132" s="251"/>
      <c r="DK132" s="251"/>
      <c r="DL132" s="251"/>
      <c r="DM132" s="251"/>
      <c r="DN132" s="251"/>
      <c r="DO132" s="251"/>
      <c r="DP132" s="228"/>
      <c r="DQ132" s="228"/>
      <c r="DR132" s="228"/>
      <c r="DS132" s="228"/>
      <c r="DT132" s="228"/>
      <c r="DU132" s="228"/>
      <c r="DV132" s="228"/>
      <c r="DW132" s="228"/>
      <c r="DX132" s="228"/>
      <c r="DY132" s="228"/>
      <c r="DZ132" s="228"/>
    </row>
    <row r="133" spans="1:131" s="225" customFormat="1" ht="26.25" customHeight="1" thickBot="1" x14ac:dyDescent="0.2">
      <c r="A133" s="1157"/>
      <c r="B133" s="1158"/>
      <c r="C133" s="1158"/>
      <c r="D133" s="1158"/>
      <c r="E133" s="1158"/>
      <c r="F133" s="1158"/>
      <c r="G133" s="1158"/>
      <c r="H133" s="1158"/>
      <c r="I133" s="1158"/>
      <c r="J133" s="1158"/>
      <c r="K133" s="1158"/>
      <c r="L133" s="1158"/>
      <c r="M133" s="1158"/>
      <c r="N133" s="1158"/>
      <c r="O133" s="1158"/>
      <c r="P133" s="1158"/>
      <c r="Q133" s="1158"/>
      <c r="R133" s="1158"/>
      <c r="S133" s="1158"/>
      <c r="T133" s="1158"/>
      <c r="U133" s="1158"/>
      <c r="V133" s="1142" t="s">
        <v>504</v>
      </c>
      <c r="W133" s="1142"/>
      <c r="X133" s="1142"/>
      <c r="Y133" s="1142"/>
      <c r="Z133" s="1143"/>
      <c r="AA133" s="1144">
        <v>8.3000000000000007</v>
      </c>
      <c r="AB133" s="1145"/>
      <c r="AC133" s="1145"/>
      <c r="AD133" s="1145"/>
      <c r="AE133" s="1146"/>
      <c r="AF133" s="1144">
        <v>7.2</v>
      </c>
      <c r="AG133" s="1145"/>
      <c r="AH133" s="1145"/>
      <c r="AI133" s="1145"/>
      <c r="AJ133" s="1146"/>
      <c r="AK133" s="1144">
        <v>6.9</v>
      </c>
      <c r="AL133" s="1145"/>
      <c r="AM133" s="1145"/>
      <c r="AN133" s="1145"/>
      <c r="AO133" s="1146"/>
      <c r="AP133" s="1093"/>
      <c r="AQ133" s="1094"/>
      <c r="AR133" s="1094"/>
      <c r="AS133" s="1094"/>
      <c r="AT133" s="1147"/>
      <c r="AU133" s="228"/>
      <c r="AV133" s="228"/>
      <c r="AW133" s="228"/>
      <c r="AX133" s="228"/>
      <c r="AY133" s="228"/>
      <c r="AZ133" s="228"/>
      <c r="BA133" s="228"/>
      <c r="BB133" s="228"/>
      <c r="BC133" s="228"/>
      <c r="BD133" s="228"/>
      <c r="BE133" s="228"/>
      <c r="BF133" s="228"/>
      <c r="BG133" s="228"/>
      <c r="BH133" s="228"/>
      <c r="BI133" s="228"/>
      <c r="BJ133" s="228"/>
      <c r="BK133" s="228"/>
      <c r="BL133" s="228"/>
      <c r="BM133" s="228"/>
      <c r="BN133" s="251"/>
      <c r="BO133" s="251"/>
      <c r="BP133" s="251"/>
      <c r="BQ133" s="251"/>
      <c r="BR133" s="251"/>
      <c r="BS133" s="251"/>
      <c r="BT133" s="251"/>
      <c r="BU133" s="251"/>
      <c r="BV133" s="251"/>
      <c r="BW133" s="251"/>
      <c r="BX133" s="251"/>
      <c r="BY133" s="251"/>
      <c r="BZ133" s="251"/>
      <c r="CA133" s="251"/>
      <c r="CB133" s="251"/>
      <c r="CC133" s="251"/>
      <c r="CD133" s="251"/>
      <c r="CE133" s="251"/>
      <c r="CF133" s="251"/>
      <c r="CG133" s="251"/>
      <c r="CH133" s="251"/>
      <c r="CI133" s="251"/>
      <c r="CJ133" s="251"/>
      <c r="CK133" s="251"/>
      <c r="CL133" s="251"/>
      <c r="CM133" s="251"/>
      <c r="CN133" s="251"/>
      <c r="CO133" s="251"/>
      <c r="CP133" s="251"/>
      <c r="CQ133" s="251"/>
      <c r="CR133" s="251"/>
      <c r="CS133" s="251"/>
      <c r="CT133" s="251"/>
      <c r="CU133" s="251"/>
      <c r="CV133" s="251"/>
      <c r="CW133" s="251"/>
      <c r="CX133" s="251"/>
      <c r="CY133" s="251"/>
      <c r="CZ133" s="251"/>
      <c r="DA133" s="251"/>
      <c r="DB133" s="251"/>
      <c r="DC133" s="251"/>
      <c r="DD133" s="251"/>
      <c r="DE133" s="251"/>
      <c r="DF133" s="251"/>
      <c r="DG133" s="251"/>
      <c r="DH133" s="251"/>
      <c r="DI133" s="251"/>
      <c r="DJ133" s="251"/>
      <c r="DK133" s="251"/>
      <c r="DL133" s="251"/>
      <c r="DM133" s="251"/>
      <c r="DN133" s="251"/>
      <c r="DO133" s="251"/>
      <c r="DP133" s="228"/>
      <c r="DQ133" s="228"/>
      <c r="DR133" s="228"/>
      <c r="DS133" s="228"/>
      <c r="DT133" s="228"/>
      <c r="DU133" s="228"/>
      <c r="DV133" s="228"/>
      <c r="DW133" s="228"/>
      <c r="DX133" s="228"/>
      <c r="DY133" s="228"/>
      <c r="DZ133" s="228"/>
    </row>
    <row r="134" spans="1:131" ht="11.25" customHeight="1" x14ac:dyDescent="0.15">
      <c r="A134" s="253"/>
      <c r="B134" s="253"/>
      <c r="C134" s="253"/>
      <c r="D134" s="253"/>
      <c r="E134" s="253"/>
      <c r="F134" s="253"/>
      <c r="G134" s="253"/>
      <c r="H134" s="253"/>
      <c r="I134" s="253"/>
      <c r="J134" s="253"/>
      <c r="K134" s="253"/>
      <c r="L134" s="253"/>
      <c r="M134" s="253"/>
      <c r="N134" s="253"/>
      <c r="O134" s="253"/>
      <c r="P134" s="253"/>
      <c r="Q134" s="253"/>
      <c r="R134" s="253"/>
      <c r="S134" s="253"/>
      <c r="T134" s="253"/>
      <c r="U134" s="253"/>
      <c r="V134" s="253"/>
      <c r="W134" s="253"/>
      <c r="X134" s="253"/>
      <c r="Y134" s="253"/>
      <c r="Z134" s="253"/>
      <c r="AA134" s="253"/>
      <c r="AB134" s="253"/>
      <c r="AC134" s="253"/>
      <c r="AD134" s="253"/>
      <c r="AE134" s="253"/>
      <c r="AF134" s="253"/>
      <c r="AG134" s="253"/>
      <c r="AH134" s="253"/>
      <c r="AI134" s="253"/>
      <c r="AJ134" s="253"/>
      <c r="AK134" s="253"/>
      <c r="AL134" s="253"/>
      <c r="AM134" s="253"/>
      <c r="AN134" s="253"/>
      <c r="AO134" s="253"/>
      <c r="AP134" s="253"/>
      <c r="AQ134" s="253"/>
      <c r="AR134" s="253"/>
      <c r="AS134" s="253"/>
      <c r="AT134" s="253"/>
      <c r="AU134" s="228"/>
      <c r="AV134" s="228"/>
      <c r="AW134" s="228"/>
      <c r="AX134" s="228"/>
      <c r="AY134" s="228"/>
      <c r="AZ134" s="228"/>
      <c r="BA134" s="228"/>
      <c r="BB134" s="228"/>
      <c r="BC134" s="228"/>
      <c r="BD134" s="228"/>
      <c r="BE134" s="228"/>
      <c r="BF134" s="228"/>
      <c r="BG134" s="228"/>
      <c r="BH134" s="228"/>
      <c r="BI134" s="228"/>
      <c r="BJ134" s="228"/>
      <c r="BK134" s="228"/>
      <c r="BL134" s="228"/>
      <c r="BM134" s="228"/>
      <c r="BN134" s="251"/>
      <c r="BO134" s="251"/>
      <c r="BP134" s="251"/>
      <c r="BQ134" s="251"/>
      <c r="BR134" s="251"/>
      <c r="BS134" s="251"/>
      <c r="BT134" s="251"/>
      <c r="BU134" s="251"/>
      <c r="BV134" s="251"/>
      <c r="BW134" s="251"/>
      <c r="BX134" s="251"/>
      <c r="BY134" s="251"/>
      <c r="BZ134" s="251"/>
      <c r="CA134" s="251"/>
      <c r="CB134" s="251"/>
      <c r="CC134" s="251"/>
      <c r="CD134" s="251"/>
      <c r="CE134" s="251"/>
      <c r="CF134" s="251"/>
      <c r="CG134" s="251"/>
      <c r="CH134" s="251"/>
      <c r="CI134" s="251"/>
      <c r="CJ134" s="251"/>
      <c r="CK134" s="251"/>
      <c r="CL134" s="251"/>
      <c r="CM134" s="251"/>
      <c r="CN134" s="251"/>
      <c r="CO134" s="251"/>
      <c r="CP134" s="251"/>
      <c r="CQ134" s="251"/>
      <c r="CR134" s="251"/>
      <c r="CS134" s="251"/>
      <c r="CT134" s="251"/>
      <c r="CU134" s="251"/>
      <c r="CV134" s="251"/>
      <c r="CW134" s="251"/>
      <c r="CX134" s="251"/>
      <c r="CY134" s="251"/>
      <c r="CZ134" s="251"/>
      <c r="DA134" s="251"/>
      <c r="DB134" s="251"/>
      <c r="DC134" s="251"/>
      <c r="DD134" s="251"/>
      <c r="DE134" s="251"/>
      <c r="DF134" s="251"/>
      <c r="DG134" s="251"/>
      <c r="DH134" s="251"/>
      <c r="DI134" s="251"/>
      <c r="DJ134" s="251"/>
      <c r="DK134" s="251"/>
      <c r="DL134" s="251"/>
      <c r="DM134" s="251"/>
      <c r="DN134" s="251"/>
      <c r="DO134" s="251"/>
      <c r="DP134" s="228"/>
      <c r="DQ134" s="228"/>
      <c r="DR134" s="228"/>
      <c r="DS134" s="228"/>
      <c r="DT134" s="228"/>
      <c r="DU134" s="228"/>
      <c r="DV134" s="228"/>
      <c r="DW134" s="228"/>
      <c r="DX134" s="228"/>
      <c r="DY134" s="228"/>
      <c r="DZ134" s="228"/>
      <c r="EA134" s="225"/>
    </row>
    <row r="135" spans="1:131" ht="14.25" hidden="1" x14ac:dyDescent="0.15">
      <c r="AU135" s="253"/>
      <c r="AV135" s="253"/>
      <c r="AW135" s="253"/>
      <c r="AX135" s="253"/>
      <c r="AY135" s="253"/>
      <c r="AZ135" s="253"/>
      <c r="BA135" s="253"/>
      <c r="BB135" s="253"/>
      <c r="BC135" s="253"/>
      <c r="BD135" s="253"/>
      <c r="BE135" s="253"/>
      <c r="BF135" s="253"/>
      <c r="BG135" s="253"/>
      <c r="BH135" s="253"/>
      <c r="BI135" s="253"/>
      <c r="BJ135" s="253"/>
      <c r="BK135" s="253"/>
      <c r="BL135" s="253"/>
      <c r="BM135" s="253"/>
      <c r="BN135" s="253"/>
      <c r="BO135" s="253"/>
      <c r="BP135" s="253"/>
      <c r="BQ135" s="253"/>
      <c r="BR135" s="253"/>
      <c r="BS135" s="253"/>
      <c r="BT135" s="253"/>
      <c r="BU135" s="253"/>
      <c r="BV135" s="253"/>
      <c r="BW135" s="253"/>
      <c r="BX135" s="253"/>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c r="CV135" s="253"/>
      <c r="CW135" s="253"/>
      <c r="CX135" s="253"/>
      <c r="CY135" s="253"/>
      <c r="CZ135" s="253"/>
      <c r="DA135" s="253"/>
      <c r="DB135" s="253"/>
      <c r="DC135" s="253"/>
      <c r="DD135" s="253"/>
      <c r="DE135" s="253"/>
      <c r="DF135" s="253"/>
      <c r="DG135" s="253"/>
      <c r="DH135" s="253"/>
      <c r="DI135" s="253"/>
      <c r="DJ135" s="253"/>
      <c r="DK135" s="253"/>
      <c r="DL135" s="253"/>
      <c r="DM135" s="253"/>
      <c r="DN135" s="253"/>
      <c r="DO135" s="253"/>
      <c r="DP135" s="253"/>
      <c r="DQ135" s="253"/>
      <c r="DR135" s="253"/>
      <c r="DS135" s="253"/>
      <c r="DT135" s="253"/>
      <c r="DU135" s="253"/>
      <c r="DV135" s="253"/>
      <c r="DW135" s="253"/>
      <c r="DX135" s="253"/>
      <c r="DY135" s="253"/>
      <c r="DZ135" s="253"/>
    </row>
  </sheetData>
  <sheetProtection algorithmName="SHA-512" hashValue="YbWsMZixf1aaKhgFLxLEml6HmrZ5iPGlHTUmpNC50GPIp1kcBWMdRL/7oMJiR935UkhlBpVwMK5vc896ICSORA==" saltValue="zFQSlG4DwDEhNxEkKaLUJ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zoomScale="75" zoomScaleNormal="75" workbookViewId="0"/>
  </sheetViews>
  <sheetFormatPr defaultColWidth="0" defaultRowHeight="13.5" customHeight="1" zeroHeight="1" x14ac:dyDescent="0.15"/>
  <cols>
    <col min="1" max="120" width="2.75" style="255" customWidth="1"/>
    <col min="121" max="121" width="0" style="254" hidden="1" customWidth="1"/>
    <col min="122" max="16384" width="9" style="254" hidden="1"/>
  </cols>
  <sheetData>
    <row r="1" spans="1:120"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4"/>
    </row>
    <row r="17" spans="119:120" x14ac:dyDescent="0.15">
      <c r="DP17" s="254"/>
    </row>
    <row r="18" spans="119:120" x14ac:dyDescent="0.15"/>
    <row r="19" spans="119:120" x14ac:dyDescent="0.15"/>
    <row r="20" spans="119:120" x14ac:dyDescent="0.15">
      <c r="DO20" s="254"/>
      <c r="DP20" s="254"/>
    </row>
    <row r="21" spans="119:120" x14ac:dyDescent="0.15">
      <c r="DP21" s="254"/>
    </row>
    <row r="22" spans="119:120" x14ac:dyDescent="0.15"/>
    <row r="23" spans="119:120" x14ac:dyDescent="0.15">
      <c r="DO23" s="254"/>
      <c r="DP23" s="254"/>
    </row>
    <row r="24" spans="119:120" x14ac:dyDescent="0.15">
      <c r="DP24" s="254"/>
    </row>
    <row r="25" spans="119:120" x14ac:dyDescent="0.15">
      <c r="DP25" s="254"/>
    </row>
    <row r="26" spans="119:120" x14ac:dyDescent="0.15">
      <c r="DO26" s="254"/>
      <c r="DP26" s="254"/>
    </row>
    <row r="27" spans="119:120" x14ac:dyDescent="0.15"/>
    <row r="28" spans="119:120" x14ac:dyDescent="0.15">
      <c r="DO28" s="254"/>
      <c r="DP28" s="254"/>
    </row>
    <row r="29" spans="119:120" x14ac:dyDescent="0.15">
      <c r="DP29" s="254"/>
    </row>
    <row r="30" spans="119:120" x14ac:dyDescent="0.15"/>
    <row r="31" spans="119:120" x14ac:dyDescent="0.15">
      <c r="DO31" s="254"/>
      <c r="DP31" s="254"/>
    </row>
    <row r="32" spans="119:120" x14ac:dyDescent="0.15"/>
    <row r="33" spans="98:120" x14ac:dyDescent="0.15">
      <c r="DO33" s="254"/>
      <c r="DP33" s="254"/>
    </row>
    <row r="34" spans="98:120" x14ac:dyDescent="0.15">
      <c r="DM34" s="254"/>
    </row>
    <row r="35" spans="98:120" x14ac:dyDescent="0.15">
      <c r="CT35" s="254"/>
      <c r="CU35" s="254"/>
      <c r="CV35" s="254"/>
      <c r="CY35" s="254"/>
      <c r="CZ35" s="254"/>
      <c r="DA35" s="254"/>
      <c r="DD35" s="254"/>
      <c r="DE35" s="254"/>
      <c r="DF35" s="254"/>
      <c r="DI35" s="254"/>
      <c r="DJ35" s="254"/>
      <c r="DK35" s="254"/>
      <c r="DM35" s="254"/>
      <c r="DN35" s="254"/>
      <c r="DO35" s="254"/>
      <c r="DP35" s="254"/>
    </row>
    <row r="36" spans="98:120" x14ac:dyDescent="0.15"/>
    <row r="37" spans="98:120" x14ac:dyDescent="0.15">
      <c r="CW37" s="254"/>
      <c r="DB37" s="254"/>
      <c r="DG37" s="254"/>
      <c r="DL37" s="254"/>
      <c r="DP37" s="254"/>
    </row>
    <row r="38" spans="98:120" x14ac:dyDescent="0.15">
      <c r="CT38" s="254"/>
      <c r="CU38" s="254"/>
      <c r="CV38" s="254"/>
      <c r="CW38" s="254"/>
      <c r="CY38" s="254"/>
      <c r="CZ38" s="254"/>
      <c r="DA38" s="254"/>
      <c r="DB38" s="254"/>
      <c r="DD38" s="254"/>
      <c r="DE38" s="254"/>
      <c r="DF38" s="254"/>
      <c r="DG38" s="254"/>
      <c r="DI38" s="254"/>
      <c r="DJ38" s="254"/>
      <c r="DK38" s="254"/>
      <c r="DL38" s="254"/>
      <c r="DN38" s="254"/>
      <c r="DO38" s="254"/>
      <c r="DP38" s="254"/>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4"/>
      <c r="DO49" s="254"/>
      <c r="DP49" s="254"/>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4"/>
      <c r="CS63" s="254"/>
      <c r="CX63" s="254"/>
      <c r="DC63" s="254"/>
      <c r="DH63" s="254"/>
    </row>
    <row r="64" spans="22:120" x14ac:dyDescent="0.15">
      <c r="V64" s="254"/>
    </row>
    <row r="65" spans="15:120" x14ac:dyDescent="0.15">
      <c r="X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54"/>
      <c r="BF65" s="254"/>
      <c r="BG65" s="254"/>
      <c r="BH65" s="254"/>
      <c r="BI65" s="254"/>
      <c r="BJ65" s="254"/>
      <c r="BK65" s="254"/>
      <c r="BL65" s="254"/>
      <c r="BM65" s="254"/>
      <c r="BN65" s="254"/>
      <c r="BO65" s="254"/>
      <c r="BP65" s="254"/>
      <c r="BQ65" s="254"/>
      <c r="BR65" s="254"/>
      <c r="BS65" s="254"/>
      <c r="BT65" s="254"/>
      <c r="BU65" s="254"/>
      <c r="BV65" s="254"/>
      <c r="BW65" s="254"/>
      <c r="BX65" s="254"/>
      <c r="BY65" s="254"/>
      <c r="BZ65" s="254"/>
      <c r="CA65" s="254"/>
      <c r="CB65" s="254"/>
      <c r="CC65" s="254"/>
      <c r="CD65" s="254"/>
      <c r="CE65" s="254"/>
      <c r="CF65" s="254"/>
      <c r="CG65" s="254"/>
      <c r="CH65" s="254"/>
      <c r="CI65" s="254"/>
      <c r="CJ65" s="254"/>
      <c r="CK65" s="254"/>
      <c r="CL65" s="254"/>
      <c r="CM65" s="254"/>
      <c r="CN65" s="254"/>
      <c r="CO65" s="254"/>
      <c r="CP65" s="254"/>
      <c r="CQ65" s="254"/>
      <c r="CR65" s="254"/>
      <c r="CU65" s="254"/>
      <c r="CZ65" s="254"/>
      <c r="DE65" s="254"/>
      <c r="DJ65" s="254"/>
    </row>
    <row r="66" spans="15:120" x14ac:dyDescent="0.15">
      <c r="Q66" s="254"/>
      <c r="S66" s="254"/>
      <c r="U66" s="254"/>
      <c r="DM66" s="254"/>
    </row>
    <row r="67" spans="15:120" x14ac:dyDescent="0.15">
      <c r="O67" s="254"/>
      <c r="P67" s="254"/>
      <c r="R67" s="254"/>
      <c r="T67" s="254"/>
      <c r="Y67" s="254"/>
      <c r="CT67" s="254"/>
      <c r="CV67" s="254"/>
      <c r="CW67" s="254"/>
      <c r="CY67" s="254"/>
      <c r="DA67" s="254"/>
      <c r="DB67" s="254"/>
      <c r="DD67" s="254"/>
      <c r="DF67" s="254"/>
      <c r="DG67" s="254"/>
      <c r="DI67" s="254"/>
      <c r="DK67" s="254"/>
      <c r="DL67" s="254"/>
      <c r="DN67" s="254"/>
      <c r="DO67" s="254"/>
      <c r="DP67" s="254"/>
    </row>
    <row r="68" spans="15:120" x14ac:dyDescent="0.15"/>
    <row r="69" spans="15:120" x14ac:dyDescent="0.15"/>
    <row r="70" spans="15:120" x14ac:dyDescent="0.15"/>
    <row r="71" spans="15:120" x14ac:dyDescent="0.15"/>
    <row r="72" spans="15:120" x14ac:dyDescent="0.15">
      <c r="DP72" s="254"/>
    </row>
    <row r="73" spans="15:120" x14ac:dyDescent="0.15">
      <c r="DP73" s="254"/>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4"/>
      <c r="CX96" s="254"/>
      <c r="DC96" s="254"/>
      <c r="DH96" s="254"/>
    </row>
    <row r="97" spans="24:120" x14ac:dyDescent="0.15">
      <c r="CS97" s="254"/>
      <c r="CX97" s="254"/>
      <c r="DC97" s="254"/>
      <c r="DH97" s="254"/>
      <c r="DP97" s="255" t="s">
        <v>505</v>
      </c>
    </row>
    <row r="98" spans="24:120" hidden="1" x14ac:dyDescent="0.15">
      <c r="CS98" s="254"/>
      <c r="CX98" s="254"/>
      <c r="DC98" s="254"/>
      <c r="DH98" s="254"/>
    </row>
    <row r="99" spans="24:120" hidden="1" x14ac:dyDescent="0.15">
      <c r="CS99" s="254"/>
      <c r="CX99" s="254"/>
      <c r="DC99" s="254"/>
      <c r="DH99" s="254"/>
    </row>
    <row r="101" spans="24:120" ht="12" hidden="1" customHeight="1" x14ac:dyDescent="0.15">
      <c r="X101" s="254"/>
      <c r="Y101" s="254"/>
      <c r="Z101" s="254"/>
      <c r="AA101" s="254"/>
      <c r="AB101" s="254"/>
      <c r="AC101" s="254"/>
      <c r="AD101" s="254"/>
      <c r="AE101" s="254"/>
      <c r="AF101" s="254"/>
      <c r="AG101" s="254"/>
      <c r="AH101" s="254"/>
      <c r="AI101" s="254"/>
      <c r="AJ101" s="254"/>
      <c r="AK101" s="254"/>
      <c r="AL101" s="254"/>
      <c r="AM101" s="254"/>
      <c r="AN101" s="254"/>
      <c r="AO101" s="254"/>
      <c r="AP101" s="254"/>
      <c r="AQ101" s="254"/>
      <c r="AR101" s="254"/>
      <c r="AS101" s="254"/>
      <c r="AT101" s="254"/>
      <c r="AU101" s="254"/>
      <c r="AV101" s="254"/>
      <c r="AW101" s="254"/>
      <c r="AX101" s="254"/>
      <c r="AY101" s="254"/>
      <c r="AZ101" s="254"/>
      <c r="BA101" s="254"/>
      <c r="BB101" s="254"/>
      <c r="BC101" s="254"/>
      <c r="BD101" s="254"/>
      <c r="BE101" s="254"/>
      <c r="BF101" s="254"/>
      <c r="BG101" s="254"/>
      <c r="BH101" s="254"/>
      <c r="BI101" s="254"/>
      <c r="BJ101" s="254"/>
      <c r="BK101" s="254"/>
      <c r="BL101" s="254"/>
      <c r="BM101" s="254"/>
      <c r="BN101" s="254"/>
      <c r="BO101" s="254"/>
      <c r="BP101" s="254"/>
      <c r="BQ101" s="254"/>
      <c r="BR101" s="254"/>
      <c r="BS101" s="254"/>
      <c r="BT101" s="254"/>
      <c r="BU101" s="254"/>
      <c r="BV101" s="254"/>
      <c r="BW101" s="254"/>
      <c r="BX101" s="254"/>
      <c r="BY101" s="254"/>
      <c r="BZ101" s="254"/>
      <c r="CA101" s="254"/>
      <c r="CB101" s="254"/>
      <c r="CC101" s="254"/>
      <c r="CD101" s="254"/>
      <c r="CE101" s="254"/>
      <c r="CF101" s="254"/>
      <c r="CG101" s="254"/>
      <c r="CH101" s="254"/>
      <c r="CI101" s="254"/>
      <c r="CJ101" s="254"/>
      <c r="CK101" s="254"/>
      <c r="CL101" s="254"/>
      <c r="CM101" s="254"/>
      <c r="CN101" s="254"/>
      <c r="CO101" s="254"/>
      <c r="CP101" s="254"/>
      <c r="CQ101" s="254"/>
      <c r="CR101" s="254"/>
      <c r="CU101" s="254"/>
      <c r="CZ101" s="254"/>
      <c r="DE101" s="254"/>
      <c r="DJ101" s="254"/>
    </row>
    <row r="102" spans="24:120" ht="1.5" hidden="1" customHeight="1" x14ac:dyDescent="0.15">
      <c r="CU102" s="254"/>
      <c r="CZ102" s="254"/>
      <c r="DE102" s="254"/>
      <c r="DJ102" s="254"/>
      <c r="DM102" s="254"/>
    </row>
    <row r="103" spans="24:120" hidden="1" x14ac:dyDescent="0.15">
      <c r="CT103" s="254"/>
      <c r="CV103" s="254"/>
      <c r="CW103" s="254"/>
      <c r="CY103" s="254"/>
      <c r="DA103" s="254"/>
      <c r="DB103" s="254"/>
      <c r="DD103" s="254"/>
      <c r="DF103" s="254"/>
      <c r="DG103" s="254"/>
      <c r="DI103" s="254"/>
      <c r="DK103" s="254"/>
      <c r="DL103" s="254"/>
      <c r="DM103" s="254"/>
      <c r="DN103" s="254"/>
      <c r="DO103" s="254"/>
      <c r="DP103" s="254"/>
    </row>
    <row r="104" spans="24:120" hidden="1" x14ac:dyDescent="0.15">
      <c r="CV104" s="254"/>
      <c r="CW104" s="254"/>
      <c r="DA104" s="254"/>
      <c r="DB104" s="254"/>
      <c r="DF104" s="254"/>
      <c r="DG104" s="254"/>
      <c r="DK104" s="254"/>
      <c r="DL104" s="254"/>
      <c r="DN104" s="254"/>
      <c r="DO104" s="254"/>
      <c r="DP104" s="254"/>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zoomScale="75" zoomScaleNormal="75" workbookViewId="0"/>
  </sheetViews>
  <sheetFormatPr defaultColWidth="0" defaultRowHeight="13.5" customHeight="1" zeroHeight="1" x14ac:dyDescent="0.15"/>
  <cols>
    <col min="1" max="116" width="2.625" style="255" customWidth="1"/>
    <col min="117" max="16384" width="9" style="254" hidden="1"/>
  </cols>
  <sheetData>
    <row r="1" spans="2:116"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row>
    <row r="2" spans="2:116" x14ac:dyDescent="0.15"/>
    <row r="3" spans="2:116" x14ac:dyDescent="0.15"/>
    <row r="4" spans="2:116" x14ac:dyDescent="0.15">
      <c r="R4" s="254"/>
      <c r="S4" s="254"/>
      <c r="T4" s="254"/>
      <c r="U4" s="254"/>
      <c r="V4" s="254"/>
      <c r="W4" s="254"/>
      <c r="X4" s="254"/>
      <c r="Y4" s="254"/>
      <c r="Z4" s="254"/>
      <c r="AA4" s="254"/>
      <c r="AB4" s="254"/>
      <c r="AC4" s="254"/>
      <c r="AD4" s="254"/>
      <c r="AE4" s="254"/>
      <c r="AF4" s="254"/>
      <c r="AG4" s="254"/>
      <c r="AH4" s="254"/>
      <c r="AI4" s="254"/>
      <c r="AJ4" s="254"/>
      <c r="AK4" s="254"/>
      <c r="AL4" s="254"/>
      <c r="AM4" s="254"/>
      <c r="AN4" s="254"/>
      <c r="AO4" s="254"/>
      <c r="AP4" s="254"/>
      <c r="AQ4" s="254"/>
      <c r="AR4" s="254"/>
      <c r="AS4" s="254"/>
      <c r="AT4" s="254"/>
      <c r="AU4" s="254"/>
      <c r="AV4" s="254"/>
      <c r="AW4" s="254"/>
      <c r="AX4" s="254"/>
      <c r="AY4" s="254"/>
      <c r="AZ4" s="254"/>
      <c r="BA4" s="254"/>
      <c r="BB4" s="254"/>
      <c r="BC4" s="254"/>
      <c r="BD4" s="254"/>
      <c r="BE4" s="254"/>
      <c r="BF4" s="254"/>
      <c r="BG4" s="254"/>
      <c r="BH4" s="254"/>
      <c r="BI4" s="254"/>
      <c r="BJ4" s="254"/>
      <c r="BK4" s="254"/>
      <c r="BL4" s="254"/>
      <c r="BM4" s="254"/>
      <c r="BN4" s="254"/>
      <c r="BO4" s="254"/>
      <c r="BP4" s="254"/>
      <c r="BQ4" s="254"/>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row>
    <row r="5" spans="2:116" x14ac:dyDescent="0.15">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4"/>
      <c r="BO5" s="254"/>
      <c r="BP5" s="254"/>
      <c r="BQ5" s="254"/>
      <c r="BR5" s="254"/>
      <c r="BS5" s="254"/>
      <c r="BT5" s="254"/>
      <c r="BU5" s="254"/>
      <c r="BV5" s="254"/>
      <c r="BW5" s="254"/>
      <c r="BX5" s="254"/>
      <c r="BY5" s="254"/>
      <c r="BZ5" s="254"/>
      <c r="CA5" s="254"/>
      <c r="CB5" s="254"/>
      <c r="CC5" s="254"/>
      <c r="CD5" s="254"/>
      <c r="CE5" s="254"/>
      <c r="CF5" s="254"/>
      <c r="CG5" s="254"/>
      <c r="CH5" s="254"/>
      <c r="CI5" s="254"/>
      <c r="CJ5" s="254"/>
      <c r="CK5" s="254"/>
      <c r="CL5" s="254"/>
      <c r="CM5" s="254"/>
      <c r="CN5" s="254"/>
      <c r="CO5" s="254"/>
      <c r="CP5" s="254"/>
      <c r="CQ5" s="254"/>
      <c r="CR5" s="254"/>
      <c r="CS5" s="254"/>
      <c r="CT5" s="254"/>
      <c r="CU5" s="254"/>
      <c r="CV5" s="254"/>
      <c r="CW5" s="254"/>
      <c r="CX5" s="254"/>
      <c r="CY5" s="254"/>
      <c r="CZ5" s="254"/>
      <c r="DA5" s="254"/>
      <c r="DB5" s="254"/>
      <c r="DC5" s="254"/>
      <c r="DD5" s="254"/>
      <c r="DE5" s="254"/>
      <c r="DF5" s="254"/>
      <c r="DG5" s="254"/>
      <c r="DH5" s="254"/>
      <c r="DI5" s="254"/>
      <c r="DJ5" s="254"/>
      <c r="DK5" s="254"/>
      <c r="DL5" s="254"/>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54"/>
      <c r="AR18" s="254"/>
      <c r="AS18" s="254"/>
      <c r="AT18" s="254"/>
      <c r="AU18" s="254"/>
      <c r="AV18" s="254"/>
      <c r="AW18" s="254"/>
      <c r="AX18" s="254"/>
      <c r="AY18" s="254"/>
      <c r="AZ18" s="254"/>
      <c r="BA18" s="254"/>
      <c r="BB18" s="254"/>
      <c r="BC18" s="254"/>
      <c r="BD18" s="254"/>
      <c r="BE18" s="254"/>
      <c r="BF18" s="254"/>
      <c r="BG18" s="254"/>
      <c r="BH18" s="254"/>
      <c r="BI18" s="254"/>
      <c r="BJ18" s="254"/>
      <c r="BK18" s="254"/>
      <c r="BL18" s="254"/>
      <c r="BM18" s="254"/>
      <c r="BN18" s="254"/>
      <c r="BO18" s="254"/>
      <c r="BP18" s="254"/>
      <c r="BQ18" s="254"/>
      <c r="BR18" s="254"/>
      <c r="BS18" s="254"/>
      <c r="BT18" s="254"/>
      <c r="BU18" s="254"/>
      <c r="BV18" s="254"/>
      <c r="BW18" s="254"/>
      <c r="BX18" s="254"/>
      <c r="BY18" s="254"/>
      <c r="BZ18" s="254"/>
      <c r="CA18" s="254"/>
      <c r="CB18" s="254"/>
      <c r="CC18" s="254"/>
      <c r="CD18" s="254"/>
      <c r="CE18" s="254"/>
      <c r="CF18" s="254"/>
      <c r="CG18" s="254"/>
      <c r="CH18" s="254"/>
      <c r="CI18" s="254"/>
      <c r="CJ18" s="254"/>
      <c r="CK18" s="254"/>
      <c r="CL18" s="254"/>
      <c r="CM18" s="254"/>
      <c r="CN18" s="254"/>
      <c r="CO18" s="254"/>
      <c r="CP18" s="254"/>
      <c r="CQ18" s="254"/>
      <c r="CR18" s="254"/>
      <c r="CS18" s="254"/>
      <c r="CT18" s="254"/>
      <c r="CU18" s="254"/>
      <c r="CV18" s="254"/>
      <c r="CW18" s="254"/>
      <c r="CX18" s="254"/>
      <c r="CY18" s="254"/>
      <c r="CZ18" s="254"/>
      <c r="DA18" s="254"/>
      <c r="DB18" s="254"/>
      <c r="DC18" s="254"/>
      <c r="DD18" s="254"/>
      <c r="DE18" s="254"/>
      <c r="DF18" s="254"/>
      <c r="DG18" s="254"/>
      <c r="DH18" s="254"/>
      <c r="DI18" s="254"/>
      <c r="DJ18" s="254"/>
      <c r="DK18" s="254"/>
      <c r="DL18" s="254"/>
    </row>
    <row r="19" spans="9:116" x14ac:dyDescent="0.15"/>
    <row r="20" spans="9:116" x14ac:dyDescent="0.15"/>
    <row r="21" spans="9:116" x14ac:dyDescent="0.15">
      <c r="DL21" s="254"/>
    </row>
    <row r="22" spans="9:116" x14ac:dyDescent="0.15">
      <c r="DI22" s="254"/>
      <c r="DJ22" s="254"/>
      <c r="DK22" s="254"/>
      <c r="DL22" s="254"/>
    </row>
    <row r="23" spans="9:116" x14ac:dyDescent="0.15">
      <c r="CY23" s="254"/>
      <c r="CZ23" s="254"/>
      <c r="DA23" s="254"/>
      <c r="DB23" s="254"/>
      <c r="DC23" s="254"/>
      <c r="DD23" s="254"/>
      <c r="DE23" s="254"/>
      <c r="DF23" s="254"/>
      <c r="DG23" s="254"/>
      <c r="DH23" s="254"/>
      <c r="DI23" s="254"/>
      <c r="DJ23" s="254"/>
      <c r="DK23" s="254"/>
      <c r="DL23" s="254"/>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4"/>
      <c r="DA35" s="254"/>
      <c r="DB35" s="254"/>
      <c r="DC35" s="254"/>
      <c r="DD35" s="254"/>
      <c r="DE35" s="254"/>
      <c r="DF35" s="254"/>
      <c r="DG35" s="254"/>
      <c r="DH35" s="254"/>
      <c r="DI35" s="254"/>
      <c r="DJ35" s="254"/>
      <c r="DK35" s="254"/>
      <c r="DL35" s="254"/>
    </row>
    <row r="36" spans="15:116" x14ac:dyDescent="0.15"/>
    <row r="37" spans="15:116" x14ac:dyDescent="0.15">
      <c r="DL37" s="254"/>
    </row>
    <row r="38" spans="15:116" x14ac:dyDescent="0.15">
      <c r="DI38" s="254"/>
      <c r="DJ38" s="254"/>
      <c r="DK38" s="254"/>
      <c r="DL38" s="254"/>
    </row>
    <row r="39" spans="15:116" x14ac:dyDescent="0.15"/>
    <row r="40" spans="15:116" x14ac:dyDescent="0.15"/>
    <row r="41" spans="15:116" x14ac:dyDescent="0.15"/>
    <row r="42" spans="15:116" x14ac:dyDescent="0.15"/>
    <row r="43" spans="15:116" x14ac:dyDescent="0.15">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E43" s="254"/>
      <c r="DF43" s="254"/>
      <c r="DG43" s="254"/>
      <c r="DH43" s="254"/>
      <c r="DI43" s="254"/>
      <c r="DJ43" s="254"/>
      <c r="DK43" s="254"/>
      <c r="DL43" s="254"/>
    </row>
    <row r="44" spans="15:116" x14ac:dyDescent="0.15">
      <c r="DL44" s="254"/>
    </row>
    <row r="45" spans="15:116" x14ac:dyDescent="0.15"/>
    <row r="46" spans="15:116" x14ac:dyDescent="0.15">
      <c r="DA46" s="254"/>
      <c r="DB46" s="254"/>
      <c r="DC46" s="254"/>
      <c r="DD46" s="254"/>
      <c r="DE46" s="254"/>
      <c r="DF46" s="254"/>
      <c r="DG46" s="254"/>
      <c r="DH46" s="254"/>
      <c r="DI46" s="254"/>
      <c r="DJ46" s="254"/>
      <c r="DK46" s="254"/>
      <c r="DL46" s="254"/>
    </row>
    <row r="47" spans="15:116" x14ac:dyDescent="0.15"/>
    <row r="48" spans="15:116" x14ac:dyDescent="0.15"/>
    <row r="49" spans="104:116" x14ac:dyDescent="0.15"/>
    <row r="50" spans="104:116" x14ac:dyDescent="0.15">
      <c r="CZ50" s="254"/>
      <c r="DA50" s="254"/>
      <c r="DB50" s="254"/>
      <c r="DC50" s="254"/>
      <c r="DD50" s="254"/>
      <c r="DE50" s="254"/>
      <c r="DF50" s="254"/>
      <c r="DG50" s="254"/>
      <c r="DH50" s="254"/>
      <c r="DI50" s="254"/>
      <c r="DJ50" s="254"/>
      <c r="DK50" s="254"/>
      <c r="DL50" s="254"/>
    </row>
    <row r="51" spans="104:116" x14ac:dyDescent="0.15"/>
    <row r="52" spans="104:116" x14ac:dyDescent="0.15"/>
    <row r="53" spans="104:116" x14ac:dyDescent="0.15">
      <c r="DL53" s="254"/>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4"/>
      <c r="DD67" s="254"/>
      <c r="DE67" s="254"/>
      <c r="DF67" s="254"/>
      <c r="DG67" s="254"/>
      <c r="DH67" s="254"/>
      <c r="DI67" s="254"/>
      <c r="DJ67" s="254"/>
      <c r="DK67" s="254"/>
      <c r="DL67" s="254"/>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3RiseOMEAr5M1bE8IXRQBwFHuy1/wHNDi6CbgkF3eao006n/sQ0DM7trOGsFr2JcRCoGiVHz5VmBcuaRX171Vw==" saltValue="wgjREmXv17Gvr5tB33hin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zoomScale="75" zoomScaleNormal="75" workbookViewId="0"/>
  </sheetViews>
  <sheetFormatPr defaultColWidth="0" defaultRowHeight="13.5" customHeight="1" zeroHeight="1" x14ac:dyDescent="0.15"/>
  <cols>
    <col min="1" max="36" width="2.5" style="256" customWidth="1"/>
    <col min="37" max="44" width="17" style="256" customWidth="1"/>
    <col min="45" max="45" width="6.125" style="263" customWidth="1"/>
    <col min="46" max="46" width="3" style="261" customWidth="1"/>
    <col min="47" max="47" width="19.125" style="256" hidden="1" customWidth="1"/>
    <col min="48" max="52" width="12.625" style="256" hidden="1" customWidth="1"/>
    <col min="53" max="16384" width="8.625" style="256" hidden="1"/>
  </cols>
  <sheetData>
    <row r="1" spans="1:46" x14ac:dyDescent="0.15">
      <c r="AS1" s="257"/>
      <c r="AT1" s="257"/>
    </row>
    <row r="2" spans="1:46" x14ac:dyDescent="0.15">
      <c r="AS2" s="257"/>
      <c r="AT2" s="257"/>
    </row>
    <row r="3" spans="1:46" x14ac:dyDescent="0.15">
      <c r="AS3" s="257"/>
      <c r="AT3" s="257"/>
    </row>
    <row r="4" spans="1:46" x14ac:dyDescent="0.15">
      <c r="AS4" s="257"/>
      <c r="AT4" s="257"/>
    </row>
    <row r="5" spans="1:46" ht="17.25" x14ac:dyDescent="0.15">
      <c r="A5" s="258" t="s">
        <v>506</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60"/>
    </row>
    <row r="6" spans="1:46" x14ac:dyDescent="0.15">
      <c r="A6" s="261"/>
      <c r="B6" s="257"/>
      <c r="C6" s="257"/>
      <c r="D6" s="257"/>
      <c r="E6" s="257"/>
      <c r="F6" s="257"/>
      <c r="G6" s="257"/>
      <c r="H6" s="257"/>
      <c r="I6" s="257"/>
      <c r="J6" s="257"/>
      <c r="K6" s="257"/>
      <c r="L6" s="257"/>
      <c r="M6" s="257"/>
      <c r="N6" s="257"/>
      <c r="O6" s="257"/>
      <c r="P6" s="257"/>
      <c r="Q6" s="257"/>
      <c r="R6" s="257"/>
      <c r="S6" s="257"/>
      <c r="T6" s="257"/>
      <c r="U6" s="257"/>
      <c r="V6" s="257"/>
      <c r="W6" s="257"/>
      <c r="X6" s="257"/>
      <c r="Y6" s="257"/>
      <c r="Z6" s="257"/>
      <c r="AA6" s="257"/>
      <c r="AB6" s="257"/>
      <c r="AC6" s="257"/>
      <c r="AD6" s="257"/>
      <c r="AE6" s="257"/>
      <c r="AF6" s="257"/>
      <c r="AG6" s="257"/>
      <c r="AH6" s="257"/>
      <c r="AI6" s="257"/>
      <c r="AJ6" s="257"/>
      <c r="AK6" s="262" t="s">
        <v>507</v>
      </c>
      <c r="AL6" s="262"/>
      <c r="AM6" s="262"/>
      <c r="AN6" s="262"/>
      <c r="AO6" s="257"/>
      <c r="AP6" s="257"/>
      <c r="AQ6" s="257"/>
      <c r="AR6" s="257"/>
    </row>
    <row r="7" spans="1:46" ht="13.5" customHeight="1" x14ac:dyDescent="0.15">
      <c r="A7" s="261"/>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64"/>
      <c r="AL7" s="265"/>
      <c r="AM7" s="265"/>
      <c r="AN7" s="266"/>
      <c r="AO7" s="1179" t="s">
        <v>508</v>
      </c>
      <c r="AP7" s="267"/>
      <c r="AQ7" s="268" t="s">
        <v>509</v>
      </c>
      <c r="AR7" s="269"/>
    </row>
    <row r="8" spans="1:46" x14ac:dyDescent="0.15">
      <c r="A8" s="261"/>
      <c r="B8" s="257"/>
      <c r="C8" s="257"/>
      <c r="D8" s="257"/>
      <c r="E8" s="257"/>
      <c r="F8" s="257"/>
      <c r="G8" s="257"/>
      <c r="H8" s="257"/>
      <c r="I8" s="257"/>
      <c r="J8" s="257"/>
      <c r="K8" s="257"/>
      <c r="L8" s="257"/>
      <c r="M8" s="257"/>
      <c r="N8" s="257"/>
      <c r="O8" s="257"/>
      <c r="P8" s="257"/>
      <c r="Q8" s="257"/>
      <c r="R8" s="257"/>
      <c r="S8" s="257"/>
      <c r="T8" s="257"/>
      <c r="U8" s="257"/>
      <c r="V8" s="257"/>
      <c r="W8" s="257"/>
      <c r="X8" s="257"/>
      <c r="Y8" s="257"/>
      <c r="Z8" s="257"/>
      <c r="AA8" s="257"/>
      <c r="AB8" s="257"/>
      <c r="AC8" s="257"/>
      <c r="AD8" s="257"/>
      <c r="AE8" s="257"/>
      <c r="AF8" s="257"/>
      <c r="AG8" s="257"/>
      <c r="AH8" s="257"/>
      <c r="AI8" s="257"/>
      <c r="AJ8" s="257"/>
      <c r="AK8" s="270"/>
      <c r="AL8" s="271"/>
      <c r="AM8" s="271"/>
      <c r="AN8" s="272"/>
      <c r="AO8" s="1180"/>
      <c r="AP8" s="273" t="s">
        <v>510</v>
      </c>
      <c r="AQ8" s="274" t="s">
        <v>511</v>
      </c>
      <c r="AR8" s="275" t="s">
        <v>512</v>
      </c>
    </row>
    <row r="9" spans="1:46" x14ac:dyDescent="0.15">
      <c r="A9" s="261"/>
      <c r="B9" s="257"/>
      <c r="C9" s="257"/>
      <c r="D9" s="257"/>
      <c r="E9" s="257"/>
      <c r="F9" s="257"/>
      <c r="G9" s="257"/>
      <c r="H9" s="257"/>
      <c r="I9" s="257"/>
      <c r="J9" s="257"/>
      <c r="K9" s="257"/>
      <c r="L9" s="257"/>
      <c r="M9" s="257"/>
      <c r="N9" s="257"/>
      <c r="O9" s="257"/>
      <c r="P9" s="257"/>
      <c r="Q9" s="257"/>
      <c r="R9" s="257"/>
      <c r="S9" s="257"/>
      <c r="T9" s="257"/>
      <c r="U9" s="257"/>
      <c r="V9" s="257"/>
      <c r="W9" s="257"/>
      <c r="X9" s="257"/>
      <c r="Y9" s="257"/>
      <c r="Z9" s="257"/>
      <c r="AA9" s="257"/>
      <c r="AB9" s="257"/>
      <c r="AC9" s="257"/>
      <c r="AD9" s="257"/>
      <c r="AE9" s="257"/>
      <c r="AF9" s="257"/>
      <c r="AG9" s="257"/>
      <c r="AH9" s="257"/>
      <c r="AI9" s="257"/>
      <c r="AJ9" s="257"/>
      <c r="AK9" s="1181" t="s">
        <v>513</v>
      </c>
      <c r="AL9" s="1182"/>
      <c r="AM9" s="1182"/>
      <c r="AN9" s="1183"/>
      <c r="AO9" s="276">
        <v>2935645</v>
      </c>
      <c r="AP9" s="276">
        <v>58086</v>
      </c>
      <c r="AQ9" s="277">
        <v>72345</v>
      </c>
      <c r="AR9" s="278">
        <v>-19.7</v>
      </c>
    </row>
    <row r="10" spans="1:46" ht="13.5" customHeight="1" x14ac:dyDescent="0.15">
      <c r="A10" s="261"/>
      <c r="B10" s="257"/>
      <c r="C10" s="257"/>
      <c r="D10" s="257"/>
      <c r="E10" s="257"/>
      <c r="F10" s="257"/>
      <c r="G10" s="257"/>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1181" t="s">
        <v>514</v>
      </c>
      <c r="AL10" s="1182"/>
      <c r="AM10" s="1182"/>
      <c r="AN10" s="1183"/>
      <c r="AO10" s="279">
        <v>559368</v>
      </c>
      <c r="AP10" s="279">
        <v>11068</v>
      </c>
      <c r="AQ10" s="280">
        <v>6087</v>
      </c>
      <c r="AR10" s="281">
        <v>81.8</v>
      </c>
    </row>
    <row r="11" spans="1:46" ht="13.5" customHeight="1" x14ac:dyDescent="0.15">
      <c r="A11" s="261"/>
      <c r="B11" s="257"/>
      <c r="C11" s="257"/>
      <c r="D11" s="257"/>
      <c r="E11" s="257"/>
      <c r="F11" s="257"/>
      <c r="G11" s="257"/>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1181" t="s">
        <v>515</v>
      </c>
      <c r="AL11" s="1182"/>
      <c r="AM11" s="1182"/>
      <c r="AN11" s="1183"/>
      <c r="AO11" s="279">
        <v>33457</v>
      </c>
      <c r="AP11" s="279">
        <v>662</v>
      </c>
      <c r="AQ11" s="280">
        <v>1128</v>
      </c>
      <c r="AR11" s="281">
        <v>-41.3</v>
      </c>
    </row>
    <row r="12" spans="1:46" ht="13.5" customHeight="1" x14ac:dyDescent="0.15">
      <c r="A12" s="261"/>
      <c r="B12" s="257"/>
      <c r="C12" s="257"/>
      <c r="D12" s="257"/>
      <c r="E12" s="257"/>
      <c r="F12" s="257"/>
      <c r="G12" s="257"/>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1181" t="s">
        <v>516</v>
      </c>
      <c r="AL12" s="1182"/>
      <c r="AM12" s="1182"/>
      <c r="AN12" s="1183"/>
      <c r="AO12" s="279" t="s">
        <v>517</v>
      </c>
      <c r="AP12" s="279" t="s">
        <v>517</v>
      </c>
      <c r="AQ12" s="280">
        <v>9</v>
      </c>
      <c r="AR12" s="281" t="s">
        <v>517</v>
      </c>
    </row>
    <row r="13" spans="1:46" ht="13.5" customHeight="1" x14ac:dyDescent="0.15">
      <c r="A13" s="261"/>
      <c r="B13" s="257"/>
      <c r="C13" s="257"/>
      <c r="D13" s="257"/>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1181" t="s">
        <v>518</v>
      </c>
      <c r="AL13" s="1182"/>
      <c r="AM13" s="1182"/>
      <c r="AN13" s="1183"/>
      <c r="AO13" s="279">
        <v>193440</v>
      </c>
      <c r="AP13" s="279">
        <v>3827</v>
      </c>
      <c r="AQ13" s="280">
        <v>2326</v>
      </c>
      <c r="AR13" s="281">
        <v>64.5</v>
      </c>
    </row>
    <row r="14" spans="1:46" ht="13.5" customHeight="1" x14ac:dyDescent="0.15">
      <c r="A14" s="261"/>
      <c r="B14" s="257"/>
      <c r="C14" s="257"/>
      <c r="D14" s="257"/>
      <c r="E14" s="257"/>
      <c r="F14" s="257"/>
      <c r="G14" s="257"/>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1181" t="s">
        <v>519</v>
      </c>
      <c r="AL14" s="1182"/>
      <c r="AM14" s="1182"/>
      <c r="AN14" s="1183"/>
      <c r="AO14" s="279">
        <v>75505</v>
      </c>
      <c r="AP14" s="279">
        <v>1494</v>
      </c>
      <c r="AQ14" s="280">
        <v>1625</v>
      </c>
      <c r="AR14" s="281">
        <v>-8.1</v>
      </c>
    </row>
    <row r="15" spans="1:46" ht="13.5" customHeight="1" x14ac:dyDescent="0.15">
      <c r="A15" s="261"/>
      <c r="B15" s="257"/>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7"/>
      <c r="AH15" s="257"/>
      <c r="AI15" s="257"/>
      <c r="AJ15" s="257"/>
      <c r="AK15" s="1184" t="s">
        <v>520</v>
      </c>
      <c r="AL15" s="1185"/>
      <c r="AM15" s="1185"/>
      <c r="AN15" s="1186"/>
      <c r="AO15" s="279">
        <v>-200528</v>
      </c>
      <c r="AP15" s="279">
        <v>-3968</v>
      </c>
      <c r="AQ15" s="280">
        <v>-4515</v>
      </c>
      <c r="AR15" s="281">
        <v>-12.1</v>
      </c>
    </row>
    <row r="16" spans="1:46" x14ac:dyDescent="0.15">
      <c r="A16" s="261"/>
      <c r="B16" s="257"/>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7"/>
      <c r="AH16" s="257"/>
      <c r="AI16" s="257"/>
      <c r="AJ16" s="257"/>
      <c r="AK16" s="1184" t="s">
        <v>186</v>
      </c>
      <c r="AL16" s="1185"/>
      <c r="AM16" s="1185"/>
      <c r="AN16" s="1186"/>
      <c r="AO16" s="279">
        <v>3596887</v>
      </c>
      <c r="AP16" s="279">
        <v>71169</v>
      </c>
      <c r="AQ16" s="280">
        <v>79005</v>
      </c>
      <c r="AR16" s="281">
        <v>-9.9</v>
      </c>
    </row>
    <row r="17" spans="1:46" x14ac:dyDescent="0.15">
      <c r="A17" s="261"/>
      <c r="B17" s="257"/>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57"/>
      <c r="AP17" s="257"/>
      <c r="AQ17" s="257"/>
      <c r="AR17" s="282"/>
    </row>
    <row r="18" spans="1:46" x14ac:dyDescent="0.15">
      <c r="A18" s="261"/>
      <c r="B18" s="257"/>
      <c r="C18" s="257"/>
      <c r="D18" s="257"/>
      <c r="E18" s="257"/>
      <c r="F18" s="257"/>
      <c r="G18" s="257"/>
      <c r="H18" s="257"/>
      <c r="I18" s="257"/>
      <c r="J18" s="257"/>
      <c r="K18" s="257"/>
      <c r="L18" s="257"/>
      <c r="M18" s="257"/>
      <c r="N18" s="257"/>
      <c r="O18" s="257"/>
      <c r="P18" s="257"/>
      <c r="Q18" s="257"/>
      <c r="R18" s="257"/>
      <c r="S18" s="257"/>
      <c r="T18" s="257"/>
      <c r="U18" s="257"/>
      <c r="V18" s="257"/>
      <c r="W18" s="257"/>
      <c r="X18" s="257"/>
      <c r="Y18" s="257"/>
      <c r="Z18" s="257"/>
      <c r="AA18" s="257"/>
      <c r="AB18" s="257"/>
      <c r="AC18" s="257"/>
      <c r="AD18" s="257"/>
      <c r="AE18" s="257"/>
      <c r="AF18" s="257"/>
      <c r="AG18" s="257"/>
      <c r="AH18" s="257"/>
      <c r="AI18" s="257"/>
      <c r="AJ18" s="257"/>
      <c r="AK18" s="257"/>
      <c r="AL18" s="257"/>
      <c r="AM18" s="257"/>
      <c r="AN18" s="257"/>
      <c r="AO18" s="257"/>
      <c r="AP18" s="257"/>
      <c r="AQ18" s="283"/>
      <c r="AR18" s="283"/>
    </row>
    <row r="19" spans="1:46" x14ac:dyDescent="0.15">
      <c r="A19" s="26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t="s">
        <v>521</v>
      </c>
      <c r="AL19" s="257"/>
      <c r="AM19" s="257"/>
      <c r="AN19" s="257"/>
      <c r="AO19" s="257"/>
      <c r="AP19" s="257"/>
      <c r="AQ19" s="257"/>
      <c r="AR19" s="257"/>
    </row>
    <row r="20" spans="1:46" x14ac:dyDescent="0.15">
      <c r="A20" s="261"/>
      <c r="B20" s="257"/>
      <c r="C20" s="257"/>
      <c r="D20" s="257"/>
      <c r="E20" s="257"/>
      <c r="F20" s="257"/>
      <c r="G20" s="257"/>
      <c r="H20" s="257"/>
      <c r="I20" s="257"/>
      <c r="J20" s="257"/>
      <c r="K20" s="257"/>
      <c r="L20" s="257"/>
      <c r="M20" s="257"/>
      <c r="N20" s="257"/>
      <c r="O20" s="257"/>
      <c r="P20" s="257"/>
      <c r="Q20" s="257"/>
      <c r="R20" s="257"/>
      <c r="S20" s="257"/>
      <c r="T20" s="257"/>
      <c r="U20" s="257"/>
      <c r="V20" s="257"/>
      <c r="W20" s="257"/>
      <c r="X20" s="257"/>
      <c r="Y20" s="257"/>
      <c r="Z20" s="257"/>
      <c r="AA20" s="257"/>
      <c r="AB20" s="257"/>
      <c r="AC20" s="257"/>
      <c r="AD20" s="257"/>
      <c r="AE20" s="257"/>
      <c r="AF20" s="257"/>
      <c r="AG20" s="257"/>
      <c r="AH20" s="257"/>
      <c r="AI20" s="257"/>
      <c r="AJ20" s="257"/>
      <c r="AK20" s="284"/>
      <c r="AL20" s="285"/>
      <c r="AM20" s="285"/>
      <c r="AN20" s="286"/>
      <c r="AO20" s="287" t="s">
        <v>522</v>
      </c>
      <c r="AP20" s="288" t="s">
        <v>523</v>
      </c>
      <c r="AQ20" s="289" t="s">
        <v>524</v>
      </c>
      <c r="AR20" s="290"/>
    </row>
    <row r="21" spans="1:46" s="296" customFormat="1" x14ac:dyDescent="0.15">
      <c r="A21" s="291"/>
      <c r="B21" s="262"/>
      <c r="C21" s="262"/>
      <c r="D21" s="262"/>
      <c r="E21" s="262"/>
      <c r="F21" s="262"/>
      <c r="G21" s="262"/>
      <c r="H21" s="262"/>
      <c r="I21" s="262"/>
      <c r="J21" s="262"/>
      <c r="K21" s="262"/>
      <c r="L21" s="262"/>
      <c r="M21" s="262"/>
      <c r="N21" s="262"/>
      <c r="O21" s="262"/>
      <c r="P21" s="262"/>
      <c r="Q21" s="262"/>
      <c r="R21" s="262"/>
      <c r="S21" s="262"/>
      <c r="T21" s="262"/>
      <c r="U21" s="262"/>
      <c r="V21" s="262"/>
      <c r="W21" s="262"/>
      <c r="X21" s="262"/>
      <c r="Y21" s="262"/>
      <c r="Z21" s="262"/>
      <c r="AA21" s="262"/>
      <c r="AB21" s="262"/>
      <c r="AC21" s="262"/>
      <c r="AD21" s="262"/>
      <c r="AE21" s="262"/>
      <c r="AF21" s="262"/>
      <c r="AG21" s="262"/>
      <c r="AH21" s="262"/>
      <c r="AI21" s="262"/>
      <c r="AJ21" s="262"/>
      <c r="AK21" s="1187" t="s">
        <v>525</v>
      </c>
      <c r="AL21" s="1188"/>
      <c r="AM21" s="1188"/>
      <c r="AN21" s="1189"/>
      <c r="AO21" s="292">
        <v>6.45</v>
      </c>
      <c r="AP21" s="293">
        <v>7.5</v>
      </c>
      <c r="AQ21" s="294">
        <v>-1.05</v>
      </c>
      <c r="AR21" s="262"/>
      <c r="AS21" s="295"/>
      <c r="AT21" s="291"/>
    </row>
    <row r="22" spans="1:46" s="296" customFormat="1" x14ac:dyDescent="0.15">
      <c r="A22" s="291"/>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K22" s="1187" t="s">
        <v>526</v>
      </c>
      <c r="AL22" s="1188"/>
      <c r="AM22" s="1188"/>
      <c r="AN22" s="1189"/>
      <c r="AO22" s="297">
        <v>97.7</v>
      </c>
      <c r="AP22" s="298">
        <v>98.5</v>
      </c>
      <c r="AQ22" s="299">
        <v>-0.8</v>
      </c>
      <c r="AR22" s="283"/>
      <c r="AS22" s="295"/>
      <c r="AT22" s="291"/>
    </row>
    <row r="23" spans="1:46" s="296" customFormat="1" x14ac:dyDescent="0.15">
      <c r="A23" s="291"/>
      <c r="B23" s="262"/>
      <c r="C23" s="262"/>
      <c r="D23" s="262"/>
      <c r="E23" s="262"/>
      <c r="F23" s="262"/>
      <c r="G23" s="262"/>
      <c r="H23" s="262"/>
      <c r="I23" s="262"/>
      <c r="J23" s="262"/>
      <c r="K23" s="262"/>
      <c r="L23" s="262"/>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2"/>
      <c r="AM23" s="262"/>
      <c r="AN23" s="262"/>
      <c r="AO23" s="262"/>
      <c r="AP23" s="283"/>
      <c r="AQ23" s="283"/>
      <c r="AR23" s="283"/>
      <c r="AS23" s="295"/>
      <c r="AT23" s="291"/>
    </row>
    <row r="24" spans="1:46" s="296" customFormat="1" x14ac:dyDescent="0.15">
      <c r="A24" s="291"/>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2"/>
      <c r="AF24" s="262"/>
      <c r="AG24" s="262"/>
      <c r="AH24" s="262"/>
      <c r="AI24" s="262"/>
      <c r="AJ24" s="262"/>
      <c r="AK24" s="262"/>
      <c r="AL24" s="262"/>
      <c r="AM24" s="262"/>
      <c r="AN24" s="262"/>
      <c r="AO24" s="262"/>
      <c r="AP24" s="283"/>
      <c r="AQ24" s="283"/>
      <c r="AR24" s="283"/>
      <c r="AS24" s="295"/>
      <c r="AT24" s="291"/>
    </row>
    <row r="25" spans="1:46" s="296" customFormat="1" x14ac:dyDescent="0.15">
      <c r="A25" s="300"/>
      <c r="B25" s="301"/>
      <c r="C25" s="301"/>
      <c r="D25" s="301"/>
      <c r="E25" s="301"/>
      <c r="F25" s="301"/>
      <c r="G25" s="301"/>
      <c r="H25" s="301"/>
      <c r="I25" s="301"/>
      <c r="J25" s="301"/>
      <c r="K25" s="301"/>
      <c r="L25" s="301"/>
      <c r="M25" s="301"/>
      <c r="N25" s="301"/>
      <c r="O25" s="301"/>
      <c r="P25" s="301"/>
      <c r="Q25" s="301"/>
      <c r="R25" s="301"/>
      <c r="S25" s="301"/>
      <c r="T25" s="301"/>
      <c r="U25" s="301"/>
      <c r="V25" s="301"/>
      <c r="W25" s="301"/>
      <c r="X25" s="301"/>
      <c r="Y25" s="301"/>
      <c r="Z25" s="301"/>
      <c r="AA25" s="301"/>
      <c r="AB25" s="301"/>
      <c r="AC25" s="301"/>
      <c r="AD25" s="301"/>
      <c r="AE25" s="301"/>
      <c r="AF25" s="301"/>
      <c r="AG25" s="301"/>
      <c r="AH25" s="301"/>
      <c r="AI25" s="301"/>
      <c r="AJ25" s="301"/>
      <c r="AK25" s="301"/>
      <c r="AL25" s="301"/>
      <c r="AM25" s="301"/>
      <c r="AN25" s="301"/>
      <c r="AO25" s="301"/>
      <c r="AP25" s="302"/>
      <c r="AQ25" s="302"/>
      <c r="AR25" s="302"/>
      <c r="AS25" s="303"/>
      <c r="AT25" s="291"/>
    </row>
    <row r="26" spans="1:46" s="296" customFormat="1" x14ac:dyDescent="0.15">
      <c r="A26" s="1178" t="s">
        <v>527</v>
      </c>
      <c r="B26" s="1178"/>
      <c r="C26" s="1178"/>
      <c r="D26" s="1178"/>
      <c r="E26" s="1178"/>
      <c r="F26" s="1178"/>
      <c r="G26" s="1178"/>
      <c r="H26" s="1178"/>
      <c r="I26" s="1178"/>
      <c r="J26" s="1178"/>
      <c r="K26" s="1178"/>
      <c r="L26" s="1178"/>
      <c r="M26" s="1178"/>
      <c r="N26" s="1178"/>
      <c r="O26" s="1178"/>
      <c r="P26" s="1178"/>
      <c r="Q26" s="1178"/>
      <c r="R26" s="1178"/>
      <c r="S26" s="1178"/>
      <c r="T26" s="1178"/>
      <c r="U26" s="1178"/>
      <c r="V26" s="1178"/>
      <c r="W26" s="1178"/>
      <c r="X26" s="1178"/>
      <c r="Y26" s="1178"/>
      <c r="Z26" s="1178"/>
      <c r="AA26" s="1178"/>
      <c r="AB26" s="1178"/>
      <c r="AC26" s="1178"/>
      <c r="AD26" s="1178"/>
      <c r="AE26" s="1178"/>
      <c r="AF26" s="1178"/>
      <c r="AG26" s="1178"/>
      <c r="AH26" s="1178"/>
      <c r="AI26" s="1178"/>
      <c r="AJ26" s="1178"/>
      <c r="AK26" s="1178"/>
      <c r="AL26" s="1178"/>
      <c r="AM26" s="1178"/>
      <c r="AN26" s="1178"/>
      <c r="AO26" s="1178"/>
      <c r="AP26" s="1178"/>
      <c r="AQ26" s="1178"/>
      <c r="AR26" s="1178"/>
      <c r="AS26" s="1178"/>
      <c r="AT26" s="262"/>
    </row>
    <row r="27" spans="1:46" x14ac:dyDescent="0.15">
      <c r="A27" s="304"/>
      <c r="AO27" s="257"/>
      <c r="AP27" s="257"/>
      <c r="AQ27" s="257"/>
      <c r="AR27" s="257"/>
      <c r="AS27" s="257"/>
      <c r="AT27" s="257"/>
    </row>
    <row r="28" spans="1:46" ht="17.25" x14ac:dyDescent="0.15">
      <c r="A28" s="258" t="s">
        <v>528</v>
      </c>
      <c r="B28" s="259"/>
      <c r="C28" s="259"/>
      <c r="D28" s="259"/>
      <c r="E28" s="259"/>
      <c r="F28" s="259"/>
      <c r="G28" s="259"/>
      <c r="H28" s="259"/>
      <c r="I28" s="259"/>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259"/>
      <c r="AP28" s="259"/>
      <c r="AQ28" s="259"/>
      <c r="AR28" s="259"/>
      <c r="AS28" s="305"/>
    </row>
    <row r="29" spans="1:46" x14ac:dyDescent="0.15">
      <c r="A29" s="261"/>
      <c r="B29" s="257"/>
      <c r="C29" s="257"/>
      <c r="D29" s="257"/>
      <c r="E29" s="257"/>
      <c r="F29" s="257"/>
      <c r="G29" s="257"/>
      <c r="H29" s="257"/>
      <c r="I29" s="257"/>
      <c r="J29" s="257"/>
      <c r="K29" s="257"/>
      <c r="L29" s="257"/>
      <c r="M29" s="257"/>
      <c r="N29" s="257"/>
      <c r="O29" s="257"/>
      <c r="P29" s="257"/>
      <c r="Q29" s="257"/>
      <c r="R29" s="257"/>
      <c r="S29" s="257"/>
      <c r="T29" s="257"/>
      <c r="U29" s="257"/>
      <c r="V29" s="257"/>
      <c r="W29" s="257"/>
      <c r="X29" s="257"/>
      <c r="Y29" s="257"/>
      <c r="Z29" s="257"/>
      <c r="AA29" s="257"/>
      <c r="AB29" s="257"/>
      <c r="AC29" s="257"/>
      <c r="AD29" s="257"/>
      <c r="AE29" s="257"/>
      <c r="AF29" s="257"/>
      <c r="AG29" s="257"/>
      <c r="AH29" s="257"/>
      <c r="AI29" s="257"/>
      <c r="AJ29" s="257"/>
      <c r="AK29" s="262" t="s">
        <v>529</v>
      </c>
      <c r="AL29" s="262"/>
      <c r="AM29" s="262"/>
      <c r="AN29" s="262"/>
      <c r="AO29" s="257"/>
      <c r="AP29" s="257"/>
      <c r="AQ29" s="257"/>
      <c r="AR29" s="257"/>
      <c r="AS29" s="306"/>
    </row>
    <row r="30" spans="1:46" ht="13.5" customHeight="1" x14ac:dyDescent="0.15">
      <c r="A30" s="261"/>
      <c r="B30" s="257"/>
      <c r="C30" s="257"/>
      <c r="D30" s="257"/>
      <c r="E30" s="257"/>
      <c r="F30" s="257"/>
      <c r="G30" s="257"/>
      <c r="H30" s="257"/>
      <c r="I30" s="257"/>
      <c r="J30" s="257"/>
      <c r="K30" s="257"/>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64"/>
      <c r="AL30" s="265"/>
      <c r="AM30" s="265"/>
      <c r="AN30" s="266"/>
      <c r="AO30" s="1179" t="s">
        <v>508</v>
      </c>
      <c r="AP30" s="267"/>
      <c r="AQ30" s="268" t="s">
        <v>509</v>
      </c>
      <c r="AR30" s="269"/>
    </row>
    <row r="31" spans="1:46" x14ac:dyDescent="0.15">
      <c r="A31" s="261"/>
      <c r="B31" s="257"/>
      <c r="C31" s="257"/>
      <c r="D31" s="257"/>
      <c r="E31" s="257"/>
      <c r="F31" s="257"/>
      <c r="G31" s="257"/>
      <c r="H31" s="257"/>
      <c r="I31" s="257"/>
      <c r="J31" s="257"/>
      <c r="K31" s="257"/>
      <c r="L31" s="257"/>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70"/>
      <c r="AL31" s="271"/>
      <c r="AM31" s="271"/>
      <c r="AN31" s="272"/>
      <c r="AO31" s="1180"/>
      <c r="AP31" s="273" t="s">
        <v>510</v>
      </c>
      <c r="AQ31" s="274" t="s">
        <v>511</v>
      </c>
      <c r="AR31" s="275" t="s">
        <v>512</v>
      </c>
    </row>
    <row r="32" spans="1:46" ht="27" customHeight="1" x14ac:dyDescent="0.15">
      <c r="A32" s="261"/>
      <c r="B32" s="257"/>
      <c r="C32" s="257"/>
      <c r="D32" s="257"/>
      <c r="E32" s="257"/>
      <c r="F32" s="257"/>
      <c r="G32" s="257"/>
      <c r="H32" s="257"/>
      <c r="I32" s="257"/>
      <c r="J32" s="257"/>
      <c r="K32" s="257"/>
      <c r="L32" s="257"/>
      <c r="M32" s="257"/>
      <c r="N32" s="257"/>
      <c r="O32" s="257"/>
      <c r="P32" s="257"/>
      <c r="Q32" s="257"/>
      <c r="R32" s="257"/>
      <c r="S32" s="257"/>
      <c r="T32" s="257"/>
      <c r="U32" s="257"/>
      <c r="V32" s="257"/>
      <c r="W32" s="257"/>
      <c r="X32" s="257"/>
      <c r="Y32" s="257"/>
      <c r="Z32" s="257"/>
      <c r="AA32" s="257"/>
      <c r="AB32" s="257"/>
      <c r="AC32" s="257"/>
      <c r="AD32" s="257"/>
      <c r="AE32" s="257"/>
      <c r="AF32" s="257"/>
      <c r="AG32" s="257"/>
      <c r="AH32" s="257"/>
      <c r="AI32" s="257"/>
      <c r="AJ32" s="257"/>
      <c r="AK32" s="1195" t="s">
        <v>530</v>
      </c>
      <c r="AL32" s="1196"/>
      <c r="AM32" s="1196"/>
      <c r="AN32" s="1197"/>
      <c r="AO32" s="307">
        <v>1436230</v>
      </c>
      <c r="AP32" s="307">
        <v>28418</v>
      </c>
      <c r="AQ32" s="308">
        <v>42274</v>
      </c>
      <c r="AR32" s="309">
        <v>-32.799999999999997</v>
      </c>
    </row>
    <row r="33" spans="1:46" ht="13.5" customHeight="1" x14ac:dyDescent="0.15">
      <c r="A33" s="261"/>
      <c r="B33" s="257"/>
      <c r="C33" s="257"/>
      <c r="D33" s="257"/>
      <c r="E33" s="257"/>
      <c r="F33" s="257"/>
      <c r="G33" s="257"/>
      <c r="H33" s="257"/>
      <c r="I33" s="257"/>
      <c r="J33" s="257"/>
      <c r="K33" s="257"/>
      <c r="L33" s="257"/>
      <c r="M33" s="257"/>
      <c r="N33" s="257"/>
      <c r="O33" s="257"/>
      <c r="P33" s="257"/>
      <c r="Q33" s="257"/>
      <c r="R33" s="257"/>
      <c r="S33" s="257"/>
      <c r="T33" s="257"/>
      <c r="U33" s="257"/>
      <c r="V33" s="257"/>
      <c r="W33" s="257"/>
      <c r="X33" s="257"/>
      <c r="Y33" s="257"/>
      <c r="Z33" s="257"/>
      <c r="AA33" s="257"/>
      <c r="AB33" s="257"/>
      <c r="AC33" s="257"/>
      <c r="AD33" s="257"/>
      <c r="AE33" s="257"/>
      <c r="AF33" s="257"/>
      <c r="AG33" s="257"/>
      <c r="AH33" s="257"/>
      <c r="AI33" s="257"/>
      <c r="AJ33" s="257"/>
      <c r="AK33" s="1195" t="s">
        <v>531</v>
      </c>
      <c r="AL33" s="1196"/>
      <c r="AM33" s="1196"/>
      <c r="AN33" s="1197"/>
      <c r="AO33" s="307" t="s">
        <v>517</v>
      </c>
      <c r="AP33" s="307" t="s">
        <v>517</v>
      </c>
      <c r="AQ33" s="308" t="s">
        <v>517</v>
      </c>
      <c r="AR33" s="309" t="s">
        <v>517</v>
      </c>
    </row>
    <row r="34" spans="1:46" ht="27" customHeight="1" x14ac:dyDescent="0.15">
      <c r="A34" s="261"/>
      <c r="B34" s="257"/>
      <c r="C34" s="257"/>
      <c r="D34" s="257"/>
      <c r="E34" s="257"/>
      <c r="F34" s="257"/>
      <c r="G34" s="257"/>
      <c r="H34" s="257"/>
      <c r="I34" s="257"/>
      <c r="J34" s="257"/>
      <c r="K34" s="257"/>
      <c r="L34" s="257"/>
      <c r="M34" s="257"/>
      <c r="N34" s="257"/>
      <c r="O34" s="257"/>
      <c r="P34" s="257"/>
      <c r="Q34" s="257"/>
      <c r="R34" s="257"/>
      <c r="S34" s="257"/>
      <c r="T34" s="257"/>
      <c r="U34" s="257"/>
      <c r="V34" s="257"/>
      <c r="W34" s="257"/>
      <c r="X34" s="257"/>
      <c r="Y34" s="257"/>
      <c r="Z34" s="257"/>
      <c r="AA34" s="257"/>
      <c r="AB34" s="257"/>
      <c r="AC34" s="257"/>
      <c r="AD34" s="257"/>
      <c r="AE34" s="257"/>
      <c r="AF34" s="257"/>
      <c r="AG34" s="257"/>
      <c r="AH34" s="257"/>
      <c r="AI34" s="257"/>
      <c r="AJ34" s="257"/>
      <c r="AK34" s="1195" t="s">
        <v>532</v>
      </c>
      <c r="AL34" s="1196"/>
      <c r="AM34" s="1196"/>
      <c r="AN34" s="1197"/>
      <c r="AO34" s="307" t="s">
        <v>517</v>
      </c>
      <c r="AP34" s="307" t="s">
        <v>517</v>
      </c>
      <c r="AQ34" s="308">
        <v>53</v>
      </c>
      <c r="AR34" s="309" t="s">
        <v>517</v>
      </c>
    </row>
    <row r="35" spans="1:46" ht="27" customHeight="1" x14ac:dyDescent="0.15">
      <c r="A35" s="261"/>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1195" t="s">
        <v>533</v>
      </c>
      <c r="AL35" s="1196"/>
      <c r="AM35" s="1196"/>
      <c r="AN35" s="1197"/>
      <c r="AO35" s="307">
        <v>558109</v>
      </c>
      <c r="AP35" s="307">
        <v>11043</v>
      </c>
      <c r="AQ35" s="308">
        <v>12769</v>
      </c>
      <c r="AR35" s="309">
        <v>-13.5</v>
      </c>
    </row>
    <row r="36" spans="1:46" ht="27" customHeight="1" x14ac:dyDescent="0.15">
      <c r="A36" s="261"/>
      <c r="B36" s="257"/>
      <c r="C36" s="257"/>
      <c r="D36" s="257"/>
      <c r="E36" s="257"/>
      <c r="F36" s="257"/>
      <c r="G36" s="257"/>
      <c r="H36" s="257"/>
      <c r="I36" s="257"/>
      <c r="J36" s="257"/>
      <c r="K36" s="257"/>
      <c r="L36" s="257"/>
      <c r="M36" s="257"/>
      <c r="N36" s="257"/>
      <c r="O36" s="257"/>
      <c r="P36" s="257"/>
      <c r="Q36" s="257"/>
      <c r="R36" s="257"/>
      <c r="S36" s="257"/>
      <c r="T36" s="257"/>
      <c r="U36" s="257"/>
      <c r="V36" s="257"/>
      <c r="W36" s="257"/>
      <c r="X36" s="257"/>
      <c r="Y36" s="257"/>
      <c r="Z36" s="257"/>
      <c r="AA36" s="257"/>
      <c r="AB36" s="257"/>
      <c r="AC36" s="257"/>
      <c r="AD36" s="257"/>
      <c r="AE36" s="257"/>
      <c r="AF36" s="257"/>
      <c r="AG36" s="257"/>
      <c r="AH36" s="257"/>
      <c r="AI36" s="257"/>
      <c r="AJ36" s="257"/>
      <c r="AK36" s="1195" t="s">
        <v>534</v>
      </c>
      <c r="AL36" s="1196"/>
      <c r="AM36" s="1196"/>
      <c r="AN36" s="1197"/>
      <c r="AO36" s="307">
        <v>79883</v>
      </c>
      <c r="AP36" s="307">
        <v>1581</v>
      </c>
      <c r="AQ36" s="308">
        <v>1973</v>
      </c>
      <c r="AR36" s="309">
        <v>-19.899999999999999</v>
      </c>
    </row>
    <row r="37" spans="1:46" ht="13.5" customHeight="1" x14ac:dyDescent="0.15">
      <c r="A37" s="261"/>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1195" t="s">
        <v>535</v>
      </c>
      <c r="AL37" s="1196"/>
      <c r="AM37" s="1196"/>
      <c r="AN37" s="1197"/>
      <c r="AO37" s="307">
        <v>116802</v>
      </c>
      <c r="AP37" s="307">
        <v>2311</v>
      </c>
      <c r="AQ37" s="308">
        <v>635</v>
      </c>
      <c r="AR37" s="309">
        <v>263.89999999999998</v>
      </c>
    </row>
    <row r="38" spans="1:46" ht="27" customHeight="1" x14ac:dyDescent="0.15">
      <c r="A38" s="261"/>
      <c r="B38" s="257"/>
      <c r="C38" s="257"/>
      <c r="D38" s="257"/>
      <c r="E38" s="257"/>
      <c r="F38" s="257"/>
      <c r="G38" s="257"/>
      <c r="H38" s="257"/>
      <c r="I38" s="257"/>
      <c r="J38" s="257"/>
      <c r="K38" s="257"/>
      <c r="L38" s="257"/>
      <c r="M38" s="257"/>
      <c r="N38" s="257"/>
      <c r="O38" s="257"/>
      <c r="P38" s="257"/>
      <c r="Q38" s="257"/>
      <c r="R38" s="257"/>
      <c r="S38" s="257"/>
      <c r="T38" s="257"/>
      <c r="U38" s="257"/>
      <c r="V38" s="257"/>
      <c r="W38" s="257"/>
      <c r="X38" s="257"/>
      <c r="Y38" s="257"/>
      <c r="Z38" s="257"/>
      <c r="AA38" s="257"/>
      <c r="AB38" s="257"/>
      <c r="AC38" s="257"/>
      <c r="AD38" s="257"/>
      <c r="AE38" s="257"/>
      <c r="AF38" s="257"/>
      <c r="AG38" s="257"/>
      <c r="AH38" s="257"/>
      <c r="AI38" s="257"/>
      <c r="AJ38" s="257"/>
      <c r="AK38" s="1198" t="s">
        <v>536</v>
      </c>
      <c r="AL38" s="1199"/>
      <c r="AM38" s="1199"/>
      <c r="AN38" s="1200"/>
      <c r="AO38" s="310" t="s">
        <v>517</v>
      </c>
      <c r="AP38" s="310" t="s">
        <v>517</v>
      </c>
      <c r="AQ38" s="311">
        <v>1</v>
      </c>
      <c r="AR38" s="299" t="s">
        <v>517</v>
      </c>
      <c r="AS38" s="306"/>
    </row>
    <row r="39" spans="1:46" x14ac:dyDescent="0.15">
      <c r="A39" s="261"/>
      <c r="B39" s="257"/>
      <c r="C39" s="257"/>
      <c r="D39" s="257"/>
      <c r="E39" s="257"/>
      <c r="F39" s="257"/>
      <c r="G39" s="257"/>
      <c r="H39" s="257"/>
      <c r="I39" s="257"/>
      <c r="J39" s="257"/>
      <c r="K39" s="257"/>
      <c r="L39" s="257"/>
      <c r="M39" s="257"/>
      <c r="N39" s="257"/>
      <c r="O39" s="257"/>
      <c r="P39" s="257"/>
      <c r="Q39" s="257"/>
      <c r="R39" s="257"/>
      <c r="S39" s="257"/>
      <c r="T39" s="257"/>
      <c r="U39" s="257"/>
      <c r="V39" s="257"/>
      <c r="W39" s="257"/>
      <c r="X39" s="257"/>
      <c r="Y39" s="257"/>
      <c r="Z39" s="257"/>
      <c r="AA39" s="257"/>
      <c r="AB39" s="257"/>
      <c r="AC39" s="257"/>
      <c r="AD39" s="257"/>
      <c r="AE39" s="257"/>
      <c r="AF39" s="257"/>
      <c r="AG39" s="257"/>
      <c r="AH39" s="257"/>
      <c r="AI39" s="257"/>
      <c r="AJ39" s="257"/>
      <c r="AK39" s="1198" t="s">
        <v>537</v>
      </c>
      <c r="AL39" s="1199"/>
      <c r="AM39" s="1199"/>
      <c r="AN39" s="1200"/>
      <c r="AO39" s="307">
        <v>-308237</v>
      </c>
      <c r="AP39" s="307">
        <v>-6099</v>
      </c>
      <c r="AQ39" s="308">
        <v>-5447</v>
      </c>
      <c r="AR39" s="309">
        <v>12</v>
      </c>
      <c r="AS39" s="306"/>
    </row>
    <row r="40" spans="1:46" ht="27" customHeight="1" x14ac:dyDescent="0.15">
      <c r="A40" s="261"/>
      <c r="B40" s="257"/>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1195" t="s">
        <v>538</v>
      </c>
      <c r="AL40" s="1196"/>
      <c r="AM40" s="1196"/>
      <c r="AN40" s="1197"/>
      <c r="AO40" s="307">
        <v>-1192155</v>
      </c>
      <c r="AP40" s="307">
        <v>-23588</v>
      </c>
      <c r="AQ40" s="308">
        <v>-37418</v>
      </c>
      <c r="AR40" s="309">
        <v>-37</v>
      </c>
      <c r="AS40" s="306"/>
    </row>
    <row r="41" spans="1:46" x14ac:dyDescent="0.15">
      <c r="A41" s="261"/>
      <c r="B41" s="257"/>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1201" t="s">
        <v>298</v>
      </c>
      <c r="AL41" s="1202"/>
      <c r="AM41" s="1202"/>
      <c r="AN41" s="1203"/>
      <c r="AO41" s="307">
        <v>690632</v>
      </c>
      <c r="AP41" s="307">
        <v>13665</v>
      </c>
      <c r="AQ41" s="308">
        <v>14840</v>
      </c>
      <c r="AR41" s="309">
        <v>-7.9</v>
      </c>
      <c r="AS41" s="306"/>
    </row>
    <row r="42" spans="1:46" x14ac:dyDescent="0.15">
      <c r="A42" s="261"/>
      <c r="B42" s="257"/>
      <c r="C42" s="257"/>
      <c r="D42" s="257"/>
      <c r="E42" s="257"/>
      <c r="F42" s="257"/>
      <c r="G42" s="257"/>
      <c r="H42" s="257"/>
      <c r="I42" s="257"/>
      <c r="J42" s="257"/>
      <c r="K42" s="257"/>
      <c r="L42" s="257"/>
      <c r="M42" s="257"/>
      <c r="N42" s="257"/>
      <c r="O42" s="257"/>
      <c r="P42" s="257"/>
      <c r="Q42" s="257"/>
      <c r="R42" s="257"/>
      <c r="S42" s="257"/>
      <c r="T42" s="257"/>
      <c r="U42" s="257"/>
      <c r="V42" s="257"/>
      <c r="W42" s="257"/>
      <c r="X42" s="257"/>
      <c r="Y42" s="257"/>
      <c r="Z42" s="257"/>
      <c r="AA42" s="257"/>
      <c r="AB42" s="257"/>
      <c r="AC42" s="257"/>
      <c r="AD42" s="257"/>
      <c r="AE42" s="257"/>
      <c r="AF42" s="257"/>
      <c r="AG42" s="257"/>
      <c r="AH42" s="257"/>
      <c r="AI42" s="257"/>
      <c r="AJ42" s="257"/>
      <c r="AK42" s="312" t="s">
        <v>539</v>
      </c>
      <c r="AL42" s="257"/>
      <c r="AM42" s="257"/>
      <c r="AN42" s="257"/>
      <c r="AO42" s="257"/>
      <c r="AP42" s="257"/>
      <c r="AQ42" s="283"/>
      <c r="AR42" s="283"/>
      <c r="AS42" s="306"/>
    </row>
    <row r="43" spans="1:46" x14ac:dyDescent="0.15">
      <c r="A43" s="261"/>
      <c r="B43" s="257"/>
      <c r="C43" s="257"/>
      <c r="D43" s="257"/>
      <c r="E43" s="257"/>
      <c r="F43" s="257"/>
      <c r="G43" s="257"/>
      <c r="H43" s="257"/>
      <c r="I43" s="257"/>
      <c r="J43" s="257"/>
      <c r="K43" s="257"/>
      <c r="L43" s="257"/>
      <c r="M43" s="257"/>
      <c r="N43" s="257"/>
      <c r="O43" s="257"/>
      <c r="P43" s="257"/>
      <c r="Q43" s="257"/>
      <c r="R43" s="257"/>
      <c r="S43" s="257"/>
      <c r="T43" s="257"/>
      <c r="U43" s="257"/>
      <c r="V43" s="257"/>
      <c r="W43" s="257"/>
      <c r="X43" s="257"/>
      <c r="Y43" s="257"/>
      <c r="Z43" s="257"/>
      <c r="AA43" s="257"/>
      <c r="AB43" s="257"/>
      <c r="AC43" s="257"/>
      <c r="AD43" s="257"/>
      <c r="AE43" s="257"/>
      <c r="AF43" s="257"/>
      <c r="AG43" s="257"/>
      <c r="AH43" s="257"/>
      <c r="AI43" s="257"/>
      <c r="AJ43" s="257"/>
      <c r="AK43" s="257"/>
      <c r="AL43" s="257"/>
      <c r="AM43" s="257"/>
      <c r="AN43" s="257"/>
      <c r="AO43" s="257"/>
      <c r="AP43" s="313"/>
      <c r="AQ43" s="283"/>
      <c r="AR43" s="257"/>
      <c r="AS43" s="306"/>
    </row>
    <row r="44" spans="1:46" x14ac:dyDescent="0.15">
      <c r="A44" s="261"/>
      <c r="B44" s="257"/>
      <c r="C44" s="257"/>
      <c r="D44" s="257"/>
      <c r="E44" s="257"/>
      <c r="F44" s="257"/>
      <c r="G44" s="257"/>
      <c r="H44" s="257"/>
      <c r="I44" s="257"/>
      <c r="J44" s="257"/>
      <c r="K44" s="257"/>
      <c r="L44" s="257"/>
      <c r="M44" s="257"/>
      <c r="N44" s="257"/>
      <c r="O44" s="257"/>
      <c r="P44" s="257"/>
      <c r="Q44" s="257"/>
      <c r="R44" s="257"/>
      <c r="S44" s="257"/>
      <c r="T44" s="257"/>
      <c r="U44" s="257"/>
      <c r="V44" s="257"/>
      <c r="W44" s="257"/>
      <c r="X44" s="257"/>
      <c r="Y44" s="257"/>
      <c r="Z44" s="257"/>
      <c r="AA44" s="257"/>
      <c r="AB44" s="257"/>
      <c r="AC44" s="257"/>
      <c r="AD44" s="257"/>
      <c r="AE44" s="257"/>
      <c r="AF44" s="257"/>
      <c r="AG44" s="257"/>
      <c r="AH44" s="257"/>
      <c r="AI44" s="257"/>
      <c r="AJ44" s="257"/>
      <c r="AK44" s="257"/>
      <c r="AL44" s="257"/>
      <c r="AM44" s="257"/>
      <c r="AN44" s="257"/>
      <c r="AO44" s="257"/>
      <c r="AP44" s="257"/>
      <c r="AQ44" s="283"/>
      <c r="AR44" s="257"/>
    </row>
    <row r="45" spans="1:46" x14ac:dyDescent="0.15">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314"/>
      <c r="AR45" s="259"/>
      <c r="AS45" s="259"/>
      <c r="AT45" s="257"/>
    </row>
    <row r="46" spans="1:46" x14ac:dyDescent="0.15">
      <c r="A46" s="315"/>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5"/>
      <c r="AL46" s="315"/>
      <c r="AM46" s="315"/>
      <c r="AN46" s="315"/>
      <c r="AO46" s="315"/>
      <c r="AP46" s="315"/>
      <c r="AQ46" s="315"/>
      <c r="AR46" s="315"/>
      <c r="AS46" s="315"/>
      <c r="AT46" s="257"/>
    </row>
    <row r="47" spans="1:46" ht="17.25" customHeight="1" x14ac:dyDescent="0.15">
      <c r="A47" s="316" t="s">
        <v>540</v>
      </c>
      <c r="B47" s="257"/>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row>
    <row r="48" spans="1:46" x14ac:dyDescent="0.15">
      <c r="A48" s="261"/>
      <c r="B48" s="257"/>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317" t="s">
        <v>541</v>
      </c>
      <c r="AL48" s="317"/>
      <c r="AM48" s="317"/>
      <c r="AN48" s="317"/>
      <c r="AO48" s="317"/>
      <c r="AP48" s="317"/>
      <c r="AQ48" s="318"/>
      <c r="AR48" s="317"/>
    </row>
    <row r="49" spans="1:44" ht="13.5" customHeight="1" x14ac:dyDescent="0.15">
      <c r="A49" s="261"/>
      <c r="B49" s="257"/>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319"/>
      <c r="AL49" s="320"/>
      <c r="AM49" s="1190" t="s">
        <v>508</v>
      </c>
      <c r="AN49" s="1192" t="s">
        <v>542</v>
      </c>
      <c r="AO49" s="1193"/>
      <c r="AP49" s="1193"/>
      <c r="AQ49" s="1193"/>
      <c r="AR49" s="1194"/>
    </row>
    <row r="50" spans="1:44" x14ac:dyDescent="0.15">
      <c r="A50" s="261"/>
      <c r="B50" s="257"/>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321"/>
      <c r="AL50" s="322"/>
      <c r="AM50" s="1191"/>
      <c r="AN50" s="323" t="s">
        <v>543</v>
      </c>
      <c r="AO50" s="324" t="s">
        <v>544</v>
      </c>
      <c r="AP50" s="325" t="s">
        <v>545</v>
      </c>
      <c r="AQ50" s="326" t="s">
        <v>546</v>
      </c>
      <c r="AR50" s="327" t="s">
        <v>547</v>
      </c>
    </row>
    <row r="51" spans="1:44" x14ac:dyDescent="0.15">
      <c r="A51" s="261"/>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319" t="s">
        <v>548</v>
      </c>
      <c r="AL51" s="320"/>
      <c r="AM51" s="328">
        <v>1726215</v>
      </c>
      <c r="AN51" s="329">
        <v>32839</v>
      </c>
      <c r="AO51" s="330">
        <v>2.8</v>
      </c>
      <c r="AP51" s="331">
        <v>62698</v>
      </c>
      <c r="AQ51" s="332">
        <v>-27.6</v>
      </c>
      <c r="AR51" s="333">
        <v>30.4</v>
      </c>
    </row>
    <row r="52" spans="1:44" x14ac:dyDescent="0.15">
      <c r="A52" s="261"/>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334"/>
      <c r="AL52" s="335" t="s">
        <v>549</v>
      </c>
      <c r="AM52" s="336">
        <v>1229402</v>
      </c>
      <c r="AN52" s="337">
        <v>23388</v>
      </c>
      <c r="AO52" s="338">
        <v>7.2</v>
      </c>
      <c r="AP52" s="339">
        <v>31973</v>
      </c>
      <c r="AQ52" s="340">
        <v>-28.7</v>
      </c>
      <c r="AR52" s="341">
        <v>35.9</v>
      </c>
    </row>
    <row r="53" spans="1:44" x14ac:dyDescent="0.15">
      <c r="A53" s="261"/>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c r="AH53" s="257"/>
      <c r="AI53" s="257"/>
      <c r="AJ53" s="257"/>
      <c r="AK53" s="319" t="s">
        <v>550</v>
      </c>
      <c r="AL53" s="320"/>
      <c r="AM53" s="328">
        <v>1506894</v>
      </c>
      <c r="AN53" s="329">
        <v>28934</v>
      </c>
      <c r="AO53" s="330">
        <v>-11.9</v>
      </c>
      <c r="AP53" s="331">
        <v>79245</v>
      </c>
      <c r="AQ53" s="332">
        <v>26.4</v>
      </c>
      <c r="AR53" s="333">
        <v>-38.299999999999997</v>
      </c>
    </row>
    <row r="54" spans="1:44" x14ac:dyDescent="0.15">
      <c r="A54" s="261"/>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334"/>
      <c r="AL54" s="335" t="s">
        <v>549</v>
      </c>
      <c r="AM54" s="336">
        <v>1118674</v>
      </c>
      <c r="AN54" s="337">
        <v>21480</v>
      </c>
      <c r="AO54" s="338">
        <v>-8.1999999999999993</v>
      </c>
      <c r="AP54" s="339">
        <v>40378</v>
      </c>
      <c r="AQ54" s="340">
        <v>26.3</v>
      </c>
      <c r="AR54" s="341">
        <v>-34.5</v>
      </c>
    </row>
    <row r="55" spans="1:44" x14ac:dyDescent="0.15">
      <c r="A55" s="261"/>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319" t="s">
        <v>551</v>
      </c>
      <c r="AL55" s="320"/>
      <c r="AM55" s="328">
        <v>4446182</v>
      </c>
      <c r="AN55" s="329">
        <v>85842</v>
      </c>
      <c r="AO55" s="330">
        <v>196.7</v>
      </c>
      <c r="AP55" s="331">
        <v>71604</v>
      </c>
      <c r="AQ55" s="332">
        <v>-9.6</v>
      </c>
      <c r="AR55" s="333">
        <v>206.3</v>
      </c>
    </row>
    <row r="56" spans="1:44" x14ac:dyDescent="0.15">
      <c r="A56" s="261"/>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c r="AH56" s="257"/>
      <c r="AI56" s="257"/>
      <c r="AJ56" s="257"/>
      <c r="AK56" s="334"/>
      <c r="AL56" s="335" t="s">
        <v>549</v>
      </c>
      <c r="AM56" s="336">
        <v>3829165</v>
      </c>
      <c r="AN56" s="337">
        <v>73929</v>
      </c>
      <c r="AO56" s="338">
        <v>244.2</v>
      </c>
      <c r="AP56" s="339">
        <v>45121</v>
      </c>
      <c r="AQ56" s="340">
        <v>11.7</v>
      </c>
      <c r="AR56" s="341">
        <v>232.5</v>
      </c>
    </row>
    <row r="57" spans="1:44" x14ac:dyDescent="0.15">
      <c r="A57" s="261"/>
      <c r="B57" s="257"/>
      <c r="C57" s="257"/>
      <c r="D57" s="257"/>
      <c r="E57" s="257"/>
      <c r="F57" s="257"/>
      <c r="G57" s="257"/>
      <c r="H57" s="257"/>
      <c r="I57" s="257"/>
      <c r="J57" s="257"/>
      <c r="K57" s="257"/>
      <c r="L57" s="257"/>
      <c r="M57" s="257"/>
      <c r="N57" s="257"/>
      <c r="O57" s="257"/>
      <c r="P57" s="257"/>
      <c r="Q57" s="257"/>
      <c r="R57" s="257"/>
      <c r="S57" s="257"/>
      <c r="T57" s="257"/>
      <c r="U57" s="257"/>
      <c r="V57" s="257"/>
      <c r="W57" s="257"/>
      <c r="X57" s="257"/>
      <c r="Y57" s="257"/>
      <c r="Z57" s="257"/>
      <c r="AA57" s="257"/>
      <c r="AB57" s="257"/>
      <c r="AC57" s="257"/>
      <c r="AD57" s="257"/>
      <c r="AE57" s="257"/>
      <c r="AF57" s="257"/>
      <c r="AG57" s="257"/>
      <c r="AH57" s="257"/>
      <c r="AI57" s="257"/>
      <c r="AJ57" s="257"/>
      <c r="AK57" s="319" t="s">
        <v>552</v>
      </c>
      <c r="AL57" s="320"/>
      <c r="AM57" s="328">
        <v>3107367</v>
      </c>
      <c r="AN57" s="329">
        <v>60613</v>
      </c>
      <c r="AO57" s="330">
        <v>-29.4</v>
      </c>
      <c r="AP57" s="331">
        <v>67009</v>
      </c>
      <c r="AQ57" s="332">
        <v>-6.4</v>
      </c>
      <c r="AR57" s="333">
        <v>-23</v>
      </c>
    </row>
    <row r="58" spans="1:44" x14ac:dyDescent="0.15">
      <c r="A58" s="261"/>
      <c r="B58" s="257"/>
      <c r="C58" s="257"/>
      <c r="D58" s="257"/>
      <c r="E58" s="257"/>
      <c r="F58" s="257"/>
      <c r="G58" s="257"/>
      <c r="H58" s="257"/>
      <c r="I58" s="257"/>
      <c r="J58" s="257"/>
      <c r="K58" s="257"/>
      <c r="L58" s="257"/>
      <c r="M58" s="257"/>
      <c r="N58" s="257"/>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334"/>
      <c r="AL58" s="335" t="s">
        <v>549</v>
      </c>
      <c r="AM58" s="336">
        <v>2500859</v>
      </c>
      <c r="AN58" s="337">
        <v>48782</v>
      </c>
      <c r="AO58" s="338">
        <v>-34</v>
      </c>
      <c r="AP58" s="339">
        <v>43028</v>
      </c>
      <c r="AQ58" s="340">
        <v>-4.5999999999999996</v>
      </c>
      <c r="AR58" s="341">
        <v>-29.4</v>
      </c>
    </row>
    <row r="59" spans="1:44" x14ac:dyDescent="0.15">
      <c r="A59" s="261"/>
      <c r="B59" s="257"/>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319" t="s">
        <v>553</v>
      </c>
      <c r="AL59" s="320"/>
      <c r="AM59" s="328">
        <v>1212236</v>
      </c>
      <c r="AN59" s="329">
        <v>23986</v>
      </c>
      <c r="AO59" s="330">
        <v>-60.4</v>
      </c>
      <c r="AP59" s="331">
        <v>54225</v>
      </c>
      <c r="AQ59" s="332">
        <v>-19.100000000000001</v>
      </c>
      <c r="AR59" s="333">
        <v>-41.3</v>
      </c>
    </row>
    <row r="60" spans="1:44" x14ac:dyDescent="0.15">
      <c r="A60" s="261"/>
      <c r="B60" s="257"/>
      <c r="C60" s="257"/>
      <c r="D60" s="257"/>
      <c r="E60" s="257"/>
      <c r="F60" s="257"/>
      <c r="G60" s="257"/>
      <c r="H60" s="257"/>
      <c r="I60" s="257"/>
      <c r="J60" s="257"/>
      <c r="K60" s="257"/>
      <c r="L60" s="257"/>
      <c r="M60" s="257"/>
      <c r="N60" s="257"/>
      <c r="O60" s="257"/>
      <c r="P60" s="257"/>
      <c r="Q60" s="257"/>
      <c r="R60" s="257"/>
      <c r="S60" s="257"/>
      <c r="T60" s="257"/>
      <c r="U60" s="257"/>
      <c r="V60" s="257"/>
      <c r="W60" s="257"/>
      <c r="X60" s="257"/>
      <c r="Y60" s="257"/>
      <c r="Z60" s="257"/>
      <c r="AA60" s="257"/>
      <c r="AB60" s="257"/>
      <c r="AC60" s="257"/>
      <c r="AD60" s="257"/>
      <c r="AE60" s="257"/>
      <c r="AF60" s="257"/>
      <c r="AG60" s="257"/>
      <c r="AH60" s="257"/>
      <c r="AI60" s="257"/>
      <c r="AJ60" s="257"/>
      <c r="AK60" s="334"/>
      <c r="AL60" s="335" t="s">
        <v>549</v>
      </c>
      <c r="AM60" s="336">
        <v>594721</v>
      </c>
      <c r="AN60" s="337">
        <v>11767</v>
      </c>
      <c r="AO60" s="338">
        <v>-75.900000000000006</v>
      </c>
      <c r="AP60" s="339">
        <v>27337</v>
      </c>
      <c r="AQ60" s="340">
        <v>-36.5</v>
      </c>
      <c r="AR60" s="341">
        <v>-39.4</v>
      </c>
    </row>
    <row r="61" spans="1:44" x14ac:dyDescent="0.15">
      <c r="A61" s="261"/>
      <c r="B61" s="257"/>
      <c r="C61" s="257"/>
      <c r="D61" s="257"/>
      <c r="E61" s="257"/>
      <c r="F61" s="257"/>
      <c r="G61" s="257"/>
      <c r="H61" s="257"/>
      <c r="I61" s="257"/>
      <c r="J61" s="257"/>
      <c r="K61" s="257"/>
      <c r="L61" s="257"/>
      <c r="M61" s="257"/>
      <c r="N61" s="257"/>
      <c r="O61" s="257"/>
      <c r="P61" s="257"/>
      <c r="Q61" s="257"/>
      <c r="R61" s="257"/>
      <c r="S61" s="257"/>
      <c r="T61" s="257"/>
      <c r="U61" s="257"/>
      <c r="V61" s="257"/>
      <c r="W61" s="257"/>
      <c r="X61" s="257"/>
      <c r="Y61" s="257"/>
      <c r="Z61" s="257"/>
      <c r="AA61" s="257"/>
      <c r="AB61" s="257"/>
      <c r="AC61" s="257"/>
      <c r="AD61" s="257"/>
      <c r="AE61" s="257"/>
      <c r="AF61" s="257"/>
      <c r="AG61" s="257"/>
      <c r="AH61" s="257"/>
      <c r="AI61" s="257"/>
      <c r="AJ61" s="257"/>
      <c r="AK61" s="319" t="s">
        <v>554</v>
      </c>
      <c r="AL61" s="342"/>
      <c r="AM61" s="343">
        <v>2399779</v>
      </c>
      <c r="AN61" s="344">
        <v>46443</v>
      </c>
      <c r="AO61" s="345">
        <v>19.600000000000001</v>
      </c>
      <c r="AP61" s="346">
        <v>66956</v>
      </c>
      <c r="AQ61" s="347">
        <v>-7.3</v>
      </c>
      <c r="AR61" s="333">
        <v>26.9</v>
      </c>
    </row>
    <row r="62" spans="1:44" x14ac:dyDescent="0.15">
      <c r="A62" s="261"/>
      <c r="B62" s="257"/>
      <c r="C62" s="257"/>
      <c r="D62" s="257"/>
      <c r="E62" s="257"/>
      <c r="F62" s="257"/>
      <c r="G62" s="257"/>
      <c r="H62" s="257"/>
      <c r="I62" s="257"/>
      <c r="J62" s="257"/>
      <c r="K62" s="257"/>
      <c r="L62" s="257"/>
      <c r="M62" s="257"/>
      <c r="N62" s="257"/>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334"/>
      <c r="AL62" s="335" t="s">
        <v>549</v>
      </c>
      <c r="AM62" s="336">
        <v>1854564</v>
      </c>
      <c r="AN62" s="337">
        <v>35869</v>
      </c>
      <c r="AO62" s="338">
        <v>26.7</v>
      </c>
      <c r="AP62" s="339">
        <v>37567</v>
      </c>
      <c r="AQ62" s="340">
        <v>-6.4</v>
      </c>
      <c r="AR62" s="341">
        <v>33.1</v>
      </c>
    </row>
    <row r="63" spans="1:44" x14ac:dyDescent="0.15">
      <c r="A63" s="261"/>
      <c r="B63" s="257"/>
      <c r="C63" s="257"/>
      <c r="D63" s="257"/>
      <c r="E63" s="257"/>
      <c r="F63" s="257"/>
      <c r="G63" s="257"/>
      <c r="H63" s="257"/>
      <c r="I63" s="257"/>
      <c r="J63" s="257"/>
      <c r="K63" s="257"/>
      <c r="L63" s="257"/>
      <c r="M63" s="257"/>
      <c r="N63" s="257"/>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c r="AN63" s="257"/>
      <c r="AO63" s="257"/>
      <c r="AP63" s="257"/>
      <c r="AQ63" s="257"/>
      <c r="AR63" s="257"/>
    </row>
    <row r="64" spans="1:44" x14ac:dyDescent="0.15">
      <c r="A64" s="261"/>
      <c r="B64" s="257"/>
      <c r="C64" s="257"/>
      <c r="D64" s="257"/>
      <c r="E64" s="257"/>
      <c r="F64" s="257"/>
      <c r="G64" s="257"/>
      <c r="H64" s="257"/>
      <c r="I64" s="257"/>
      <c r="J64" s="257"/>
      <c r="K64" s="257"/>
      <c r="L64" s="257"/>
      <c r="M64" s="257"/>
      <c r="N64" s="257"/>
      <c r="O64" s="257"/>
      <c r="P64" s="257"/>
      <c r="Q64" s="257"/>
      <c r="R64" s="257"/>
      <c r="S64" s="257"/>
      <c r="T64" s="257"/>
      <c r="U64" s="257"/>
      <c r="V64" s="257"/>
      <c r="W64" s="257"/>
      <c r="X64" s="257"/>
      <c r="Y64" s="257"/>
      <c r="Z64" s="257"/>
      <c r="AA64" s="257"/>
      <c r="AB64" s="257"/>
      <c r="AC64" s="257"/>
      <c r="AD64" s="257"/>
      <c r="AE64" s="257"/>
      <c r="AF64" s="257"/>
      <c r="AG64" s="257"/>
      <c r="AH64" s="257"/>
      <c r="AI64" s="257"/>
      <c r="AJ64" s="257"/>
      <c r="AK64" s="257"/>
      <c r="AL64" s="257"/>
      <c r="AM64" s="257"/>
      <c r="AN64" s="257"/>
      <c r="AO64" s="257"/>
      <c r="AP64" s="257"/>
      <c r="AQ64" s="257"/>
      <c r="AR64" s="257"/>
    </row>
    <row r="65" spans="1:46" x14ac:dyDescent="0.15">
      <c r="A65" s="261"/>
      <c r="B65" s="257"/>
      <c r="C65" s="257"/>
      <c r="D65" s="257"/>
      <c r="E65" s="257"/>
      <c r="F65" s="257"/>
      <c r="G65" s="257"/>
      <c r="H65" s="257"/>
      <c r="I65" s="257"/>
      <c r="J65" s="257"/>
      <c r="K65" s="257"/>
      <c r="L65" s="257"/>
      <c r="M65" s="257"/>
      <c r="N65" s="257"/>
      <c r="O65" s="257"/>
      <c r="P65" s="257"/>
      <c r="Q65" s="257"/>
      <c r="R65" s="257"/>
      <c r="S65" s="257"/>
      <c r="T65" s="257"/>
      <c r="U65" s="257"/>
      <c r="V65" s="257"/>
      <c r="W65" s="257"/>
      <c r="X65" s="257"/>
      <c r="Y65" s="257"/>
      <c r="Z65" s="257"/>
      <c r="AA65" s="257"/>
      <c r="AB65" s="257"/>
      <c r="AC65" s="257"/>
      <c r="AD65" s="257"/>
      <c r="AE65" s="257"/>
      <c r="AF65" s="257"/>
      <c r="AG65" s="257"/>
      <c r="AH65" s="257"/>
      <c r="AI65" s="257"/>
      <c r="AJ65" s="257"/>
      <c r="AK65" s="257"/>
      <c r="AL65" s="257"/>
      <c r="AM65" s="257"/>
      <c r="AN65" s="257"/>
      <c r="AO65" s="257"/>
      <c r="AP65" s="257"/>
      <c r="AQ65" s="257"/>
      <c r="AR65" s="257"/>
    </row>
    <row r="66" spans="1:46" x14ac:dyDescent="0.15">
      <c r="A66" s="348"/>
      <c r="B66" s="315"/>
      <c r="C66" s="315"/>
      <c r="D66" s="315"/>
      <c r="E66" s="315"/>
      <c r="F66" s="315"/>
      <c r="G66" s="315"/>
      <c r="H66" s="315"/>
      <c r="I66" s="315"/>
      <c r="J66" s="315"/>
      <c r="K66" s="315"/>
      <c r="L66" s="315"/>
      <c r="M66" s="315"/>
      <c r="N66" s="315"/>
      <c r="O66" s="315"/>
      <c r="P66" s="315"/>
      <c r="Q66" s="315"/>
      <c r="R66" s="315"/>
      <c r="S66" s="315"/>
      <c r="T66" s="315"/>
      <c r="U66" s="315"/>
      <c r="V66" s="315"/>
      <c r="W66" s="315"/>
      <c r="X66" s="315"/>
      <c r="Y66" s="315"/>
      <c r="Z66" s="315"/>
      <c r="AA66" s="315"/>
      <c r="AB66" s="315"/>
      <c r="AC66" s="315"/>
      <c r="AD66" s="315"/>
      <c r="AE66" s="315"/>
      <c r="AF66" s="315"/>
      <c r="AG66" s="315"/>
      <c r="AH66" s="315"/>
      <c r="AI66" s="315"/>
      <c r="AJ66" s="315"/>
      <c r="AK66" s="315"/>
      <c r="AL66" s="315"/>
      <c r="AM66" s="315"/>
      <c r="AN66" s="315"/>
      <c r="AO66" s="315"/>
      <c r="AP66" s="315"/>
      <c r="AQ66" s="315"/>
      <c r="AR66" s="315"/>
      <c r="AS66" s="349"/>
    </row>
    <row r="67" spans="1:46" ht="13.5" hidden="1" customHeight="1" x14ac:dyDescent="0.15">
      <c r="AK67" s="257"/>
      <c r="AL67" s="257"/>
      <c r="AM67" s="257"/>
      <c r="AN67" s="257"/>
      <c r="AO67" s="257"/>
      <c r="AP67" s="257"/>
      <c r="AQ67" s="257"/>
      <c r="AR67" s="257"/>
      <c r="AS67" s="257"/>
      <c r="AT67" s="257"/>
    </row>
    <row r="68" spans="1:46" ht="13.5" hidden="1" customHeight="1" x14ac:dyDescent="0.15">
      <c r="AK68" s="257"/>
      <c r="AL68" s="257"/>
      <c r="AM68" s="257"/>
      <c r="AN68" s="257"/>
      <c r="AO68" s="257"/>
      <c r="AP68" s="257"/>
      <c r="AQ68" s="257"/>
      <c r="AR68" s="257"/>
    </row>
    <row r="69" spans="1:46" ht="13.5" hidden="1" customHeight="1" x14ac:dyDescent="0.15">
      <c r="AK69" s="257"/>
      <c r="AL69" s="257"/>
      <c r="AM69" s="257"/>
      <c r="AN69" s="257"/>
      <c r="AO69" s="257"/>
      <c r="AP69" s="257"/>
      <c r="AQ69" s="257"/>
      <c r="AR69" s="257"/>
    </row>
    <row r="70" spans="1:46" hidden="1" x14ac:dyDescent="0.15">
      <c r="AK70" s="257"/>
      <c r="AL70" s="257"/>
      <c r="AM70" s="257"/>
      <c r="AN70" s="257"/>
      <c r="AO70" s="257"/>
      <c r="AP70" s="257"/>
      <c r="AQ70" s="257"/>
      <c r="AR70" s="257"/>
    </row>
    <row r="71" spans="1:46" hidden="1" x14ac:dyDescent="0.15">
      <c r="AK71" s="257"/>
      <c r="AL71" s="257"/>
      <c r="AM71" s="257"/>
      <c r="AN71" s="257"/>
      <c r="AO71" s="257"/>
      <c r="AP71" s="257"/>
      <c r="AQ71" s="257"/>
      <c r="AR71" s="257"/>
    </row>
    <row r="72" spans="1:46" hidden="1" x14ac:dyDescent="0.15">
      <c r="AK72" s="257"/>
      <c r="AL72" s="257"/>
      <c r="AM72" s="257"/>
      <c r="AN72" s="257"/>
      <c r="AO72" s="257"/>
      <c r="AP72" s="257"/>
      <c r="AQ72" s="257"/>
      <c r="AR72" s="257"/>
    </row>
    <row r="73" spans="1:46" hidden="1" x14ac:dyDescent="0.15">
      <c r="AK73" s="257"/>
      <c r="AL73" s="257"/>
      <c r="AM73" s="257"/>
      <c r="AN73" s="257"/>
      <c r="AO73" s="257"/>
      <c r="AP73" s="257"/>
      <c r="AQ73" s="257"/>
      <c r="AR73" s="257"/>
    </row>
  </sheetData>
  <sheetProtection algorithmName="SHA-512" hashValue="TnVGUr3GWvGe7tW5T/6UZ25Otb33BCIHXcW+btSRHdSFg7aEtKdeIrXCMzrND3l2lnyMgGmjpw/hKin6WNLVlg==" saltValue="a5bkzkUFfcjXt2fDhnSax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zoomScale="75" zoomScaleNormal="75" workbookViewId="0"/>
  </sheetViews>
  <sheetFormatPr defaultColWidth="0" defaultRowHeight="13.5" customHeight="1" zeroHeight="1" x14ac:dyDescent="0.15"/>
  <cols>
    <col min="1" max="125" width="2.5" style="255" customWidth="1"/>
    <col min="126" max="16384" width="9" style="254" hidden="1"/>
  </cols>
  <sheetData>
    <row r="1" spans="2:125" ht="13.5" customHeight="1" x14ac:dyDescent="0.15">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2:125" x14ac:dyDescent="0.15">
      <c r="B2" s="254"/>
      <c r="DG2" s="254"/>
    </row>
    <row r="3" spans="2:125" x14ac:dyDescent="0.15">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H3" s="254"/>
      <c r="DI3" s="254"/>
      <c r="DJ3" s="254"/>
      <c r="DK3" s="254"/>
      <c r="DL3" s="254"/>
      <c r="DM3" s="254"/>
      <c r="DN3" s="254"/>
      <c r="DO3" s="254"/>
      <c r="DP3" s="254"/>
      <c r="DQ3" s="254"/>
      <c r="DR3" s="254"/>
      <c r="DS3" s="254"/>
      <c r="DT3" s="254"/>
      <c r="DU3" s="254"/>
    </row>
    <row r="4" spans="2:125" x14ac:dyDescent="0.15"/>
    <row r="5" spans="2:125" x14ac:dyDescent="0.15"/>
    <row r="6" spans="2:125" x14ac:dyDescent="0.15"/>
    <row r="7" spans="2:125" x14ac:dyDescent="0.15"/>
    <row r="8" spans="2:125" x14ac:dyDescent="0.15"/>
    <row r="9" spans="2:125" x14ac:dyDescent="0.15">
      <c r="DU9" s="254"/>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4"/>
    </row>
    <row r="18" spans="125:125" x14ac:dyDescent="0.15"/>
    <row r="19" spans="125:125" x14ac:dyDescent="0.15"/>
    <row r="20" spans="125:125" x14ac:dyDescent="0.15">
      <c r="DU20" s="254"/>
    </row>
    <row r="21" spans="125:125" x14ac:dyDescent="0.15">
      <c r="DU21" s="254"/>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4"/>
    </row>
    <row r="29" spans="125:125" x14ac:dyDescent="0.15"/>
    <row r="30" spans="125:125" x14ac:dyDescent="0.15"/>
    <row r="31" spans="125:125" x14ac:dyDescent="0.15"/>
    <row r="32" spans="125:125" x14ac:dyDescent="0.15"/>
    <row r="33" spans="2:125" x14ac:dyDescent="0.15">
      <c r="B33" s="254"/>
      <c r="G33" s="254"/>
      <c r="I33" s="254"/>
    </row>
    <row r="34" spans="2:125" x14ac:dyDescent="0.15">
      <c r="C34" s="254"/>
      <c r="P34" s="254"/>
      <c r="DE34" s="254"/>
      <c r="DH34" s="254"/>
    </row>
    <row r="35" spans="2:125" x14ac:dyDescent="0.15">
      <c r="D35" s="254"/>
      <c r="E35" s="254"/>
      <c r="DG35" s="254"/>
      <c r="DJ35" s="254"/>
      <c r="DP35" s="254"/>
      <c r="DQ35" s="254"/>
      <c r="DR35" s="254"/>
      <c r="DS35" s="254"/>
      <c r="DT35" s="254"/>
      <c r="DU35" s="254"/>
    </row>
    <row r="36" spans="2:125" x14ac:dyDescent="0.15">
      <c r="F36" s="254"/>
      <c r="H36" s="254"/>
      <c r="J36" s="254"/>
      <c r="K36" s="254"/>
      <c r="L36" s="254"/>
      <c r="M36" s="254"/>
      <c r="N36" s="254"/>
      <c r="O36" s="254"/>
      <c r="Q36" s="254"/>
      <c r="R36" s="254"/>
      <c r="S36" s="254"/>
      <c r="T36" s="254"/>
      <c r="U36" s="254"/>
      <c r="V36" s="254"/>
      <c r="W36" s="254"/>
      <c r="X36" s="254"/>
      <c r="Y36" s="254"/>
      <c r="Z36" s="254"/>
      <c r="AA36" s="254"/>
      <c r="AB36" s="254"/>
      <c r="AC36" s="254"/>
      <c r="AD36" s="254"/>
      <c r="AE36" s="254"/>
      <c r="AF36" s="254"/>
      <c r="AG36" s="254"/>
      <c r="AH36" s="254"/>
      <c r="AI36" s="254"/>
      <c r="AJ36" s="254"/>
      <c r="AK36" s="254"/>
      <c r="AL36" s="254"/>
      <c r="AM36" s="254"/>
      <c r="AN36" s="254"/>
      <c r="AO36" s="254"/>
      <c r="AP36" s="254"/>
      <c r="AQ36" s="254"/>
      <c r="AR36" s="254"/>
      <c r="AS36" s="254"/>
      <c r="AT36" s="254"/>
      <c r="AU36" s="254"/>
      <c r="AV36" s="254"/>
      <c r="AW36" s="254"/>
      <c r="AX36" s="254"/>
      <c r="AY36" s="254"/>
      <c r="AZ36" s="254"/>
      <c r="BA36" s="254"/>
      <c r="BB36" s="254"/>
      <c r="BC36" s="254"/>
      <c r="BD36" s="254"/>
      <c r="BE36" s="254"/>
      <c r="BF36" s="254"/>
      <c r="BG36" s="254"/>
      <c r="BH36" s="254"/>
      <c r="BI36" s="254"/>
      <c r="BJ36" s="254"/>
      <c r="BK36" s="254"/>
      <c r="BL36" s="254"/>
      <c r="BM36" s="254"/>
      <c r="BN36" s="254"/>
      <c r="BO36" s="254"/>
      <c r="BP36" s="254"/>
      <c r="BQ36" s="254"/>
      <c r="BR36" s="254"/>
      <c r="BS36" s="254"/>
      <c r="BT36" s="254"/>
      <c r="BU36" s="254"/>
      <c r="BV36" s="254"/>
      <c r="BW36" s="254"/>
      <c r="BX36" s="254"/>
      <c r="BY36" s="254"/>
      <c r="BZ36" s="254"/>
      <c r="CA36" s="254"/>
      <c r="CB36" s="254"/>
      <c r="CC36" s="254"/>
      <c r="CD36" s="254"/>
      <c r="CE36" s="254"/>
      <c r="CF36" s="254"/>
      <c r="CG36" s="254"/>
      <c r="CH36" s="254"/>
      <c r="CI36" s="254"/>
      <c r="CJ36" s="254"/>
      <c r="CK36" s="254"/>
      <c r="CL36" s="254"/>
      <c r="CM36" s="254"/>
      <c r="CN36" s="254"/>
      <c r="CO36" s="254"/>
      <c r="CP36" s="254"/>
      <c r="CQ36" s="254"/>
      <c r="CR36" s="254"/>
      <c r="CS36" s="254"/>
      <c r="CT36" s="254"/>
      <c r="CU36" s="254"/>
      <c r="CV36" s="254"/>
      <c r="CW36" s="254"/>
      <c r="CX36" s="254"/>
      <c r="CY36" s="254"/>
      <c r="CZ36" s="254"/>
      <c r="DA36" s="254"/>
      <c r="DB36" s="254"/>
      <c r="DC36" s="254"/>
      <c r="DD36" s="254"/>
      <c r="DF36" s="254"/>
      <c r="DI36" s="254"/>
      <c r="DK36" s="254"/>
      <c r="DL36" s="254"/>
      <c r="DM36" s="254"/>
      <c r="DN36" s="254"/>
      <c r="DO36" s="254"/>
      <c r="DP36" s="254"/>
      <c r="DQ36" s="254"/>
      <c r="DR36" s="254"/>
      <c r="DS36" s="254"/>
      <c r="DT36" s="254"/>
      <c r="DU36" s="254"/>
    </row>
    <row r="37" spans="2:125" x14ac:dyDescent="0.15">
      <c r="DU37" s="254"/>
    </row>
    <row r="38" spans="2:125" x14ac:dyDescent="0.15">
      <c r="DT38" s="254"/>
      <c r="DU38" s="254"/>
    </row>
    <row r="39" spans="2:125" x14ac:dyDescent="0.15"/>
    <row r="40" spans="2:125" x14ac:dyDescent="0.15">
      <c r="DH40" s="254"/>
    </row>
    <row r="41" spans="2:125" x14ac:dyDescent="0.15">
      <c r="DE41" s="254"/>
    </row>
    <row r="42" spans="2:125" x14ac:dyDescent="0.15">
      <c r="DG42" s="254"/>
      <c r="DJ42" s="254"/>
    </row>
    <row r="43" spans="2:125" x14ac:dyDescent="0.15">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254"/>
      <c r="AQ43" s="254"/>
      <c r="AR43" s="254"/>
      <c r="AS43" s="254"/>
      <c r="AT43" s="254"/>
      <c r="AU43" s="254"/>
      <c r="AV43" s="254"/>
      <c r="AW43" s="254"/>
      <c r="AX43" s="254"/>
      <c r="AY43" s="254"/>
      <c r="AZ43" s="254"/>
      <c r="BA43" s="254"/>
      <c r="BB43" s="254"/>
      <c r="BC43" s="254"/>
      <c r="BD43" s="254"/>
      <c r="BE43" s="254"/>
      <c r="BF43" s="254"/>
      <c r="BG43" s="254"/>
      <c r="BH43" s="254"/>
      <c r="BI43" s="254"/>
      <c r="BJ43" s="254"/>
      <c r="BK43" s="254"/>
      <c r="BL43" s="254"/>
      <c r="BM43" s="254"/>
      <c r="BN43" s="254"/>
      <c r="BO43" s="254"/>
      <c r="BP43" s="254"/>
      <c r="BQ43" s="254"/>
      <c r="BR43" s="254"/>
      <c r="BS43" s="254"/>
      <c r="BT43" s="254"/>
      <c r="BU43" s="254"/>
      <c r="BV43" s="254"/>
      <c r="BW43" s="254"/>
      <c r="BX43" s="254"/>
      <c r="BY43" s="254"/>
      <c r="BZ43" s="254"/>
      <c r="CA43" s="254"/>
      <c r="CB43" s="254"/>
      <c r="CC43" s="254"/>
      <c r="CD43" s="254"/>
      <c r="CE43" s="254"/>
      <c r="CF43" s="254"/>
      <c r="CG43" s="254"/>
      <c r="CH43" s="254"/>
      <c r="CI43" s="254"/>
      <c r="CJ43" s="254"/>
      <c r="CK43" s="254"/>
      <c r="CL43" s="254"/>
      <c r="CM43" s="254"/>
      <c r="CN43" s="254"/>
      <c r="CO43" s="254"/>
      <c r="CP43" s="254"/>
      <c r="CQ43" s="254"/>
      <c r="CR43" s="254"/>
      <c r="CS43" s="254"/>
      <c r="CT43" s="254"/>
      <c r="CU43" s="254"/>
      <c r="CV43" s="254"/>
      <c r="CW43" s="254"/>
      <c r="CX43" s="254"/>
      <c r="CY43" s="254"/>
      <c r="CZ43" s="254"/>
      <c r="DA43" s="254"/>
      <c r="DB43" s="254"/>
      <c r="DC43" s="254"/>
      <c r="DD43" s="254"/>
      <c r="DF43" s="254"/>
      <c r="DI43" s="254"/>
      <c r="DK43" s="254"/>
      <c r="DL43" s="254"/>
      <c r="DM43" s="254"/>
      <c r="DN43" s="254"/>
      <c r="DO43" s="254"/>
      <c r="DP43" s="254"/>
      <c r="DQ43" s="254"/>
      <c r="DR43" s="254"/>
      <c r="DS43" s="254"/>
      <c r="DT43" s="254"/>
      <c r="DU43" s="254"/>
    </row>
    <row r="44" spans="2:125" x14ac:dyDescent="0.15">
      <c r="DU44" s="254"/>
    </row>
    <row r="45" spans="2:125" x14ac:dyDescent="0.15"/>
    <row r="46" spans="2:125" x14ac:dyDescent="0.15"/>
    <row r="47" spans="2:125" x14ac:dyDescent="0.15"/>
    <row r="48" spans="2:125" x14ac:dyDescent="0.15">
      <c r="DT48" s="254"/>
      <c r="DU48" s="254"/>
    </row>
    <row r="49" spans="120:125" x14ac:dyDescent="0.15">
      <c r="DU49" s="254"/>
    </row>
    <row r="50" spans="120:125" x14ac:dyDescent="0.15">
      <c r="DU50" s="254"/>
    </row>
    <row r="51" spans="120:125" x14ac:dyDescent="0.15">
      <c r="DP51" s="254"/>
      <c r="DQ51" s="254"/>
      <c r="DR51" s="254"/>
      <c r="DS51" s="254"/>
      <c r="DT51" s="254"/>
      <c r="DU51" s="254"/>
    </row>
    <row r="52" spans="120:125" x14ac:dyDescent="0.15"/>
    <row r="53" spans="120:125" x14ac:dyDescent="0.15"/>
    <row r="54" spans="120:125" x14ac:dyDescent="0.15">
      <c r="DU54" s="254"/>
    </row>
    <row r="55" spans="120:125" x14ac:dyDescent="0.15"/>
    <row r="56" spans="120:125" x14ac:dyDescent="0.15"/>
    <row r="57" spans="120:125" x14ac:dyDescent="0.15"/>
    <row r="58" spans="120:125" x14ac:dyDescent="0.15">
      <c r="DU58" s="254"/>
    </row>
    <row r="59" spans="120:125" x14ac:dyDescent="0.15"/>
    <row r="60" spans="120:125" x14ac:dyDescent="0.15"/>
    <row r="61" spans="120:125" x14ac:dyDescent="0.15"/>
    <row r="62" spans="120:125" x14ac:dyDescent="0.15"/>
    <row r="63" spans="120:125" x14ac:dyDescent="0.15">
      <c r="DU63" s="254"/>
    </row>
    <row r="64" spans="120:125" x14ac:dyDescent="0.15">
      <c r="DT64" s="254"/>
      <c r="DU64" s="254"/>
    </row>
    <row r="65" spans="123:125" x14ac:dyDescent="0.15"/>
    <row r="66" spans="123:125" x14ac:dyDescent="0.15"/>
    <row r="67" spans="123:125" x14ac:dyDescent="0.15"/>
    <row r="68" spans="123:125" x14ac:dyDescent="0.15"/>
    <row r="69" spans="123:125" x14ac:dyDescent="0.15">
      <c r="DS69" s="254"/>
      <c r="DT69" s="254"/>
      <c r="DU69" s="254"/>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4"/>
    </row>
    <row r="83" spans="116:125" x14ac:dyDescent="0.15">
      <c r="DM83" s="254"/>
      <c r="DN83" s="254"/>
      <c r="DO83" s="254"/>
      <c r="DP83" s="254"/>
      <c r="DQ83" s="254"/>
      <c r="DR83" s="254"/>
      <c r="DS83" s="254"/>
      <c r="DT83" s="254"/>
      <c r="DU83" s="254"/>
    </row>
    <row r="84" spans="116:125" x14ac:dyDescent="0.15"/>
    <row r="85" spans="116:125" x14ac:dyDescent="0.15"/>
    <row r="86" spans="116:125" x14ac:dyDescent="0.15"/>
    <row r="87" spans="116:125" x14ac:dyDescent="0.15"/>
    <row r="88" spans="116:125" x14ac:dyDescent="0.15">
      <c r="DU88" s="254"/>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4"/>
      <c r="DT94" s="254"/>
      <c r="DU94" s="254"/>
    </row>
    <row r="95" spans="116:125" ht="13.5" customHeight="1" x14ac:dyDescent="0.15">
      <c r="DU95" s="254"/>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4"/>
    </row>
    <row r="102" spans="124:125" ht="13.5" customHeight="1" x14ac:dyDescent="0.15"/>
    <row r="103" spans="124:125" ht="13.5" customHeight="1" x14ac:dyDescent="0.15"/>
    <row r="104" spans="124:125" ht="13.5" customHeight="1" x14ac:dyDescent="0.15">
      <c r="DT104" s="254"/>
      <c r="DU104" s="254"/>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556</v>
      </c>
    </row>
    <row r="121" spans="125:125" ht="13.5" hidden="1" customHeight="1" x14ac:dyDescent="0.15">
      <c r="DU121" s="254"/>
    </row>
  </sheetData>
  <sheetProtection algorithmName="SHA-512" hashValue="T0EYk0ewdCu2E0OOZjG50gigetctl3BAIigP1o9LdOPirvZPar5gLUHmnoDqezBhtrfGetxIxU1JX7qUqLasLg==" saltValue="9FdR5Er6zgWXGPrVD+sfL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zoomScale="75" zoomScaleNormal="75" workbookViewId="0"/>
  </sheetViews>
  <sheetFormatPr defaultColWidth="0" defaultRowHeight="13.5" customHeight="1" zeroHeight="1" x14ac:dyDescent="0.15"/>
  <cols>
    <col min="1" max="125" width="2.5" style="255" customWidth="1"/>
    <col min="126" max="142" width="0" style="254" hidden="1" customWidth="1"/>
    <col min="143" max="16384" width="9" style="254" hidden="1"/>
  </cols>
  <sheetData>
    <row r="1" spans="1:125" ht="13.5" customHeight="1" x14ac:dyDescent="0.15">
      <c r="A1" s="254"/>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c r="AC1" s="254"/>
      <c r="AD1" s="254"/>
      <c r="AE1" s="254"/>
      <c r="AF1" s="254"/>
      <c r="AG1" s="254"/>
      <c r="AH1" s="254"/>
      <c r="AI1" s="254"/>
      <c r="AJ1" s="254"/>
      <c r="AK1" s="254"/>
      <c r="AL1" s="254"/>
      <c r="AM1" s="254"/>
      <c r="AN1" s="254"/>
      <c r="AO1" s="254"/>
      <c r="AP1" s="254"/>
      <c r="AQ1" s="254"/>
      <c r="AR1" s="254"/>
      <c r="AS1" s="254"/>
      <c r="AT1" s="254"/>
      <c r="AU1" s="254"/>
      <c r="AV1" s="254"/>
      <c r="AW1" s="254"/>
      <c r="AX1" s="254"/>
      <c r="AY1" s="254"/>
      <c r="AZ1" s="254"/>
      <c r="BA1" s="254"/>
      <c r="BB1" s="254"/>
      <c r="BC1" s="254"/>
      <c r="BD1" s="254"/>
      <c r="BE1" s="254"/>
      <c r="BF1" s="254"/>
      <c r="BG1" s="254"/>
      <c r="BH1" s="254"/>
      <c r="BI1" s="254"/>
      <c r="BJ1" s="254"/>
      <c r="BK1" s="254"/>
      <c r="BL1" s="254"/>
      <c r="BM1" s="254"/>
      <c r="BN1" s="254"/>
      <c r="BO1" s="254"/>
      <c r="BP1" s="254"/>
      <c r="BQ1" s="254"/>
      <c r="BR1" s="254"/>
      <c r="BS1" s="254"/>
      <c r="BT1" s="254"/>
      <c r="BU1" s="254"/>
      <c r="BV1" s="254"/>
      <c r="BW1" s="254"/>
      <c r="BX1" s="254"/>
      <c r="BY1" s="254"/>
      <c r="BZ1" s="254"/>
      <c r="CA1" s="254"/>
      <c r="CB1" s="254"/>
      <c r="CC1" s="254"/>
      <c r="CD1" s="254"/>
      <c r="CE1" s="254"/>
      <c r="CF1" s="254"/>
      <c r="CG1" s="254"/>
      <c r="CH1" s="254"/>
      <c r="CI1" s="254"/>
      <c r="CJ1" s="254"/>
      <c r="CK1" s="254"/>
      <c r="CL1" s="254"/>
      <c r="CM1" s="254"/>
      <c r="CN1" s="254"/>
      <c r="CO1" s="254"/>
      <c r="CP1" s="254"/>
      <c r="CQ1" s="254"/>
      <c r="CR1" s="254"/>
      <c r="CS1" s="254"/>
      <c r="CT1" s="254"/>
      <c r="CU1" s="254"/>
      <c r="CV1" s="254"/>
      <c r="CW1" s="254"/>
      <c r="CX1" s="254"/>
      <c r="CY1" s="254"/>
      <c r="CZ1" s="254"/>
      <c r="DA1" s="254"/>
      <c r="DB1" s="254"/>
      <c r="DC1" s="254"/>
      <c r="DD1" s="254"/>
      <c r="DE1" s="254"/>
      <c r="DF1" s="254"/>
      <c r="DG1" s="254"/>
      <c r="DH1" s="254"/>
      <c r="DI1" s="254"/>
      <c r="DJ1" s="254"/>
      <c r="DK1" s="254"/>
      <c r="DL1" s="254"/>
      <c r="DM1" s="254"/>
      <c r="DN1" s="254"/>
      <c r="DO1" s="254"/>
      <c r="DP1" s="254"/>
      <c r="DQ1" s="254"/>
      <c r="DR1" s="254"/>
      <c r="DS1" s="254"/>
      <c r="DT1" s="254"/>
      <c r="DU1" s="254"/>
    </row>
    <row r="2" spans="1:125" x14ac:dyDescent="0.15">
      <c r="B2" s="254"/>
      <c r="T2" s="254"/>
    </row>
    <row r="3" spans="1:125" x14ac:dyDescent="0.15">
      <c r="C3" s="254"/>
      <c r="D3" s="254"/>
      <c r="E3" s="254"/>
      <c r="F3" s="254"/>
      <c r="G3" s="254"/>
      <c r="H3" s="254"/>
      <c r="I3" s="254"/>
      <c r="J3" s="254"/>
      <c r="K3" s="254"/>
      <c r="L3" s="254"/>
      <c r="M3" s="254"/>
      <c r="N3" s="254"/>
      <c r="O3" s="254"/>
      <c r="P3" s="254"/>
      <c r="Q3" s="254"/>
      <c r="R3" s="254"/>
      <c r="S3" s="254"/>
      <c r="U3" s="254"/>
      <c r="V3" s="254"/>
      <c r="W3" s="254"/>
      <c r="X3" s="254"/>
      <c r="Y3" s="254"/>
      <c r="Z3" s="254"/>
      <c r="AA3" s="254"/>
      <c r="AB3" s="254"/>
      <c r="AC3" s="254"/>
      <c r="AD3" s="254"/>
      <c r="AE3" s="254"/>
      <c r="AF3" s="254"/>
      <c r="AG3" s="254"/>
      <c r="AH3" s="254"/>
      <c r="AI3" s="254"/>
      <c r="AJ3" s="254"/>
      <c r="AK3" s="254"/>
      <c r="AL3" s="254"/>
      <c r="AM3" s="254"/>
      <c r="AN3" s="254"/>
      <c r="AO3" s="254"/>
      <c r="AP3" s="254"/>
      <c r="AQ3" s="254"/>
      <c r="AR3" s="254"/>
      <c r="AS3" s="254"/>
      <c r="AT3" s="254"/>
      <c r="AU3" s="254"/>
      <c r="AV3" s="254"/>
      <c r="AW3" s="254"/>
      <c r="AX3" s="254"/>
      <c r="AY3" s="254"/>
      <c r="AZ3" s="254"/>
      <c r="BA3" s="254"/>
      <c r="BB3" s="254"/>
      <c r="BC3" s="254"/>
      <c r="BD3" s="254"/>
      <c r="BE3" s="254"/>
      <c r="BF3" s="254"/>
      <c r="BG3" s="254"/>
      <c r="BH3" s="254"/>
      <c r="BI3" s="254"/>
      <c r="BJ3" s="254"/>
      <c r="BK3" s="254"/>
      <c r="BL3" s="254"/>
      <c r="BM3" s="254"/>
      <c r="BN3" s="254"/>
      <c r="BO3" s="254"/>
      <c r="BP3" s="254"/>
      <c r="BQ3" s="254"/>
      <c r="BR3" s="254"/>
      <c r="BS3" s="254"/>
      <c r="BT3" s="254"/>
      <c r="BU3" s="254"/>
      <c r="BV3" s="254"/>
      <c r="BW3" s="254"/>
      <c r="BX3" s="254"/>
      <c r="BY3" s="254"/>
      <c r="BZ3" s="254"/>
      <c r="CA3" s="254"/>
      <c r="CB3" s="254"/>
      <c r="CC3" s="254"/>
      <c r="CD3" s="254"/>
      <c r="CE3" s="254"/>
      <c r="CF3" s="254"/>
      <c r="CG3" s="254"/>
      <c r="CH3" s="254"/>
      <c r="CI3" s="254"/>
      <c r="CJ3" s="254"/>
      <c r="CK3" s="254"/>
      <c r="CL3" s="254"/>
      <c r="CM3" s="254"/>
      <c r="CN3" s="254"/>
      <c r="CO3" s="254"/>
      <c r="CP3" s="254"/>
      <c r="CQ3" s="254"/>
      <c r="CR3" s="254"/>
      <c r="CS3" s="254"/>
      <c r="CT3" s="254"/>
      <c r="CU3" s="254"/>
      <c r="CV3" s="254"/>
      <c r="CW3" s="254"/>
      <c r="CX3" s="254"/>
      <c r="CY3" s="254"/>
      <c r="CZ3" s="254"/>
      <c r="DA3" s="254"/>
      <c r="DB3" s="254"/>
      <c r="DC3" s="254"/>
      <c r="DD3" s="254"/>
      <c r="DE3" s="254"/>
      <c r="DF3" s="254"/>
      <c r="DG3" s="254"/>
      <c r="DH3" s="254"/>
      <c r="DI3" s="254"/>
      <c r="DJ3" s="254"/>
      <c r="DK3" s="254"/>
      <c r="DL3" s="254"/>
      <c r="DM3" s="254"/>
      <c r="DN3" s="254"/>
      <c r="DO3" s="254"/>
      <c r="DP3" s="254"/>
      <c r="DQ3" s="254"/>
      <c r="DR3" s="254"/>
      <c r="DS3" s="254"/>
      <c r="DT3" s="254"/>
      <c r="DU3" s="254"/>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4"/>
      <c r="G33" s="254"/>
      <c r="I33" s="254"/>
    </row>
    <row r="34" spans="2:125" x14ac:dyDescent="0.15">
      <c r="C34" s="254"/>
      <c r="P34" s="254"/>
      <c r="R34" s="254"/>
      <c r="U34" s="254"/>
    </row>
    <row r="35" spans="2:125" x14ac:dyDescent="0.15">
      <c r="D35" s="254"/>
      <c r="E35" s="254"/>
      <c r="T35" s="254"/>
      <c r="W35" s="254"/>
      <c r="X35" s="254"/>
      <c r="Y35" s="254"/>
      <c r="Z35" s="254"/>
      <c r="AA35" s="254"/>
      <c r="AB35" s="254"/>
      <c r="AC35" s="254"/>
      <c r="AD35" s="254"/>
      <c r="AE35" s="254"/>
      <c r="AF35" s="254"/>
      <c r="AG35" s="254"/>
      <c r="AH35" s="254"/>
      <c r="AI35" s="254"/>
      <c r="AJ35" s="254"/>
      <c r="AK35" s="254"/>
      <c r="AL35" s="254"/>
      <c r="AM35" s="254"/>
      <c r="AN35" s="254"/>
      <c r="AO35" s="254"/>
      <c r="AP35" s="254"/>
      <c r="AQ35" s="254"/>
      <c r="AR35" s="254"/>
      <c r="AS35" s="254"/>
      <c r="AT35" s="254"/>
      <c r="AU35" s="254"/>
      <c r="AV35" s="254"/>
      <c r="AW35" s="254"/>
      <c r="AX35" s="254"/>
      <c r="AY35" s="254"/>
      <c r="AZ35" s="254"/>
      <c r="BA35" s="254"/>
      <c r="BB35" s="254"/>
      <c r="BC35" s="254"/>
      <c r="BD35" s="254"/>
      <c r="BE35" s="254"/>
      <c r="BF35" s="254"/>
      <c r="BG35" s="254"/>
      <c r="BH35" s="254"/>
      <c r="BI35" s="254"/>
      <c r="BJ35" s="254"/>
      <c r="BK35" s="254"/>
      <c r="BL35" s="254"/>
      <c r="BM35" s="254"/>
      <c r="BN35" s="254"/>
      <c r="BO35" s="254"/>
      <c r="BP35" s="254"/>
      <c r="BQ35" s="254"/>
      <c r="BR35" s="254"/>
      <c r="BS35" s="254"/>
      <c r="BT35" s="254"/>
      <c r="BU35" s="254"/>
      <c r="BV35" s="254"/>
      <c r="BW35" s="254"/>
      <c r="BX35" s="254"/>
      <c r="BY35" s="254"/>
      <c r="BZ35" s="254"/>
      <c r="CA35" s="254"/>
      <c r="CB35" s="254"/>
      <c r="CC35" s="254"/>
      <c r="CD35" s="254"/>
      <c r="CE35" s="254"/>
      <c r="CF35" s="254"/>
      <c r="CG35" s="254"/>
      <c r="CH35" s="254"/>
      <c r="CI35" s="254"/>
      <c r="CJ35" s="254"/>
      <c r="CK35" s="254"/>
      <c r="CL35" s="254"/>
      <c r="CM35" s="254"/>
      <c r="CN35" s="254"/>
      <c r="CO35" s="254"/>
      <c r="CP35" s="254"/>
      <c r="CQ35" s="254"/>
      <c r="CR35" s="254"/>
      <c r="CS35" s="254"/>
      <c r="CT35" s="254"/>
      <c r="CU35" s="254"/>
      <c r="CV35" s="254"/>
      <c r="CW35" s="254"/>
      <c r="CX35" s="254"/>
      <c r="CY35" s="254"/>
      <c r="CZ35" s="254"/>
      <c r="DA35" s="254"/>
      <c r="DB35" s="254"/>
      <c r="DC35" s="254"/>
      <c r="DD35" s="254"/>
      <c r="DE35" s="254"/>
      <c r="DF35" s="254"/>
      <c r="DG35" s="254"/>
      <c r="DH35" s="254"/>
      <c r="DI35" s="254"/>
      <c r="DJ35" s="254"/>
      <c r="DK35" s="254"/>
      <c r="DL35" s="254"/>
      <c r="DM35" s="254"/>
      <c r="DN35" s="254"/>
      <c r="DO35" s="254"/>
      <c r="DP35" s="254"/>
      <c r="DQ35" s="254"/>
      <c r="DR35" s="254"/>
      <c r="DS35" s="254"/>
      <c r="DT35" s="254"/>
      <c r="DU35" s="254"/>
    </row>
    <row r="36" spans="2:125" x14ac:dyDescent="0.15">
      <c r="F36" s="254"/>
      <c r="H36" s="254"/>
      <c r="J36" s="254"/>
      <c r="K36" s="254"/>
      <c r="L36" s="254"/>
      <c r="M36" s="254"/>
      <c r="N36" s="254"/>
      <c r="O36" s="254"/>
      <c r="Q36" s="254"/>
      <c r="S36" s="254"/>
      <c r="V36" s="254"/>
    </row>
    <row r="37" spans="2:125" x14ac:dyDescent="0.15"/>
    <row r="38" spans="2:125" x14ac:dyDescent="0.15"/>
    <row r="39" spans="2:125" x14ac:dyDescent="0.15"/>
    <row r="40" spans="2:125" x14ac:dyDescent="0.15">
      <c r="U40" s="254"/>
    </row>
    <row r="41" spans="2:125" x14ac:dyDescent="0.15">
      <c r="R41" s="254"/>
    </row>
    <row r="42" spans="2:125" x14ac:dyDescent="0.15">
      <c r="T42" s="254"/>
      <c r="W42" s="254"/>
      <c r="X42" s="254"/>
      <c r="Y42" s="254"/>
      <c r="Z42" s="254"/>
      <c r="AA42" s="254"/>
      <c r="AB42" s="254"/>
      <c r="AC42" s="254"/>
      <c r="AD42" s="254"/>
      <c r="AE42" s="254"/>
      <c r="AF42" s="254"/>
      <c r="AG42" s="254"/>
      <c r="AH42" s="254"/>
      <c r="AI42" s="254"/>
      <c r="AJ42" s="254"/>
      <c r="AK42" s="254"/>
      <c r="AL42" s="254"/>
      <c r="AM42" s="254"/>
      <c r="AN42" s="254"/>
      <c r="AO42" s="254"/>
      <c r="AP42" s="254"/>
      <c r="AQ42" s="254"/>
      <c r="AR42" s="254"/>
      <c r="AS42" s="254"/>
      <c r="AT42" s="254"/>
      <c r="AU42" s="254"/>
      <c r="AV42" s="254"/>
      <c r="AW42" s="254"/>
      <c r="AX42" s="254"/>
      <c r="AY42" s="254"/>
      <c r="AZ42" s="254"/>
      <c r="BA42" s="254"/>
      <c r="BB42" s="254"/>
      <c r="BC42" s="254"/>
      <c r="BD42" s="254"/>
      <c r="BE42" s="254"/>
      <c r="BF42" s="254"/>
      <c r="BG42" s="254"/>
      <c r="BH42" s="254"/>
      <c r="BI42" s="254"/>
      <c r="BJ42" s="254"/>
      <c r="BK42" s="254"/>
      <c r="BL42" s="254"/>
      <c r="BM42" s="254"/>
      <c r="BN42" s="254"/>
      <c r="BO42" s="254"/>
      <c r="BP42" s="254"/>
      <c r="BQ42" s="254"/>
      <c r="BR42" s="254"/>
      <c r="BS42" s="254"/>
      <c r="BT42" s="254"/>
      <c r="BU42" s="254"/>
      <c r="BV42" s="254"/>
      <c r="BW42" s="254"/>
      <c r="BX42" s="254"/>
      <c r="BY42" s="254"/>
      <c r="BZ42" s="254"/>
      <c r="CA42" s="254"/>
      <c r="CB42" s="254"/>
      <c r="CC42" s="254"/>
      <c r="CD42" s="254"/>
      <c r="CE42" s="254"/>
      <c r="CF42" s="254"/>
      <c r="CG42" s="254"/>
      <c r="CH42" s="254"/>
      <c r="CI42" s="254"/>
      <c r="CJ42" s="254"/>
      <c r="CK42" s="254"/>
      <c r="CL42" s="254"/>
      <c r="CM42" s="254"/>
      <c r="CN42" s="254"/>
      <c r="CO42" s="254"/>
      <c r="CP42" s="254"/>
      <c r="CQ42" s="254"/>
      <c r="CR42" s="254"/>
      <c r="CS42" s="254"/>
      <c r="CT42" s="254"/>
      <c r="CU42" s="254"/>
      <c r="CV42" s="254"/>
      <c r="CW42" s="254"/>
      <c r="CX42" s="254"/>
      <c r="CY42" s="254"/>
      <c r="CZ42" s="254"/>
      <c r="DA42" s="254"/>
      <c r="DB42" s="254"/>
      <c r="DC42" s="254"/>
      <c r="DD42" s="254"/>
      <c r="DE42" s="254"/>
      <c r="DF42" s="254"/>
      <c r="DG42" s="254"/>
      <c r="DH42" s="254"/>
      <c r="DI42" s="254"/>
      <c r="DJ42" s="254"/>
      <c r="DK42" s="254"/>
      <c r="DL42" s="254"/>
      <c r="DM42" s="254"/>
      <c r="DN42" s="254"/>
      <c r="DO42" s="254"/>
      <c r="DP42" s="254"/>
      <c r="DQ42" s="254"/>
      <c r="DR42" s="254"/>
      <c r="DS42" s="254"/>
      <c r="DT42" s="254"/>
      <c r="DU42" s="254"/>
    </row>
    <row r="43" spans="2:125" x14ac:dyDescent="0.15">
      <c r="Q43" s="254"/>
      <c r="S43" s="254"/>
      <c r="V43" s="254"/>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557</v>
      </c>
    </row>
  </sheetData>
  <sheetProtection algorithmName="SHA-512" hashValue="7svSFYhn8hvRKP7hAu+LORma2ZYAtPsSc49IXxzx2J2oHlxyxUOwjYywrT1dOckZFuwsFFVcuQYZiimufnEjhQ==" saltValue="P/8RtYVC9jiMaGqnIjvVw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zoomScale="75" zoomScaleNormal="75"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4" t="s">
        <v>3</v>
      </c>
      <c r="D47" s="1204"/>
      <c r="E47" s="1205"/>
      <c r="F47" s="11">
        <v>13.4</v>
      </c>
      <c r="G47" s="12">
        <v>16.18</v>
      </c>
      <c r="H47" s="12">
        <v>17.16</v>
      </c>
      <c r="I47" s="12">
        <v>15.94</v>
      </c>
      <c r="J47" s="13">
        <v>17.309999999999999</v>
      </c>
    </row>
    <row r="48" spans="2:10" ht="57.75" customHeight="1" x14ac:dyDescent="0.15">
      <c r="B48" s="14"/>
      <c r="C48" s="1206" t="s">
        <v>4</v>
      </c>
      <c r="D48" s="1206"/>
      <c r="E48" s="1207"/>
      <c r="F48" s="15">
        <v>9.32</v>
      </c>
      <c r="G48" s="16">
        <v>7.7</v>
      </c>
      <c r="H48" s="16">
        <v>6.89</v>
      </c>
      <c r="I48" s="16">
        <v>9.4700000000000006</v>
      </c>
      <c r="J48" s="17">
        <v>14.14</v>
      </c>
    </row>
    <row r="49" spans="2:10" ht="57.75" customHeight="1" thickBot="1" x14ac:dyDescent="0.2">
      <c r="B49" s="18"/>
      <c r="C49" s="1208" t="s">
        <v>5</v>
      </c>
      <c r="D49" s="1208"/>
      <c r="E49" s="1209"/>
      <c r="F49" s="19" t="s">
        <v>563</v>
      </c>
      <c r="G49" s="20">
        <v>1.27</v>
      </c>
      <c r="H49" s="20">
        <v>0.12</v>
      </c>
      <c r="I49" s="20">
        <v>1.95</v>
      </c>
      <c r="J49" s="21">
        <v>7.22</v>
      </c>
    </row>
    <row r="50" spans="2:10" x14ac:dyDescent="0.15"/>
  </sheetData>
  <sheetProtection algorithmName="SHA-512" hashValue="85deWnzSHgT4s1QreeADNMsyOY9/c4c/3ph5LIgUwcwfvpcpqqYDu2cd8Df5tZqAo/X1Dnl37dfZec/0UstZNA==" saltValue="8+kftTdRcTWwjYrrRLDj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2023-09-29T07:37:48Z</cp:lastPrinted>
  <dcterms:created xsi:type="dcterms:W3CDTF">2023-02-20T04:10:59Z</dcterms:created>
  <dcterms:modified xsi:type="dcterms:W3CDTF">2023-10-16T04:17:03Z</dcterms:modified>
  <cp:category/>
</cp:coreProperties>
</file>