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M34" i="10"/>
  <c r="W34" i="10"/>
  <c r="U34" i="10"/>
  <c r="E34" i="10"/>
  <c r="C34" i="10"/>
</calcChain>
</file>

<file path=xl/sharedStrings.xml><?xml version="1.0" encoding="utf-8"?>
<sst xmlns="http://schemas.openxmlformats.org/spreadsheetml/2006/main" count="1106" uniqueCount="543">
  <si>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</si>
  <si>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</si>
  <si>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</si>
  <si>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</si>
  <si>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</si>
  <si>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</si>
  <si>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</si>
  <si>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</si>
  <si>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</si>
  <si>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</si>
  <si>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</si>
  <si>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</si>
  <si>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</si>
  <si>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</si>
  <si>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</si>
  <si>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</si>
  <si>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</si>
  <si>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5"/>
  </si>
  <si>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</si>
  <si>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</si>
  <si>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</si>
  <si>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</si>
  <si>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</si>
  <si>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</si>
  <si>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</si>
  <si>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</si>
  <si>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</si>
  <si>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</si>
  <si>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</si>
  <si>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</si>
  <si>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</si>
  <si>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</si>
  <si>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</si>
  <si>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</si>
  <si>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</si>
  <si>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</si>
  <si>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</si>
  <si>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</si>
  <si>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</si>
  <si>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</si>
  <si>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</si>
  <si>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</si>
  <si>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</si>
  <si>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</si>
  <si>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</si>
  <si>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</si>
  <si>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</si>
  <si>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</si>
  <si>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</si>
  <si>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</si>
  <si>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</si>
  <si>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</si>
  <si>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</si>
  <si>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</si>
  <si>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</si>
  <si>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</si>
  <si>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</si>
  <si>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</si>
  <si>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</si>
  <si>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5"/>
  </si>
  <si>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</si>
  <si>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4"/>
  </si>
  <si>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</si>
  <si>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</si>
  <si>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</si>
  <si>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</si>
  <si>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</si>
  <si>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</si>
  <si>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</si>
  <si>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</si>
  <si>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</si>
  <si>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</si>
  <si>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</si>
  <si>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</si>
  <si>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</si>
  <si>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</si>
  <si>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</si>
  <si>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</si>
  <si>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</si>
  <si>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</si>
  <si>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</si>
  <si>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</si>
  <si>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</si>
  <si>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</si>
  <si>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</si>
  <si>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</si>
  <si>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</si>
  <si>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</si>
  <si>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常総地方広域市町村圏事務組合（一般会計）</t>
  </si>
  <si>
    <t>充当可能特定歳入</t>
  </si>
  <si>
    <t>第3次</t>
    <rPh sb="0" eb="1">
      <t>ダイ</t>
    </rPh>
    <rPh sb="2" eb="3">
      <t>ジ</t>
    </rPh>
    <phoneticPr fontId="5"/>
  </si>
  <si>
    <t>（百万円）</t>
    <rPh sb="1" eb="4">
      <t>ヒャクマンエン</t>
    </rPh>
    <phoneticPr fontId="5"/>
  </si>
  <si>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</si>
  <si>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</si>
  <si>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</si>
  <si>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</si>
  <si>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</si>
  <si>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</si>
  <si>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</si>
  <si>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</si>
  <si>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</si>
  <si>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</si>
  <si>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</si>
  <si>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</si>
  <si>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</si>
  <si>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</si>
  <si>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7"/>
  </si>
  <si>
    <t>令和2年国調</t>
    <rPh sb="0" eb="2">
      <t>レイワ</t>
    </rPh>
    <rPh sb="3" eb="4">
      <t>ネン</t>
    </rPh>
    <rPh sb="4" eb="5">
      <t>コク</t>
    </rPh>
    <rPh sb="5" eb="6">
      <t>チョウ</t>
    </rPh>
    <phoneticPr fontId="5"/>
  </si>
  <si>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</si>
  <si>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</si>
  <si>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</si>
  <si>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</si>
  <si>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</si>
  <si>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5"/>
  </si>
  <si>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</si>
  <si>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</si>
  <si>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</si>
  <si>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</si>
  <si>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</si>
  <si>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</si>
  <si>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</si>
  <si>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</si>
  <si>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</si>
  <si>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</si>
  <si>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</si>
  <si>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</si>
  <si>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</si>
  <si>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</si>
  <si>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</si>
  <si>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</si>
  <si>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</si>
  <si>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 2.65</t>
  </si>
  <si>
    <t>その他特定目的基金</t>
  </si>
  <si>
    <t>令和4年度　財政状況資料集</t>
  </si>
  <si>
    <t>総括表（市町村）</t>
    <rPh sb="0" eb="2">
      <t>ソウカツ</t>
    </rPh>
    <rPh sb="2" eb="3">
      <t>ヒョウ</t>
    </rPh>
    <rPh sb="4" eb="7">
      <t>シチョウソン</t>
    </rPh>
    <phoneticPr fontId="5"/>
  </si>
  <si>
    <t>1-4</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</si>
  <si>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</si>
  <si>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</si>
  <si>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</si>
  <si>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 xml:space="preserve"> R04</t>
  </si>
  <si>
    <t>茨城県</t>
  </si>
  <si>
    <t>令05.01.01(人)</t>
    <rPh sb="0" eb="1">
      <t>レイ</t>
    </rPh>
    <phoneticPr fontId="5"/>
  </si>
  <si>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</si>
  <si>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</si>
  <si>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Ⅲ－３</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</si>
  <si>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</si>
  <si>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</si>
  <si>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</si>
  <si>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</si>
  <si>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</si>
  <si>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</si>
  <si>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</si>
  <si>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</si>
  <si>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</si>
  <si>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</si>
  <si>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</si>
  <si>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</si>
  <si>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</si>
  <si>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</si>
  <si>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</si>
  <si>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</si>
  <si>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取手市</t>
  </si>
  <si>
    <t>地方交付税種地</t>
    <rPh sb="0" eb="2">
      <t>チホウ</t>
    </rPh>
    <rPh sb="2" eb="5">
      <t>コウフゼイ</t>
    </rPh>
    <rPh sb="5" eb="6">
      <t>シュ</t>
    </rPh>
    <rPh sb="6" eb="7">
      <t>チ</t>
    </rPh>
    <phoneticPr fontId="5"/>
  </si>
  <si>
    <t>歳入歳出差引</t>
  </si>
  <si>
    <t>会計名</t>
    <rPh sb="0" eb="2">
      <t>カイケイ</t>
    </rPh>
    <rPh sb="2" eb="3">
      <t>メイ</t>
    </rPh>
    <phoneticPr fontId="5"/>
  </si>
  <si>
    <t>(Ｅ)</t>
  </si>
  <si>
    <t>　　(※1)</t>
  </si>
  <si>
    <t>首都</t>
    <rPh sb="0" eb="2">
      <t>シュト</t>
    </rPh>
    <phoneticPr fontId="5"/>
  </si>
  <si>
    <t>○</t>
  </si>
  <si>
    <t>参考</t>
    <rPh sb="0" eb="2">
      <t>サンコウ</t>
    </rPh>
    <phoneticPr fontId="5"/>
  </si>
  <si>
    <t>翌年度に繰越すべき財源</t>
  </si>
  <si>
    <t>標準財政規模</t>
    <rPh sb="0" eb="2">
      <t>ヒョウジュン</t>
    </rPh>
    <rPh sb="2" eb="4">
      <t>ザイセイ</t>
    </rPh>
    <rPh sb="4" eb="6">
      <t>キボ</t>
    </rPh>
    <phoneticPr fontId="5"/>
  </si>
  <si>
    <t>内訳</t>
    <rPh sb="0" eb="2">
      <t>ウチワケ</t>
    </rPh>
    <phoneticPr fontId="5"/>
  </si>
  <si>
    <t>取手市介護保険特別会計</t>
  </si>
  <si>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</si>
  <si>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</si>
  <si>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</si>
  <si>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</si>
  <si>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</si>
  <si>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4"/>
  </si>
  <si>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</si>
  <si>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</si>
  <si>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</si>
  <si>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</si>
  <si>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</si>
  <si>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</si>
  <si>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茨城県取手市</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</si>
  <si>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</si>
  <si>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</si>
  <si>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</si>
  <si>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</si>
  <si>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</si>
  <si>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</si>
  <si>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副市区町村長</t>
    <rPh sb="0" eb="1">
      <t>フク</t>
    </rPh>
    <rPh sb="1" eb="3">
      <t>シク</t>
    </rPh>
    <rPh sb="3" eb="5">
      <t>チョウソン</t>
    </rPh>
    <rPh sb="5" eb="6">
      <t>チョウ</t>
    </rPh>
    <phoneticPr fontId="5"/>
  </si>
  <si>
    <t>-1.9</t>
  </si>
  <si>
    <t>経常一般財源等</t>
    <rPh sb="0" eb="2">
      <t>ケイジョウ</t>
    </rPh>
    <rPh sb="2" eb="4">
      <t>イッパン</t>
    </rPh>
    <rPh sb="4" eb="7">
      <t>ザイゲントウ</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</si>
  <si>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</si>
  <si>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</si>
  <si>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</si>
  <si>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</si>
  <si>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</si>
  <si>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</si>
  <si>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</si>
  <si>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</si>
  <si>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</si>
  <si>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</si>
  <si>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</si>
  <si>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</si>
  <si>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</si>
  <si>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</si>
  <si>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</si>
  <si>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</si>
  <si>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</si>
  <si>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</si>
  <si>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</si>
  <si>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</si>
  <si>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</si>
  <si>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</si>
  <si>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</si>
  <si>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</si>
  <si>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</si>
  <si>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茨城県租税債権管理機構（一般会計）</t>
  </si>
  <si>
    <t>　扶助費</t>
  </si>
  <si>
    <t>　うち、健全化法施行規則附則第三条に係る負担見込額</t>
  </si>
  <si>
    <t>基準財政収入額</t>
  </si>
  <si>
    <t>増減率  (％)</t>
    <rPh sb="0" eb="2">
      <t>ゾウゲン</t>
    </rPh>
    <rPh sb="2" eb="3">
      <t>リツ</t>
    </rPh>
    <phoneticPr fontId="5"/>
  </si>
  <si>
    <t>労働費</t>
  </si>
  <si>
    <t>0.0</t>
  </si>
  <si>
    <t>-0.3</t>
  </si>
  <si>
    <t>歳出の状況（単位 千円・％）</t>
  </si>
  <si>
    <t>上水道</t>
  </si>
  <si>
    <t>実質赤字比率</t>
    <rPh sb="0" eb="2">
      <t>ジッシツ</t>
    </rPh>
    <rPh sb="2" eb="4">
      <t>アカジ</t>
    </rPh>
    <rPh sb="4" eb="6">
      <t>ヒリツ</t>
    </rPh>
    <phoneticPr fontId="3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</si>
  <si>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</si>
  <si>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</si>
  <si>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</si>
  <si>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</si>
  <si>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</si>
  <si>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</si>
  <si>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</si>
  <si>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</si>
  <si>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</si>
  <si>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</si>
  <si>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</si>
  <si>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</si>
  <si>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</si>
  <si>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</si>
  <si>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</si>
  <si>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</si>
  <si>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</si>
  <si>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</si>
  <si>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</si>
  <si>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</si>
  <si>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</si>
  <si>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</si>
  <si>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</si>
  <si>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</si>
  <si>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</si>
  <si>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</si>
  <si>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</si>
  <si>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</si>
  <si>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</si>
  <si>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</si>
  <si>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</si>
  <si>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</si>
  <si>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</si>
  <si>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</si>
  <si>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</si>
  <si>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</si>
  <si>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</si>
  <si>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</si>
  <si>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</si>
  <si>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</si>
  <si>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</si>
  <si>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</si>
  <si>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</si>
  <si>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</si>
  <si>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</si>
  <si>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</si>
  <si>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</si>
  <si>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</si>
  <si>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</si>
  <si>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</si>
  <si>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</si>
  <si>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</si>
  <si>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</si>
  <si>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</si>
  <si>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</si>
  <si>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</si>
  <si>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茨城県後期高齢者医療広域連合（一般会計）</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</si>
  <si>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</si>
  <si>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</si>
  <si>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</si>
  <si>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</si>
  <si>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</si>
  <si>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</si>
  <si>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</si>
  <si>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</si>
  <si>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</si>
  <si>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</si>
  <si>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学校施設整備基金</t>
    <rPh sb="0" eb="2">
      <t>ガッコウ</t>
    </rPh>
    <rPh sb="2" eb="4">
      <t>シセツ</t>
    </rPh>
    <rPh sb="4" eb="6">
      <t>セイビ</t>
    </rPh>
    <rPh sb="6" eb="8">
      <t>キキン</t>
    </rPh>
    <phoneticPr fontId="5"/>
  </si>
  <si>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</si>
  <si>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</si>
  <si>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</si>
  <si>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</si>
  <si>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</si>
  <si>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</si>
  <si>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</si>
  <si>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</si>
  <si>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</si>
  <si>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</si>
  <si>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</si>
  <si>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</si>
  <si>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</si>
  <si>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</si>
  <si>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</si>
  <si>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</si>
  <si>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</si>
  <si>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</si>
  <si>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</si>
  <si>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</si>
  <si>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</si>
  <si>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</si>
  <si>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</si>
  <si>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</si>
  <si>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</si>
  <si>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</si>
  <si>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</si>
  <si>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</si>
  <si>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</si>
  <si>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</si>
  <si>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</si>
  <si>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</si>
  <si>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</si>
  <si>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</si>
  <si>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</si>
  <si>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</si>
  <si>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</si>
  <si>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</si>
  <si>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</si>
  <si>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</si>
  <si>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</si>
  <si>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</si>
  <si>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</si>
  <si>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</si>
  <si>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</si>
  <si>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</si>
  <si>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</si>
  <si>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</si>
  <si>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</si>
  <si>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</si>
  <si>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</si>
  <si>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</si>
  <si>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</si>
  <si>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</si>
  <si>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</si>
  <si>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</si>
  <si>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</si>
  <si>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7"/>
  </si>
  <si>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</si>
  <si>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</si>
  <si>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</si>
  <si>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</si>
  <si>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</si>
  <si>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</si>
  <si>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</si>
  <si>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</si>
  <si>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</si>
  <si>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</si>
  <si>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</si>
  <si>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</si>
  <si>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</si>
  <si>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</si>
  <si>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</si>
  <si>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</si>
  <si>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</si>
  <si>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</si>
  <si>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</si>
  <si>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</si>
  <si>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</si>
  <si>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</si>
  <si>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</si>
  <si>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</si>
  <si>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</si>
  <si>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</si>
  <si>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</si>
  <si>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</si>
  <si>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</si>
  <si>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</si>
  <si>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</si>
  <si>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</si>
  <si>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</si>
  <si>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</si>
  <si>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</si>
  <si>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</si>
  <si>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</si>
  <si>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</si>
  <si>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</si>
  <si>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</si>
  <si>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</si>
  <si>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</si>
  <si>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</si>
  <si>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</si>
  <si>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</si>
  <si>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</si>
  <si>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</si>
  <si>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</si>
  <si>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</si>
  <si>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7"/>
  </si>
  <si>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</si>
  <si>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</si>
  <si>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</si>
  <si>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</si>
  <si>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</si>
  <si>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うち臨時財政対策債</t>
  </si>
  <si>
    <t>歳入合計</t>
  </si>
  <si>
    <t>交通</t>
  </si>
  <si>
    <t>対比（％）</t>
    <rPh sb="0" eb="2">
      <t>タイヒ</t>
    </rPh>
    <phoneticPr fontId="5"/>
  </si>
  <si>
    <t>被保険者
1人当り</t>
  </si>
  <si>
    <t>保険税(料)収入額</t>
  </si>
  <si>
    <t>国民健康保険</t>
  </si>
  <si>
    <t>ふるさと取手応援基金</t>
    <rPh sb="4" eb="6">
      <t>トリデ</t>
    </rPh>
    <rPh sb="6" eb="8">
      <t>オウエン</t>
    </rPh>
    <rPh sb="8" eb="10">
      <t>キキン</t>
    </rPh>
    <phoneticPr fontId="5"/>
  </si>
  <si>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</si>
  <si>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</si>
  <si>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</si>
  <si>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</si>
  <si>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</si>
  <si>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</si>
  <si>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</si>
  <si>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5"/>
  </si>
  <si>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</si>
  <si>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</si>
  <si>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</si>
  <si>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</si>
  <si>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</si>
  <si>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</si>
  <si>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</si>
  <si>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</si>
  <si>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</si>
  <si>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</si>
  <si>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</si>
  <si>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</si>
  <si>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4"/>
  </si>
  <si>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</si>
  <si>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</si>
  <si>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</si>
  <si>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</si>
  <si>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</si>
  <si>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</si>
  <si>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取手市取手駅西口都市整備事業特別会計</t>
  </si>
  <si>
    <t>取手地方公平委員会特別会計</t>
  </si>
  <si>
    <t>R04</t>
  </si>
  <si>
    <t>取手市後期高齢者医療特別会計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</si>
  <si>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</si>
  <si>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</si>
  <si>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</si>
  <si>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</si>
  <si>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</si>
  <si>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</si>
  <si>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</si>
  <si>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取手市国民健康保険事業特別会計</t>
  </si>
  <si>
    <t>取手市競輪事業特別会計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</si>
  <si>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</si>
  <si>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</si>
  <si>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</si>
  <si>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</si>
  <si>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</si>
  <si>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</si>
  <si>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</si>
  <si>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</si>
  <si>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</si>
  <si>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</si>
  <si>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</si>
  <si>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</si>
  <si>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</si>
  <si>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</si>
  <si>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</si>
  <si>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</si>
  <si>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</si>
  <si>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</si>
  <si>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</si>
  <si>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</si>
  <si>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</si>
  <si>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</si>
  <si>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</si>
  <si>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</si>
  <si>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</si>
  <si>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茨城県後期高齢者医療広域連合（後期高齢者医療特別会計）</t>
  </si>
  <si>
    <t>将来負担比率（(Ｅ)－(Ｆ)）／（(Ｃ)－(Ｄ)）×１００</t>
    <rPh sb="0" eb="2">
      <t>ショウライ</t>
    </rPh>
    <rPh sb="2" eb="4">
      <t>フタン</t>
    </rPh>
    <rPh sb="4" eb="6">
      <t>ヒリツ</t>
    </rPh>
    <phoneticPr fontId="5"/>
  </si>
  <si>
    <t>地域振興基金</t>
    <rPh sb="0" eb="2">
      <t>チイキ</t>
    </rPh>
    <rPh sb="2" eb="4">
      <t>シンコウ</t>
    </rPh>
    <rPh sb="4" eb="6">
      <t>キキン</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</si>
  <si>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</si>
  <si>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</si>
  <si>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</si>
  <si>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</si>
  <si>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</si>
  <si>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</si>
  <si>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</si>
  <si>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</si>
  <si>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</si>
  <si>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</si>
  <si>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</si>
  <si>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</si>
  <si>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</si>
  <si>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</si>
  <si>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</si>
  <si>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</si>
  <si>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</si>
  <si>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</si>
  <si>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</si>
  <si>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</si>
  <si>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</si>
  <si>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</si>
  <si>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</si>
  <si>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</si>
  <si>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</si>
  <si>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</si>
  <si>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</si>
  <si>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</si>
  <si>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</si>
  <si>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</si>
  <si>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</si>
  <si>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</si>
  <si>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</si>
  <si>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</si>
  <si>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</si>
  <si>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</si>
  <si>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</si>
  <si>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</si>
  <si>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</si>
  <si>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 1.90</t>
  </si>
  <si>
    <t>その他会計（赤字）</t>
  </si>
  <si>
    <t>（百万円）</t>
  </si>
  <si>
    <t>取手市健康福祉医療事業団</t>
  </si>
  <si>
    <t>取手市文化事業団</t>
  </si>
  <si>
    <t>取手市農業公社</t>
  </si>
  <si>
    <t>茨城県市町村総合事務組合（一般会計）</t>
  </si>
  <si>
    <t>茨城県市町村総合事務組合（県民交通災害共済事業特別会計）</t>
  </si>
  <si>
    <t>茨城県南水道企業団（水道事業会計）</t>
  </si>
  <si>
    <t>龍ケ崎地方衛生組合（一般会計）</t>
  </si>
  <si>
    <t>取手市外2市火葬場組合（一般会計）</t>
  </si>
  <si>
    <t>取手地方広域下水道組合（一般会計）</t>
  </si>
  <si>
    <t>利根川水系県南水防事務組合（一般会計）</t>
  </si>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</sst>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6"/>
      <name val="ＭＳ Ｐ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0" xfId="19" applyNumberFormat="1"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2" fillId="0" borderId="30" xfId="13" applyNumberFormat="1" applyFont="1" applyBorder="1" applyAlignment="1">
      <alignment vertical="center"/>
    </xf>
    <xf numFmtId="184" fontId="22" fillId="0" borderId="31" xfId="13" applyNumberFormat="1" applyFont="1" applyBorder="1" applyAlignment="1">
      <alignment vertical="center"/>
    </xf>
    <xf numFmtId="184" fontId="22"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2" fillId="0" borderId="16" xfId="13" applyNumberFormat="1" applyFont="1" applyBorder="1" applyAlignment="1">
      <alignment vertical="center"/>
    </xf>
    <xf numFmtId="184" fontId="22" fillId="0" borderId="15" xfId="13" applyNumberFormat="1" applyFont="1" applyBorder="1" applyAlignment="1">
      <alignment vertical="center"/>
    </xf>
    <xf numFmtId="184" fontId="22" fillId="0" borderId="171" xfId="13" applyNumberFormat="1" applyFont="1" applyBorder="1" applyAlignment="1">
      <alignment horizontal="center" vertical="center"/>
    </xf>
    <xf numFmtId="184" fontId="22" fillId="0" borderId="16" xfId="13" applyNumberFormat="1" applyFont="1" applyBorder="1" applyAlignment="1">
      <alignment horizontal="center" vertical="center"/>
    </xf>
    <xf numFmtId="184" fontId="22" fillId="0" borderId="27" xfId="13" applyNumberFormat="1" applyFont="1" applyBorder="1" applyAlignment="1">
      <alignment horizontal="center" vertical="center" wrapText="1"/>
    </xf>
    <xf numFmtId="182" fontId="22" fillId="0" borderId="27" xfId="14" applyNumberFormat="1" applyFont="1" applyFill="1" applyBorder="1" applyAlignment="1">
      <alignment horizontal="right" vertical="center" shrinkToFit="1"/>
    </xf>
    <xf numFmtId="182"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2" fillId="0" borderId="32" xfId="13" applyNumberFormat="1" applyFont="1" applyBorder="1" applyAlignment="1">
      <alignment horizontal="center" vertical="center"/>
    </xf>
    <xf numFmtId="184" fontId="22" fillId="0" borderId="30" xfId="13" applyNumberFormat="1" applyFont="1" applyBorder="1" applyAlignment="1">
      <alignment horizontal="center" vertical="center"/>
    </xf>
    <xf numFmtId="182" fontId="22" fillId="0" borderId="30" xfId="14" applyNumberFormat="1" applyFont="1" applyFill="1" applyBorder="1" applyAlignment="1">
      <alignment horizontal="right" vertical="center" shrinkToFit="1"/>
    </xf>
    <xf numFmtId="182" fontId="22"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2" fillId="0" borderId="74" xfId="19" applyNumberFormat="1" applyFont="1" applyFill="1" applyBorder="1" applyAlignment="1">
      <alignment horizontal="right" vertical="center" shrinkToFit="1"/>
    </xf>
    <xf numFmtId="179" fontId="22"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2" fillId="0" borderId="35" xfId="13" applyNumberFormat="1" applyFont="1" applyBorder="1" applyAlignment="1">
      <alignment horizontal="center" vertical="center"/>
    </xf>
    <xf numFmtId="184" fontId="22" fillId="0" borderId="174" xfId="13" applyNumberFormat="1" applyFont="1" applyBorder="1" applyAlignment="1">
      <alignment horizontal="center" vertical="center" wrapText="1"/>
    </xf>
    <xf numFmtId="179" fontId="22" fillId="0" borderId="175" xfId="14" applyNumberFormat="1" applyFont="1" applyFill="1" applyBorder="1" applyAlignment="1">
      <alignment horizontal="right" vertical="center" shrinkToFit="1"/>
    </xf>
    <xf numFmtId="179"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2" fillId="0" borderId="176" xfId="19" applyNumberFormat="1" applyFont="1" applyFill="1" applyBorder="1" applyAlignment="1">
      <alignment horizontal="right" vertical="center" shrinkToFit="1"/>
    </xf>
    <xf numFmtId="179" fontId="22"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2" fillId="0" borderId="177" xfId="14" applyNumberFormat="1" applyFont="1" applyFill="1" applyBorder="1" applyAlignment="1">
      <alignment horizontal="right" vertical="center" shrinkToFit="1"/>
    </xf>
    <xf numFmtId="182"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2" fillId="0" borderId="34" xfId="13" applyNumberFormat="1" applyFont="1" applyBorder="1" applyAlignment="1">
      <alignment horizontal="center" vertical="center" wrapText="1"/>
    </xf>
    <xf numFmtId="179" fontId="22" fillId="0" borderId="179" xfId="14" applyNumberFormat="1" applyFont="1" applyFill="1" applyBorder="1" applyAlignment="1">
      <alignment horizontal="right" vertical="center" shrinkToFit="1"/>
    </xf>
    <xf numFmtId="179" fontId="22" fillId="0" borderId="180" xfId="14" applyNumberFormat="1" applyFont="1" applyFill="1" applyBorder="1" applyAlignment="1">
      <alignment horizontal="right" vertical="center" shrinkToFit="1"/>
    </xf>
    <xf numFmtId="179" fontId="22"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2" fillId="0" borderId="37" xfId="13" applyNumberFormat="1" applyFont="1" applyBorder="1" applyAlignment="1">
      <alignment horizontal="center" vertical="center"/>
    </xf>
    <xf numFmtId="184" fontId="22" fillId="0" borderId="74" xfId="13" applyNumberFormat="1" applyFont="1" applyBorder="1" applyAlignment="1">
      <alignment horizontal="center" vertical="center"/>
    </xf>
    <xf numFmtId="179" fontId="22" fillId="0" borderId="27" xfId="14" applyNumberFormat="1" applyFont="1" applyBorder="1" applyAlignment="1">
      <alignment horizontal="right" vertical="center" shrinkToFit="1"/>
    </xf>
    <xf numFmtId="179" fontId="22"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9"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2" fontId="25" fillId="0" borderId="183" xfId="8" applyNumberFormat="1" applyFont="1" applyFill="1" applyBorder="1" applyAlignment="1" applyProtection="1">
      <alignment horizontal="right" vertical="center" shrinkToFit="1"/>
    </xf>
    <xf numFmtId="182" fontId="25" fillId="0" borderId="184" xfId="8" applyNumberFormat="1" applyFont="1" applyFill="1" applyBorder="1" applyAlignment="1" applyProtection="1">
      <alignment horizontal="right" vertical="center" shrinkToFit="1"/>
    </xf>
    <xf numFmtId="182" fontId="25" fillId="0" borderId="79" xfId="8" applyNumberFormat="1" applyFont="1" applyFill="1" applyBorder="1" applyAlignment="1" applyProtection="1">
      <alignment horizontal="right" vertical="center" shrinkToFit="1"/>
    </xf>
    <xf numFmtId="182"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2" fontId="26" fillId="0" borderId="183" xfId="8" applyNumberFormat="1" applyFont="1" applyBorder="1" applyAlignment="1" applyProtection="1">
      <alignment horizontal="right" vertical="center" shrinkToFit="1"/>
      <protection locked="0"/>
    </xf>
    <xf numFmtId="182" fontId="26" fillId="0" borderId="2" xfId="8" applyNumberFormat="1" applyFont="1" applyBorder="1" applyAlignment="1" applyProtection="1">
      <alignment horizontal="right" vertical="center" shrinkToFit="1"/>
      <protection locked="0"/>
    </xf>
    <xf numFmtId="182"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2" fontId="25" fillId="0" borderId="185" xfId="8" applyNumberFormat="1" applyFont="1" applyFill="1" applyBorder="1" applyAlignment="1" applyProtection="1">
      <alignment horizontal="right" vertical="center" shrinkToFit="1"/>
    </xf>
    <xf numFmtId="182" fontId="25" fillId="0" borderId="74" xfId="8" applyNumberFormat="1" applyFont="1" applyFill="1" applyBorder="1" applyAlignment="1" applyProtection="1">
      <alignment horizontal="right" vertical="center" shrinkToFit="1"/>
    </xf>
    <xf numFmtId="182"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2" fontId="26" fillId="0" borderId="185" xfId="8" applyNumberFormat="1" applyFont="1" applyBorder="1" applyAlignment="1" applyProtection="1">
      <alignment horizontal="right" vertical="center" shrinkToFit="1"/>
      <protection locked="0"/>
    </xf>
    <xf numFmtId="182" fontId="26" fillId="0" borderId="25" xfId="8" applyNumberFormat="1" applyFont="1" applyBorder="1" applyAlignment="1" applyProtection="1">
      <alignment horizontal="right" vertical="center" shrinkToFit="1"/>
      <protection locked="0"/>
    </xf>
    <xf numFmtId="182"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2" fontId="25" fillId="0" borderId="186" xfId="8" applyNumberFormat="1" applyFont="1" applyFill="1" applyBorder="1" applyAlignment="1" applyProtection="1">
      <alignment horizontal="right" vertical="center" shrinkToFit="1"/>
    </xf>
    <xf numFmtId="182" fontId="25" fillId="0" borderId="187" xfId="8" applyNumberFormat="1" applyFont="1" applyFill="1" applyBorder="1" applyAlignment="1" applyProtection="1">
      <alignment horizontal="right" vertical="center" shrinkToFit="1"/>
    </xf>
    <xf numFmtId="182"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2" fontId="26" fillId="0" borderId="186" xfId="8" applyNumberFormat="1" applyFont="1" applyBorder="1" applyAlignment="1" applyProtection="1">
      <alignment horizontal="right" vertical="center" shrinkToFit="1"/>
      <protection locked="0"/>
    </xf>
    <xf numFmtId="182" fontId="26" fillId="0" borderId="46" xfId="8" applyNumberFormat="1" applyFont="1" applyBorder="1" applyAlignment="1" applyProtection="1">
      <alignment horizontal="right" vertical="center" shrinkToFit="1"/>
      <protection locked="0"/>
    </xf>
    <xf numFmtId="182"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2" fontId="25" fillId="0" borderId="183" xfId="7" applyNumberFormat="1" applyFont="1" applyBorder="1" applyAlignment="1">
      <alignment horizontal="right" vertical="center" shrinkToFit="1"/>
    </xf>
    <xf numFmtId="182" fontId="25" fillId="0" borderId="184" xfId="7" applyNumberFormat="1" applyFont="1" applyBorder="1" applyAlignment="1">
      <alignment horizontal="right" vertical="center" shrinkToFit="1"/>
    </xf>
    <xf numFmtId="182" fontId="25" fillId="0" borderId="79" xfId="7" applyNumberFormat="1" applyFont="1" applyBorder="1" applyAlignment="1">
      <alignment horizontal="right" vertical="center" shrinkToFit="1"/>
    </xf>
    <xf numFmtId="182" fontId="25" fillId="0" borderId="0" xfId="7" applyNumberFormat="1" applyFont="1" applyFill="1" applyBorder="1" applyAlignment="1" applyProtection="1">
      <alignment horizontal="right" vertical="center"/>
    </xf>
    <xf numFmtId="182" fontId="25" fillId="0" borderId="185" xfId="7" applyNumberFormat="1" applyFont="1" applyBorder="1" applyAlignment="1">
      <alignment horizontal="right" vertical="center" shrinkToFit="1"/>
    </xf>
    <xf numFmtId="182" fontId="25" fillId="0" borderId="74" xfId="7" applyNumberFormat="1" applyFont="1" applyBorder="1" applyAlignment="1">
      <alignment horizontal="right" vertical="center" shrinkToFit="1"/>
    </xf>
    <xf numFmtId="182"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2" fontId="25" fillId="0" borderId="186" xfId="7" applyNumberFormat="1" applyFont="1" applyBorder="1" applyAlignment="1">
      <alignment horizontal="right" vertical="center" shrinkToFit="1"/>
    </xf>
    <xf numFmtId="182" fontId="25" fillId="0" borderId="187" xfId="7" applyNumberFormat="1" applyFont="1" applyBorder="1" applyAlignment="1">
      <alignment horizontal="right" vertical="center" shrinkToFit="1"/>
    </xf>
    <xf numFmtId="182"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2" fontId="31" fillId="0" borderId="24" xfId="5" applyNumberFormat="1" applyFont="1" applyFill="1" applyBorder="1" applyAlignment="1" applyProtection="1">
      <alignment horizontal="right" vertical="center" shrinkToFit="1"/>
    </xf>
    <xf numFmtId="182" fontId="31" fillId="0" borderId="27" xfId="5" applyNumberFormat="1" applyFont="1" applyFill="1" applyBorder="1" applyAlignment="1" applyProtection="1">
      <alignment horizontal="right" vertical="center" shrinkToFit="1"/>
    </xf>
    <xf numFmtId="182" fontId="31" fillId="0" borderId="74" xfId="5" applyNumberFormat="1" applyFont="1" applyFill="1" applyBorder="1" applyAlignment="1" applyProtection="1">
      <alignment horizontal="right" vertical="center" shrinkToFit="1"/>
    </xf>
    <xf numFmtId="182" fontId="31" fillId="0" borderId="74" xfId="5" applyNumberFormat="1" applyFont="1" applyFill="1" applyBorder="1" applyAlignment="1" applyProtection="1">
      <alignment horizontal="right" vertical="center" shrinkToFit="1"/>
      <protection locked="0"/>
    </xf>
    <xf numFmtId="182" fontId="31" fillId="0" borderId="182" xfId="5" applyNumberFormat="1" applyFont="1" applyFill="1" applyBorder="1" applyAlignment="1" applyProtection="1">
      <alignment horizontal="right" vertical="center" shrinkToFit="1"/>
      <protection locked="0"/>
    </xf>
    <xf numFmtId="182"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2" fontId="31" fillId="0" borderId="45" xfId="5" applyNumberFormat="1" applyFont="1" applyFill="1" applyBorder="1" applyAlignment="1" applyProtection="1">
      <alignment horizontal="right" vertical="center" shrinkToFit="1"/>
    </xf>
    <xf numFmtId="182" fontId="31" fillId="0" borderId="48" xfId="5" applyNumberFormat="1" applyFont="1" applyFill="1" applyBorder="1" applyAlignment="1" applyProtection="1">
      <alignment horizontal="right" vertical="center" shrinkToFit="1"/>
    </xf>
    <xf numFmtId="182" fontId="31" fillId="0" borderId="187" xfId="5" applyNumberFormat="1" applyFont="1" applyFill="1" applyBorder="1" applyAlignment="1" applyProtection="1">
      <alignment horizontal="right" vertical="center" shrinkToFit="1"/>
    </xf>
    <xf numFmtId="182" fontId="31" fillId="0" borderId="187" xfId="5" applyNumberFormat="1" applyFont="1" applyFill="1" applyBorder="1" applyAlignment="1" applyProtection="1">
      <alignment horizontal="right" vertical="center" shrinkToFit="1"/>
      <protection locked="0"/>
    </xf>
    <xf numFmtId="182" fontId="31" fillId="0" borderId="62" xfId="5" applyNumberFormat="1" applyFont="1" applyFill="1" applyBorder="1" applyAlignment="1" applyProtection="1">
      <alignment horizontal="right" vertical="center" shrinkToFit="1"/>
      <protection locked="0"/>
    </xf>
    <xf numFmtId="182"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2" fillId="0" borderId="27" xfId="1" applyNumberFormat="1" applyFont="1" applyFill="1" applyBorder="1" applyAlignment="1">
      <alignment vertical="center"/>
    </xf>
    <xf numFmtId="183" fontId="22" fillId="0" borderId="172" xfId="1" applyNumberFormat="1" applyFont="1" applyFill="1" applyBorder="1" applyAlignment="1">
      <alignment vertical="center"/>
    </xf>
    <xf numFmtId="183" fontId="22" fillId="0" borderId="172" xfId="1" applyNumberFormat="1" applyFont="1" applyFill="1" applyBorder="1" applyAlignment="1">
      <alignment vertical="center" wrapText="1"/>
    </xf>
    <xf numFmtId="183" fontId="22" fillId="0" borderId="30" xfId="1" applyNumberFormat="1" applyFont="1" applyFill="1" applyBorder="1" applyAlignment="1">
      <alignment vertical="center"/>
    </xf>
    <xf numFmtId="183"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4" fontId="22" fillId="0" borderId="177" xfId="1" applyNumberFormat="1" applyFont="1" applyBorder="1" applyAlignment="1">
      <alignment horizontal="center" vertical="center"/>
    </xf>
    <xf numFmtId="183" fontId="22" fillId="0" borderId="177" xfId="1" applyNumberFormat="1" applyFont="1" applyFill="1" applyBorder="1" applyAlignment="1">
      <alignment vertical="center"/>
    </xf>
    <xf numFmtId="183"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0" fontId="2" fillId="0" borderId="32"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65" xfId="4" applyNumberFormat="1" applyFont="1" applyBorder="1" applyAlignment="1">
      <alignment horizontal="right" vertical="center" shrinkToFit="1"/>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23"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shrinkToFit="1"/>
    </xf>
    <xf numFmtId="184" fontId="2" fillId="0" borderId="66" xfId="4" applyNumberFormat="1" applyFon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4"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8" fontId="2" fillId="0" borderId="70" xfId="4" applyNumberFormat="1" applyFont="1" applyBorder="1" applyAlignment="1">
      <alignment horizontal="right" vertical="center" shrinkToFit="1"/>
    </xf>
    <xf numFmtId="188" fontId="2" fillId="0" borderId="14"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0" borderId="14"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8" fontId="2" fillId="0" borderId="69" xfId="4" applyNumberFormat="1" applyFont="1" applyBorder="1" applyAlignment="1">
      <alignment horizontal="right" vertical="center"/>
    </xf>
    <xf numFmtId="184" fontId="2" fillId="0" borderId="70" xfId="4" applyNumberFormat="1" applyFont="1" applyBorder="1" applyAlignment="1">
      <alignment horizontal="right" vertical="center"/>
    </xf>
    <xf numFmtId="184"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84"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3" fillId="0" borderId="0" xfId="4" applyNumberFormat="1" applyAlignment="1">
      <alignment horizontal="right" vertical="center" shrinkToFit="1"/>
    </xf>
    <xf numFmtId="188" fontId="3" fillId="0" borderId="66" xfId="4" applyNumberFormat="1" applyBorder="1" applyAlignment="1">
      <alignment horizontal="right" vertical="center" shrinkToFit="1"/>
    </xf>
    <xf numFmtId="188"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8"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84" fontId="2" fillId="0" borderId="31" xfId="4" applyNumberFormat="1" applyFont="1" applyBorder="1" applyAlignment="1">
      <alignment horizontal="right" vertical="center" shrinkToFit="1"/>
    </xf>
    <xf numFmtId="184" fontId="2" fillId="0" borderId="34"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73"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2" fillId="0" borderId="32" xfId="19" applyNumberFormat="1" applyFont="1" applyBorder="1">
      <alignment vertical="center"/>
    </xf>
    <xf numFmtId="184" fontId="22" fillId="0" borderId="35" xfId="19" applyNumberFormat="1" applyFont="1" applyBorder="1">
      <alignment vertical="center"/>
    </xf>
    <xf numFmtId="184" fontId="22" fillId="0" borderId="37" xfId="19" applyNumberFormat="1" applyFont="1" applyBorder="1">
      <alignment vertical="center"/>
    </xf>
    <xf numFmtId="184" fontId="14" fillId="0" borderId="23" xfId="19" applyNumberFormat="1" applyFont="1" applyFill="1" applyBorder="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2" fillId="0" borderId="32" xfId="13" applyNumberFormat="1" applyFont="1" applyBorder="1" applyAlignment="1">
      <alignment horizontal="center" vertical="center"/>
    </xf>
    <xf numFmtId="184" fontId="22" fillId="0" borderId="35" xfId="13" applyNumberFormat="1" applyFont="1" applyBorder="1" applyAlignment="1">
      <alignment horizontal="center" vertical="center"/>
    </xf>
    <xf numFmtId="184"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2" fillId="0" borderId="27" xfId="13" applyNumberFormat="1" applyFont="1" applyBorder="1" applyAlignment="1">
      <alignment horizontal="center" vertical="center" wrapText="1"/>
    </xf>
    <xf numFmtId="184" fontId="22" fillId="0" borderId="26" xfId="13"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8" fillId="0" borderId="39" xfId="8" applyFont="1" applyBorder="1">
      <alignment vertical="center"/>
    </xf>
    <xf numFmtId="0" fontId="28" fillId="0" borderId="22" xfId="8" applyFont="1" applyBorder="1">
      <alignment vertical="center"/>
    </xf>
    <xf numFmtId="0" fontId="28" fillId="0" borderId="41" xfId="8" applyFont="1" applyBorder="1">
      <alignment vertical="center"/>
    </xf>
    <xf numFmtId="0" fontId="26" fillId="0" borderId="32" xfId="8" applyFont="1" applyBorder="1">
      <alignment vertical="center"/>
    </xf>
    <xf numFmtId="0" fontId="26" fillId="0" borderId="35" xfId="8" applyFont="1" applyBorder="1">
      <alignment vertical="center"/>
    </xf>
    <xf numFmtId="0" fontId="26" fillId="0" borderId="5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1A49-4CB0-8228-0945B33F0D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48619</c:v>
                </c:pt>
                <c:pt idx="1">
                  <c:v>70382</c:v>
                </c:pt>
                <c:pt idx="2">
                  <c:v>43971</c:v>
                </c:pt>
                <c:pt idx="3">
                  <c:v>34827</c:v>
                </c:pt>
                <c:pt idx="4">
                  <c:v>35623</c:v>
                </c:pt>
              </c:numCache>
            </c:numRef>
          </c:val>
          <c:smooth val="0"/>
          <c:extLst>
            <c:ext xmlns:c16="http://schemas.microsoft.com/office/drawing/2014/chart" uri="{C3380CC4-5D6E-409C-BE32-E72D297353CC}">
              <c16:uniqueId val="{00000001-1A49-4CB0-8228-0945B33F0DA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0527048213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3.63</c:v>
                </c:pt>
                <c:pt idx="1">
                  <c:v>3.54</c:v>
                </c:pt>
                <c:pt idx="2">
                  <c:v>5.29</c:v>
                </c:pt>
                <c:pt idx="3">
                  <c:v>5.78</c:v>
                </c:pt>
                <c:pt idx="4">
                  <c:v>6.5</c:v>
                </c:pt>
              </c:numCache>
            </c:numRef>
          </c:val>
          <c:extLst>
            <c:ext xmlns:c16="http://schemas.microsoft.com/office/drawing/2014/chart" uri="{C3380CC4-5D6E-409C-BE32-E72D297353CC}">
              <c16:uniqueId val="{00000000-13AE-4E3E-B5C3-F6EE13C369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9.89</c:v>
                </c:pt>
                <c:pt idx="1">
                  <c:v>7.28</c:v>
                </c:pt>
                <c:pt idx="2">
                  <c:v>5.72</c:v>
                </c:pt>
                <c:pt idx="3">
                  <c:v>8.51</c:v>
                </c:pt>
                <c:pt idx="4">
                  <c:v>9.4600000000000009</c:v>
                </c:pt>
              </c:numCache>
            </c:numRef>
          </c:val>
          <c:extLst>
            <c:ext xmlns:c16="http://schemas.microsoft.com/office/drawing/2014/chart" uri="{C3380CC4-5D6E-409C-BE32-E72D297353CC}">
              <c16:uniqueId val="{00000001-13AE-4E3E-B5C3-F6EE13C3694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c:v>
                </c:pt>
                <c:pt idx="1">
                  <c:v>-2.65</c:v>
                </c:pt>
                <c:pt idx="2">
                  <c:v>0.56000000000000005</c:v>
                </c:pt>
                <c:pt idx="3">
                  <c:v>3.83</c:v>
                </c:pt>
                <c:pt idx="4">
                  <c:v>1.35</c:v>
                </c:pt>
              </c:numCache>
            </c:numRef>
          </c:val>
          <c:smooth val="0"/>
          <c:extLst>
            <c:ext xmlns:c16="http://schemas.microsoft.com/office/drawing/2014/chart" uri="{C3380CC4-5D6E-409C-BE32-E72D297353CC}">
              <c16:uniqueId val="{00000002-13AE-4E3E-B5C3-F6EE13C3694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751-4F48-A9E0-2E0FD732FF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51-4F48-A9E0-2E0FD732FFA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751-4F48-A9E0-2E0FD732FFA4}"/>
            </c:ext>
          </c:extLst>
        </c:ser>
        <c:ser>
          <c:idx val="3"/>
          <c:order val="3"/>
          <c:tx>
            <c:strRef>
              <c:f>データシート!$A$30</c:f>
              <c:strCache>
                <c:ptCount val="1"/>
                <c:pt idx="0">
                  <c:v>取手地方公平委員会特別会計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751-4F48-A9E0-2E0FD732FFA4}"/>
            </c:ext>
          </c:extLst>
        </c:ser>
        <c:ser>
          <c:idx val="4"/>
          <c:order val="4"/>
          <c:tx>
            <c:strRef>
              <c:f>データシート!$A$31</c:f>
              <c:strCache>
                <c:ptCount val="1"/>
                <c:pt idx="0">
                  <c:v>取手市取手駅西口都市整備事業特別会計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0.06</c:v>
                </c:pt>
                <c:pt idx="4">
                  <c:v>#N/A</c:v>
                </c:pt>
                <c:pt idx="5">
                  <c:v>0.04</c:v>
                </c:pt>
                <c:pt idx="6">
                  <c:v>#N/A</c:v>
                </c:pt>
                <c:pt idx="7">
                  <c:v>0.03</c:v>
                </c:pt>
                <c:pt idx="8">
                  <c:v>#N/A</c:v>
                </c:pt>
                <c:pt idx="9">
                  <c:v>0.06</c:v>
                </c:pt>
              </c:numCache>
            </c:numRef>
          </c:val>
          <c:extLst>
            <c:ext xmlns:c16="http://schemas.microsoft.com/office/drawing/2014/chart" uri="{C3380CC4-5D6E-409C-BE32-E72D297353CC}">
              <c16:uniqueId val="{00000004-5751-4F48-A9E0-2E0FD732FFA4}"/>
            </c:ext>
          </c:extLst>
        </c:ser>
        <c:ser>
          <c:idx val="5"/>
          <c:order val="5"/>
          <c:tx>
            <c:strRef>
              <c:f>データシート!$A$32</c:f>
              <c:strCache>
                <c:ptCount val="1"/>
                <c:pt idx="0">
                  <c:v>取手市後期高齢者医療特別会計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0.1</c:v>
                </c:pt>
                <c:pt idx="4">
                  <c:v>#N/A</c:v>
                </c:pt>
                <c:pt idx="5">
                  <c:v>0.16</c:v>
                </c:pt>
                <c:pt idx="6">
                  <c:v>#N/A</c:v>
                </c:pt>
                <c:pt idx="7">
                  <c:v>0.1</c:v>
                </c:pt>
                <c:pt idx="8">
                  <c:v>#N/A</c:v>
                </c:pt>
                <c:pt idx="9">
                  <c:v>0.11</c:v>
                </c:pt>
              </c:numCache>
            </c:numRef>
          </c:val>
          <c:extLst>
            <c:ext xmlns:c16="http://schemas.microsoft.com/office/drawing/2014/chart" uri="{C3380CC4-5D6E-409C-BE32-E72D297353CC}">
              <c16:uniqueId val="{00000005-5751-4F48-A9E0-2E0FD732FFA4}"/>
            </c:ext>
          </c:extLst>
        </c:ser>
        <c:ser>
          <c:idx val="6"/>
          <c:order val="6"/>
          <c:tx>
            <c:strRef>
              <c:f>データシート!$A$33</c:f>
              <c:strCache>
                <c:ptCount val="1"/>
                <c:pt idx="0">
                  <c:v>取手市競輪事業特別会計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0.04</c:v>
                </c:pt>
                <c:pt idx="4">
                  <c:v>#N/A</c:v>
                </c:pt>
                <c:pt idx="5">
                  <c:v>0.15</c:v>
                </c:pt>
                <c:pt idx="6">
                  <c:v>#N/A</c:v>
                </c:pt>
                <c:pt idx="7">
                  <c:v>0.2</c:v>
                </c:pt>
                <c:pt idx="8">
                  <c:v>#N/A</c:v>
                </c:pt>
                <c:pt idx="9">
                  <c:v>0.21</c:v>
                </c:pt>
              </c:numCache>
            </c:numRef>
          </c:val>
          <c:extLst>
            <c:ext xmlns:c16="http://schemas.microsoft.com/office/drawing/2014/chart" uri="{C3380CC4-5D6E-409C-BE32-E72D297353CC}">
              <c16:uniqueId val="{00000006-5751-4F48-A9E0-2E0FD732FFA4}"/>
            </c:ext>
          </c:extLst>
        </c:ser>
        <c:ser>
          <c:idx val="7"/>
          <c:order val="7"/>
          <c:tx>
            <c:strRef>
              <c:f>データシート!$A$34</c:f>
              <c:strCache>
                <c:ptCount val="1"/>
                <c:pt idx="0">
                  <c:v>取手市介護保険特別会計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1.25</c:v>
                </c:pt>
                <c:pt idx="2">
                  <c:v>#N/A</c:v>
                </c:pt>
                <c:pt idx="3">
                  <c:v>0.89</c:v>
                </c:pt>
                <c:pt idx="4">
                  <c:v>#N/A</c:v>
                </c:pt>
                <c:pt idx="5">
                  <c:v>1.18</c:v>
                </c:pt>
                <c:pt idx="6">
                  <c:v>#N/A</c:v>
                </c:pt>
                <c:pt idx="7">
                  <c:v>1.17</c:v>
                </c:pt>
                <c:pt idx="8">
                  <c:v>#N/A</c:v>
                </c:pt>
                <c:pt idx="9">
                  <c:v>1.34</c:v>
                </c:pt>
              </c:numCache>
            </c:numRef>
          </c:val>
          <c:extLst>
            <c:ext xmlns:c16="http://schemas.microsoft.com/office/drawing/2014/chart" uri="{C3380CC4-5D6E-409C-BE32-E72D297353CC}">
              <c16:uniqueId val="{00000007-5751-4F48-A9E0-2E0FD732FFA4}"/>
            </c:ext>
          </c:extLst>
        </c:ser>
        <c:ser>
          <c:idx val="8"/>
          <c:order val="8"/>
          <c:tx>
            <c:strRef>
              <c:f>データシート!$A$35</c:f>
              <c:strCache>
                <c:ptCount val="1"/>
                <c:pt idx="0">
                  <c:v>取手市国民健康保険事業特別会計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3.54</c:v>
                </c:pt>
                <c:pt idx="2">
                  <c:v>#N/A</c:v>
                </c:pt>
                <c:pt idx="3">
                  <c:v>4.42</c:v>
                </c:pt>
                <c:pt idx="4">
                  <c:v>#N/A</c:v>
                </c:pt>
                <c:pt idx="5">
                  <c:v>5.92</c:v>
                </c:pt>
                <c:pt idx="6">
                  <c:v>#N/A</c:v>
                </c:pt>
                <c:pt idx="7">
                  <c:v>5.18</c:v>
                </c:pt>
                <c:pt idx="8">
                  <c:v>#N/A</c:v>
                </c:pt>
                <c:pt idx="9">
                  <c:v>3.53</c:v>
                </c:pt>
              </c:numCache>
            </c:numRef>
          </c:val>
          <c:extLst>
            <c:ext xmlns:c16="http://schemas.microsoft.com/office/drawing/2014/chart" uri="{C3380CC4-5D6E-409C-BE32-E72D297353CC}">
              <c16:uniqueId val="{00000008-5751-4F48-A9E0-2E0FD732FF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3.49</c:v>
                </c:pt>
                <c:pt idx="2">
                  <c:v>#N/A</c:v>
                </c:pt>
                <c:pt idx="3">
                  <c:v>3.47</c:v>
                </c:pt>
                <c:pt idx="4">
                  <c:v>#N/A</c:v>
                </c:pt>
                <c:pt idx="5">
                  <c:v>5.23</c:v>
                </c:pt>
                <c:pt idx="6">
                  <c:v>#N/A</c:v>
                </c:pt>
                <c:pt idx="7">
                  <c:v>5.74</c:v>
                </c:pt>
                <c:pt idx="8">
                  <c:v>#N/A</c:v>
                </c:pt>
                <c:pt idx="9">
                  <c:v>6.43</c:v>
                </c:pt>
              </c:numCache>
            </c:numRef>
          </c:val>
          <c:extLst>
            <c:ext xmlns:c16="http://schemas.microsoft.com/office/drawing/2014/chart" uri="{C3380CC4-5D6E-409C-BE32-E72D297353CC}">
              <c16:uniqueId val="{00000009-5751-4F48-A9E0-2E0FD732FFA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4434</c:v>
                </c:pt>
                <c:pt idx="5">
                  <c:v>4473</c:v>
                </c:pt>
                <c:pt idx="8">
                  <c:v>4606</c:v>
                </c:pt>
                <c:pt idx="11">
                  <c:v>4663</c:v>
                </c:pt>
                <c:pt idx="14">
                  <c:v>4615</c:v>
                </c:pt>
              </c:numCache>
            </c:numRef>
          </c:val>
          <c:extLst>
            <c:ext xmlns:c16="http://schemas.microsoft.com/office/drawing/2014/chart" uri="{C3380CC4-5D6E-409C-BE32-E72D297353CC}">
              <c16:uniqueId val="{00000000-57B8-4AF3-97BD-FE024EB618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B8-4AF3-97BD-FE024EB618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57B8-4AF3-97BD-FE024EB618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1439</c:v>
                </c:pt>
                <c:pt idx="3">
                  <c:v>1375</c:v>
                </c:pt>
                <c:pt idx="6">
                  <c:v>1340</c:v>
                </c:pt>
                <c:pt idx="9">
                  <c:v>1341</c:v>
                </c:pt>
                <c:pt idx="12">
                  <c:v>1405</c:v>
                </c:pt>
              </c:numCache>
            </c:numRef>
          </c:val>
          <c:extLst>
            <c:ext xmlns:c16="http://schemas.microsoft.com/office/drawing/2014/chart" uri="{C3380CC4-5D6E-409C-BE32-E72D297353CC}">
              <c16:uniqueId val="{00000003-57B8-4AF3-97BD-FE024EB618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B8-4AF3-97BD-FE024EB618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53</c:v>
                </c:pt>
                <c:pt idx="3">
                  <c:v>53</c:v>
                </c:pt>
                <c:pt idx="6">
                  <c:v>53</c:v>
                </c:pt>
                <c:pt idx="9">
                  <c:v>53</c:v>
                </c:pt>
                <c:pt idx="12">
                  <c:v>53</c:v>
                </c:pt>
              </c:numCache>
            </c:numRef>
          </c:val>
          <c:extLst>
            <c:ext xmlns:c16="http://schemas.microsoft.com/office/drawing/2014/chart" uri="{C3380CC4-5D6E-409C-BE32-E72D297353CC}">
              <c16:uniqueId val="{00000005-57B8-4AF3-97BD-FE024EB618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B8-4AF3-97BD-FE024EB618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4346</c:v>
                </c:pt>
                <c:pt idx="3">
                  <c:v>4237</c:v>
                </c:pt>
                <c:pt idx="6">
                  <c:v>4425</c:v>
                </c:pt>
                <c:pt idx="9">
                  <c:v>4648</c:v>
                </c:pt>
                <c:pt idx="12">
                  <c:v>4710</c:v>
                </c:pt>
              </c:numCache>
            </c:numRef>
          </c:val>
          <c:extLst>
            <c:ext xmlns:c16="http://schemas.microsoft.com/office/drawing/2014/chart" uri="{C3380CC4-5D6E-409C-BE32-E72D297353CC}">
              <c16:uniqueId val="{00000007-57B8-4AF3-97BD-FE024EB6180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1406</c:v>
                </c:pt>
                <c:pt idx="2">
                  <c:v>#N/A</c:v>
                </c:pt>
                <c:pt idx="3">
                  <c:v>#N/A</c:v>
                </c:pt>
                <c:pt idx="4">
                  <c:v>1192</c:v>
                </c:pt>
                <c:pt idx="5">
                  <c:v>#N/A</c:v>
                </c:pt>
                <c:pt idx="6">
                  <c:v>#N/A</c:v>
                </c:pt>
                <c:pt idx="7">
                  <c:v>1212</c:v>
                </c:pt>
                <c:pt idx="8">
                  <c:v>#N/A</c:v>
                </c:pt>
                <c:pt idx="9">
                  <c:v>#N/A</c:v>
                </c:pt>
                <c:pt idx="10">
                  <c:v>1379</c:v>
                </c:pt>
                <c:pt idx="11">
                  <c:v>#N/A</c:v>
                </c:pt>
                <c:pt idx="12">
                  <c:v>#N/A</c:v>
                </c:pt>
                <c:pt idx="13">
                  <c:v>1553</c:v>
                </c:pt>
                <c:pt idx="14">
                  <c:v>#N/A</c:v>
                </c:pt>
              </c:numCache>
            </c:numRef>
          </c:val>
          <c:smooth val="0"/>
          <c:extLst>
            <c:ext xmlns:c16="http://schemas.microsoft.com/office/drawing/2014/chart" uri="{C3380CC4-5D6E-409C-BE32-E72D297353CC}">
              <c16:uniqueId val="{00000008-57B8-4AF3-97BD-FE024EB6180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47728</c:v>
                </c:pt>
                <c:pt idx="5">
                  <c:v>48488</c:v>
                </c:pt>
                <c:pt idx="8">
                  <c:v>47777</c:v>
                </c:pt>
                <c:pt idx="11">
                  <c:v>46093</c:v>
                </c:pt>
                <c:pt idx="14">
                  <c:v>44571</c:v>
                </c:pt>
              </c:numCache>
            </c:numRef>
          </c:val>
          <c:extLst>
            <c:ext xmlns:c16="http://schemas.microsoft.com/office/drawing/2014/chart" uri="{C3380CC4-5D6E-409C-BE32-E72D297353CC}">
              <c16:uniqueId val="{00000000-89D0-4335-B90A-10171AA32A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6628</c:v>
                </c:pt>
                <c:pt idx="5">
                  <c:v>6721</c:v>
                </c:pt>
                <c:pt idx="8">
                  <c:v>6791</c:v>
                </c:pt>
                <c:pt idx="11">
                  <c:v>6780</c:v>
                </c:pt>
                <c:pt idx="14">
                  <c:v>6747</c:v>
                </c:pt>
              </c:numCache>
            </c:numRef>
          </c:val>
          <c:extLst>
            <c:ext xmlns:c16="http://schemas.microsoft.com/office/drawing/2014/chart" uri="{C3380CC4-5D6E-409C-BE32-E72D297353CC}">
              <c16:uniqueId val="{00000001-89D0-4335-B90A-10171AA32A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7505</c:v>
                </c:pt>
                <c:pt idx="5">
                  <c:v>7291</c:v>
                </c:pt>
                <c:pt idx="8">
                  <c:v>8019</c:v>
                </c:pt>
                <c:pt idx="11">
                  <c:v>11316</c:v>
                </c:pt>
                <c:pt idx="14">
                  <c:v>12255</c:v>
                </c:pt>
              </c:numCache>
            </c:numRef>
          </c:val>
          <c:extLst>
            <c:ext xmlns:c16="http://schemas.microsoft.com/office/drawing/2014/chart" uri="{C3380CC4-5D6E-409C-BE32-E72D297353CC}">
              <c16:uniqueId val="{00000002-89D0-4335-B90A-10171AA32A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D0-4335-B90A-10171AA32A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D0-4335-B90A-10171AA32A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19</c:v>
                </c:pt>
                <c:pt idx="3">
                  <c:v>34</c:v>
                </c:pt>
                <c:pt idx="6">
                  <c:v>0</c:v>
                </c:pt>
                <c:pt idx="9">
                  <c:v>7</c:v>
                </c:pt>
                <c:pt idx="12">
                  <c:v>7</c:v>
                </c:pt>
              </c:numCache>
            </c:numRef>
          </c:val>
          <c:extLst>
            <c:ext xmlns:c16="http://schemas.microsoft.com/office/drawing/2014/chart" uri="{C3380CC4-5D6E-409C-BE32-E72D297353CC}">
              <c16:uniqueId val="{00000005-89D0-4335-B90A-10171AA32A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2878</c:v>
                </c:pt>
                <c:pt idx="3">
                  <c:v>2914</c:v>
                </c:pt>
                <c:pt idx="6">
                  <c:v>2837</c:v>
                </c:pt>
                <c:pt idx="9">
                  <c:v>2680</c:v>
                </c:pt>
                <c:pt idx="12">
                  <c:v>2605</c:v>
                </c:pt>
              </c:numCache>
            </c:numRef>
          </c:val>
          <c:extLst>
            <c:ext xmlns:c16="http://schemas.microsoft.com/office/drawing/2014/chart" uri="{C3380CC4-5D6E-409C-BE32-E72D297353CC}">
              <c16:uniqueId val="{00000006-89D0-4335-B90A-10171AA32A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17750</c:v>
                </c:pt>
                <c:pt idx="3">
                  <c:v>16622</c:v>
                </c:pt>
                <c:pt idx="6">
                  <c:v>15700</c:v>
                </c:pt>
                <c:pt idx="9">
                  <c:v>14900</c:v>
                </c:pt>
                <c:pt idx="12">
                  <c:v>14301</c:v>
                </c:pt>
              </c:numCache>
            </c:numRef>
          </c:val>
          <c:extLst>
            <c:ext xmlns:c16="http://schemas.microsoft.com/office/drawing/2014/chart" uri="{C3380CC4-5D6E-409C-BE32-E72D297353CC}">
              <c16:uniqueId val="{00000007-89D0-4335-B90A-10171AA32A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89D0-4335-B90A-10171AA32A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9D0-4335-B90A-10171AA32A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47211</c:v>
                </c:pt>
                <c:pt idx="3">
                  <c:v>49928</c:v>
                </c:pt>
                <c:pt idx="6">
                  <c:v>49996</c:v>
                </c:pt>
                <c:pt idx="9">
                  <c:v>49298</c:v>
                </c:pt>
                <c:pt idx="12">
                  <c:v>48552</c:v>
                </c:pt>
              </c:numCache>
            </c:numRef>
          </c:val>
          <c:extLst>
            <c:ext xmlns:c16="http://schemas.microsoft.com/office/drawing/2014/chart" uri="{C3380CC4-5D6E-409C-BE32-E72D297353CC}">
              <c16:uniqueId val="{0000000A-89D0-4335-B90A-10171AA32AB4}"/>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5997</c:v>
                </c:pt>
                <c:pt idx="2">
                  <c:v>#N/A</c:v>
                </c:pt>
                <c:pt idx="3">
                  <c:v>#N/A</c:v>
                </c:pt>
                <c:pt idx="4">
                  <c:v>6999</c:v>
                </c:pt>
                <c:pt idx="5">
                  <c:v>#N/A</c:v>
                </c:pt>
                <c:pt idx="6">
                  <c:v>#N/A</c:v>
                </c:pt>
                <c:pt idx="7">
                  <c:v>5946</c:v>
                </c:pt>
                <c:pt idx="8">
                  <c:v>#N/A</c:v>
                </c:pt>
                <c:pt idx="9">
                  <c:v>#N/A</c:v>
                </c:pt>
                <c:pt idx="10">
                  <c:v>2695</c:v>
                </c:pt>
                <c:pt idx="11">
                  <c:v>#N/A</c:v>
                </c:pt>
                <c:pt idx="12">
                  <c:v>#N/A</c:v>
                </c:pt>
                <c:pt idx="13">
                  <c:v>1892</c:v>
                </c:pt>
                <c:pt idx="14">
                  <c:v>#N/A</c:v>
                </c:pt>
              </c:numCache>
            </c:numRef>
          </c:val>
          <c:smooth val="0"/>
          <c:extLst>
            <c:ext xmlns:c16="http://schemas.microsoft.com/office/drawing/2014/chart" uri="{C3380CC4-5D6E-409C-BE32-E72D297353CC}">
              <c16:uniqueId val="{0000000B-89D0-4335-B90A-10171AA32AB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1359</c:v>
                </c:pt>
                <c:pt idx="1">
                  <c:v>2127</c:v>
                </c:pt>
                <c:pt idx="2">
                  <c:v>2313</c:v>
                </c:pt>
              </c:numCache>
            </c:numRef>
          </c:val>
          <c:extLst>
            <c:ext xmlns:c16="http://schemas.microsoft.com/office/drawing/2014/chart" uri="{C3380CC4-5D6E-409C-BE32-E72D297353CC}">
              <c16:uniqueId val="{00000000-ABC2-4721-BE85-0CF3866BD7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688</c:v>
                </c:pt>
                <c:pt idx="1">
                  <c:v>1590</c:v>
                </c:pt>
                <c:pt idx="2">
                  <c:v>1460</c:v>
                </c:pt>
              </c:numCache>
            </c:numRef>
          </c:val>
          <c:extLst>
            <c:ext xmlns:c16="http://schemas.microsoft.com/office/drawing/2014/chart" uri="{C3380CC4-5D6E-409C-BE32-E72D297353CC}">
              <c16:uniqueId val="{00000001-ABC2-4721-BE85-0CF3866BD7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1748</c:v>
                </c:pt>
                <c:pt idx="1">
                  <c:v>2288</c:v>
                </c:pt>
                <c:pt idx="2">
                  <c:v>3654</c:v>
                </c:pt>
              </c:numCache>
            </c:numRef>
          </c:val>
          <c:extLst>
            <c:ext xmlns:c16="http://schemas.microsoft.com/office/drawing/2014/chart" uri="{C3380CC4-5D6E-409C-BE32-E72D297353CC}">
              <c16:uniqueId val="{00000002-ABC2-4721-BE85-0CF3866BD7CD}"/>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元利償還金等（A）について、前年度と比較すると126百万円の増となっている。これは、元利償還金が、平成30年度借入の臨時財政対策債や令和2年度借入の合併特例債の元金償還の開始などにより、62百万円の増となったことと、取手地方広域下水道組合の起こした地方債の元利償還金に充てた負担金が増となったことが主な要因である。</a:t>
          </a:r>
        </a:p>
        <a:p>
          <a:r>
            <a:rPr kumimoji="1" lang="ja-JP" altLang="en-US" sz="1000">
              <a:latin typeface="ＭＳ ゴシック"/>
              <a:ea typeface="ＭＳ ゴシック"/>
            </a:rPr>
            <a:t>　また、算入公債費等（B）については、前年度と比較すると48百万円の減となっている。道路橋りょう費において、平成13年度同意の臨時地方道整備事業債(財対債分)の算入が終了したことや、社会福祉費において平成18年度同意の施設整備事業(一般財源化分)次世代育成支援対策施設整備交付金の算入終了により、事業費補正により基準財政需要額に算入された公債費が大幅に減少し、前年度と比較して54百万円の減となったことなどが主な要因である。</a:t>
          </a:r>
        </a:p>
        <a:p>
          <a:r>
            <a:rPr kumimoji="1" lang="ja-JP" altLang="en-US" sz="1000">
              <a:latin typeface="ＭＳ ゴシック"/>
              <a:ea typeface="ＭＳ ゴシック"/>
            </a:rPr>
            <a:t>　以上の結果、実質公債費比率の分子は前年度と比較して174百万円の増となった。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000">
              <a:solidFill>
                <a:schemeClr val="tx1"/>
              </a:solidFill>
              <a:latin typeface="ＭＳ Ｐゴシック"/>
              <a:ea typeface="ＭＳ Ｐゴシック"/>
            </a:rPr>
            <a:t>　平成25年度以降、満期一括償還の県債は発行していない。今後も将来の償還財源の計画的な確保を図っていく。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将来負担額について、前年度と比較すると1,420百万円の減となった。これは、一般会計等において年度内の地方債償還額が新規発行額を大幅に上回り、地方債現在高が減少（対前年度比746百万円の減）したことや、一般会計において、取手地方広域下水道組合や常総地方広域市町村圏事務組合への組合等負担見込額が減少（対前年度比599百万円の減）したこと、退職手当負担見込額が、職員の年齢層が下がり、勤続年数の短い職員数が増加したことで減少（対前年度比75百万円の減）したことが主な要因である。</a:t>
          </a:r>
        </a:p>
        <a:p>
          <a:r>
            <a:rPr kumimoji="1" lang="ja-JP" altLang="en-US" sz="1000">
              <a:latin typeface="ＭＳ ゴシック"/>
              <a:ea typeface="ＭＳ ゴシック"/>
            </a:rPr>
            <a:t>　また、将来負担額に対する充当可能財源について、前年度と比較すると616百万円の減となった。これは、充当可能基金は増加したものの、事業費補正で需要に算入される額が減少したことが主な要因である。</a:t>
          </a:r>
        </a:p>
        <a:p>
          <a:r>
            <a:rPr kumimoji="1" lang="ja-JP" altLang="en-US" sz="1000">
              <a:latin typeface="ＭＳ ゴシック"/>
              <a:ea typeface="ＭＳ ゴシック"/>
            </a:rPr>
            <a:t>　結果として、将来負担額の減少幅が、充当可能財源の減少幅を上回ったことにより、将来負担比率の分子は,前年度と比較すると803百万円の減となった。今後も将来世代への負担を少しでも軽減できるよう、新規事業の実施などについて総点検を図り、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茨城県取手市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財政調整基金は</a:t>
          </a:r>
          <a:r>
            <a:rPr kumimoji="1" lang="ja-JP" altLang="en-US" sz="1300">
              <a:solidFill>
                <a:schemeClr val="dk1"/>
              </a:solidFill>
              <a:effectLst/>
              <a:latin typeface="ＭＳ ゴシック"/>
              <a:ea typeface="ＭＳ ゴシック"/>
              <a:cs typeface="+mn-cs"/>
            </a:rPr>
            <a:t>普通会計前年度繰越金の積立や財源調整に伴う積立により186百万円増、一方で減債基金は公債費に充当する一般財源等の不足に対応するため、150百万円を取り崩したことなどにより130百万円の減となった。特定目的基金は新たに地域振興基金を造成し、1,136百万円の積立を行ったことや、ふるさと取手応援基金寄附金</a:t>
          </a:r>
          <a:r>
            <a:rPr kumimoji="1" lang="ja-JP" altLang="en-US" sz="1300">
              <a:solidFill>
                <a:sysClr val="windowText" lastClr="000000"/>
              </a:solidFill>
              <a:effectLst/>
              <a:latin typeface="ＭＳ ゴシック"/>
              <a:ea typeface="ＭＳ ゴシック"/>
              <a:cs typeface="+mn-cs"/>
            </a:rPr>
            <a:t>の増加によりふるさと取手応援基金に1,083百万円積み立てたことなどにより1,366百万円増、結果、</a:t>
          </a:r>
          <a:r>
            <a:rPr kumimoji="1" lang="ja-JP" altLang="en-US" sz="1300">
              <a:solidFill>
                <a:schemeClr val="dk1"/>
              </a:solidFill>
              <a:effectLst/>
              <a:latin typeface="ＭＳ ゴシック"/>
              <a:ea typeface="ＭＳ ゴシック"/>
              <a:cs typeface="+mn-cs"/>
            </a:rPr>
            <a:t>基金全体としては1,421百万円の大幅増となった。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公債費が中長期的には減少していくものの、当面は高止まりの見込みで</a:t>
          </a:r>
          <a:r>
            <a:rPr kumimoji="1" lang="ja-JP" altLang="en-US" sz="1300">
              <a:solidFill>
                <a:sysClr val="windowText" lastClr="000000"/>
              </a:solidFill>
              <a:effectLst/>
              <a:latin typeface="ＭＳ ゴシック"/>
              <a:ea typeface="ＭＳ ゴシック"/>
              <a:cs typeface="+mn-cs"/>
            </a:rPr>
            <a:t>あり、老朽化が進む施設の改修等への充当も増加する見込みである中、</a:t>
          </a:r>
          <a:r>
            <a:rPr kumimoji="1" lang="ja-JP" altLang="en-US" sz="1300">
              <a:solidFill>
                <a:schemeClr val="dk1"/>
              </a:solidFill>
              <a:effectLst/>
              <a:latin typeface="ＭＳ ゴシック"/>
              <a:ea typeface="ＭＳ ゴシック"/>
              <a:cs typeface="+mn-cs"/>
            </a:rPr>
            <a:t>財政調整基金の残高が適正であるとされる標準財政規模の10％を下回っている。今後は、少しでも積み増しができるよう、残高が増加傾向にあるふるさと取手応援基金の積極的な活用を図っていくと共に、令和4年度に新たに造成した地域振興基金も併せて活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・地域振興基金：合併特例債（基金積立分）を財源として基金を造成し、市民の連帯の強化や地域振興等のために必要な事業に活用する。</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ysClr val="windowText" lastClr="000000"/>
              </a:solidFill>
              <a:effectLst/>
              <a:latin typeface="ＭＳ ゴシック"/>
              <a:ea typeface="ＭＳ ゴシック"/>
              <a:cs typeface="+mn-cs"/>
            </a:rPr>
            <a:t>・公共施設整備基金：文化施設、社会福祉施設、その他の公共施設の整備を推進し、市民の生活環境の向上と健康で文化的なまちづくりを促進する。</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・ふるさと取手応援基金：ふるさと取手応援寄附金を財源として多様な事業を実施することにより、様々な人々の参加による個性豊かで活力あるふるさとづくりと地域全体の活性化を図る。</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・地域振興基金：令和4年度に新たに造成した基金であるため、皆増。</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・ふるさと取手応援基金：ふるさと取手応援寄附金1,083百万円を積み立てたことによる増。</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地域振興基金：令和5年度にも令和4年度同様に積立を行い、財源として借り入れた合併特例債（基金造成分）を償還した額を基金から取り崩して事業に活用できるため、令和6年度当初予算から活用し、財政調整基金が標準財政規模の10％を確保できるよう、様々な事業に活用していく。</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・公共施設整備基金：</a:t>
          </a:r>
          <a:r>
            <a:rPr kumimoji="1" lang="ja-JP" altLang="en-US" sz="1200">
              <a:solidFill>
                <a:sysClr val="windowText" lastClr="000000"/>
              </a:solidFill>
              <a:effectLst/>
              <a:latin typeface="ＭＳ ゴシック"/>
              <a:ea typeface="ＭＳ ゴシック"/>
              <a:cs typeface="+mn-cs"/>
            </a:rPr>
            <a:t>市の所有施設は昭和40年代から50年代に整備されたものが多いことから、施設の老朽化が進んでおり、当面の間は、改修等への充当により基金残高が減少していくことが見込まれるため、市有財産の売り払いを推進するなど、基金残高の確保に努める。</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・ふるさと取手応援基金：ふるさと納税ポータルサイトや返礼品の更なる拡充をすることで寄附の増加を図り、</a:t>
          </a:r>
          <a:r>
            <a:rPr kumimoji="1" lang="ja-JP" altLang="en-US" sz="1200">
              <a:solidFill>
                <a:sysClr val="windowText" lastClr="000000"/>
              </a:solidFill>
              <a:effectLst/>
              <a:latin typeface="ＭＳ ゴシック"/>
              <a:ea typeface="ＭＳ ゴシック"/>
              <a:cs typeface="+mn-cs"/>
            </a:rPr>
            <a:t>基金残高の確保に努める。</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普通会計前年度繰越金の積立や財源調整に伴う積立により増加している。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財政調整基金の残高は、標準財政規模の10％を確保するように努めていく。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地方債の償還のため150百万円を取り崩したことにより減少している。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合併特例債及び臨時財政対策債の償還額増加等により公債費は当面の間、高止まりとなることから、今後も基金残高が減少していくことが見込まれるため、基金残高の確保に努める。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106,011
103,974
69.94
48,124,278
46,390,791
1,588,787
24,443,928
48,552,237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9.2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財政力指数は、全国平均を上回る高齢化（令和4年度末高齢化率34.7％）に伴う生産年齢人口の減少や、高齢化の進展に伴う扶助費の継続的な増加により、平成21年度以降低下傾向にあり類似団体平均を下回っている。令和4年度はこれらの要因に加え、臨時財政対策債の大幅な減により、分母となる基準財政需要額が増となったことで、財政力指数は前年度と比較して0.02ポイント低下した。</a:t>
          </a:r>
        </a:p>
        <a:p>
          <a:r>
            <a:rPr kumimoji="1" lang="ja-JP" altLang="en-US" sz="1000">
              <a:latin typeface="ＭＳ Ｐゴシック"/>
              <a:ea typeface="ＭＳ Ｐゴシック"/>
            </a:rPr>
            <a:t>　今後は行政経営改革プランに基づき、令和2年度から令和6年度の5年間にかけて、市税収納率の向上（現年度課税：5年間で0.3％向上、過年度課税：5年間で0.4％向上）、市有財産の処分、新たな財源の確保に取り組み、歳入の確保に努めるとともに、歳出の抑制に努め、収支均衡型の財政構造への転換を図り、持続可能な財政構造の構築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6" name="テキスト ボックス 55"/>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8" name="テキスト ボックス 57"/>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140335</xdr:rowOff>
    </xdr:from>
    <xdr:to>
      <xdr:col>23</xdr:col>
      <xdr:colOff>133350</xdr:colOff>
      <xdr:row>45</xdr:row>
      <xdr:rowOff>10795</xdr:rowOff>
    </xdr:to>
    <xdr:cxnSp macro="">
      <xdr:nvCxnSpPr>
        <xdr:cNvPr id="66" name="直線コネクタ 65"/>
        <xdr:cNvCxnSpPr/>
      </xdr:nvCxnSpPr>
      <xdr:spPr>
        <a:xfrm flipV="1">
          <a:off x="4953000" y="631253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154940</xdr:rowOff>
    </xdr:from>
    <xdr:ext cx="762000" cy="258445"/>
    <xdr:sp macro="" textlink="">
      <xdr:nvSpPr>
        <xdr:cNvPr id="67" name="財政力最小値テキスト"/>
        <xdr:cNvSpPr txBox="1"/>
      </xdr:nvSpPr>
      <xdr:spPr>
        <a:xfrm>
          <a:off x="5041900" y="7698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10795</xdr:rowOff>
    </xdr:from>
    <xdr:to>
      <xdr:col>24</xdr:col>
      <xdr:colOff>12700</xdr:colOff>
      <xdr:row>45</xdr:row>
      <xdr:rowOff>10795</xdr:rowOff>
    </xdr:to>
    <xdr:cxnSp macro="">
      <xdr:nvCxnSpPr>
        <xdr:cNvPr id="68" name="直線コネクタ 67"/>
        <xdr:cNvCxnSpPr/>
      </xdr:nvCxnSpPr>
      <xdr:spPr>
        <a:xfrm>
          <a:off x="4864100" y="772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55245</xdr:rowOff>
    </xdr:from>
    <xdr:ext cx="762000" cy="258445"/>
    <xdr:sp macro="" textlink="">
      <xdr:nvSpPr>
        <xdr:cNvPr id="69" name="財政力最大値テキスト"/>
        <xdr:cNvSpPr txBox="1"/>
      </xdr:nvSpPr>
      <xdr:spPr>
        <a:xfrm>
          <a:off x="5041900" y="6055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140335</xdr:rowOff>
    </xdr:from>
    <xdr:to>
      <xdr:col>24</xdr:col>
      <xdr:colOff>12700</xdr:colOff>
      <xdr:row>36</xdr:row>
      <xdr:rowOff>140335</xdr:rowOff>
    </xdr:to>
    <xdr:cxnSp macro="">
      <xdr:nvCxnSpPr>
        <xdr:cNvPr id="70" name="直線コネクタ 69"/>
        <xdr:cNvCxnSpPr/>
      </xdr:nvCxnSpPr>
      <xdr:spPr>
        <a:xfrm>
          <a:off x="4864100" y="631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60960</xdr:rowOff>
    </xdr:from>
    <xdr:to>
      <xdr:col>23</xdr:col>
      <xdr:colOff>133350</xdr:colOff>
      <xdr:row>43</xdr:row>
      <xdr:rowOff>95250</xdr:rowOff>
    </xdr:to>
    <xdr:cxnSp macro="">
      <xdr:nvCxnSpPr>
        <xdr:cNvPr id="71" name="直線コネクタ 70"/>
        <xdr:cNvCxnSpPr/>
      </xdr:nvCxnSpPr>
      <xdr:spPr>
        <a:xfrm>
          <a:off x="4114800" y="74333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8255</xdr:rowOff>
    </xdr:from>
    <xdr:ext cx="762000" cy="258445"/>
    <xdr:sp macro="" textlink="">
      <xdr:nvSpPr>
        <xdr:cNvPr id="72" name="財政力平均値テキスト"/>
        <xdr:cNvSpPr txBox="1"/>
      </xdr:nvSpPr>
      <xdr:spPr>
        <a:xfrm>
          <a:off x="5041900" y="70377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163195</xdr:rowOff>
    </xdr:from>
    <xdr:to>
      <xdr:col>23</xdr:col>
      <xdr:colOff>184150</xdr:colOff>
      <xdr:row>42</xdr:row>
      <xdr:rowOff>93345</xdr:rowOff>
    </xdr:to>
    <xdr:sp macro="" textlink="">
      <xdr:nvSpPr>
        <xdr:cNvPr id="73" name="フローチャート: 判断 72"/>
        <xdr:cNvSpPr/>
      </xdr:nvSpPr>
      <xdr:spPr>
        <a:xfrm>
          <a:off x="4902200" y="71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8890</xdr:rowOff>
    </xdr:from>
    <xdr:to>
      <xdr:col>19</xdr:col>
      <xdr:colOff>133350</xdr:colOff>
      <xdr:row>43</xdr:row>
      <xdr:rowOff>60960</xdr:rowOff>
    </xdr:to>
    <xdr:cxnSp macro="">
      <xdr:nvCxnSpPr>
        <xdr:cNvPr id="74" name="直線コネクタ 73"/>
        <xdr:cNvCxnSpPr/>
      </xdr:nvCxnSpPr>
      <xdr:spPr>
        <a:xfrm>
          <a:off x="3225800" y="73812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128905</xdr:rowOff>
    </xdr:from>
    <xdr:to>
      <xdr:col>19</xdr:col>
      <xdr:colOff>184150</xdr:colOff>
      <xdr:row>42</xdr:row>
      <xdr:rowOff>59055</xdr:rowOff>
    </xdr:to>
    <xdr:sp macro="" textlink="">
      <xdr:nvSpPr>
        <xdr:cNvPr id="75" name="フローチャート: 判断 74"/>
        <xdr:cNvSpPr/>
      </xdr:nvSpPr>
      <xdr:spPr>
        <a:xfrm>
          <a:off x="40640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69215</xdr:rowOff>
    </xdr:from>
    <xdr:ext cx="736600" cy="259080"/>
    <xdr:sp macro="" textlink="">
      <xdr:nvSpPr>
        <xdr:cNvPr id="76" name="テキスト ボックス 75"/>
        <xdr:cNvSpPr txBox="1"/>
      </xdr:nvSpPr>
      <xdr:spPr>
        <a:xfrm>
          <a:off x="3733800" y="6927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163195</xdr:rowOff>
    </xdr:from>
    <xdr:to>
      <xdr:col>15</xdr:col>
      <xdr:colOff>82550</xdr:colOff>
      <xdr:row>43</xdr:row>
      <xdr:rowOff>8890</xdr:rowOff>
    </xdr:to>
    <xdr:cxnSp macro="">
      <xdr:nvCxnSpPr>
        <xdr:cNvPr id="77" name="直線コネクタ 76"/>
        <xdr:cNvCxnSpPr/>
      </xdr:nvCxnSpPr>
      <xdr:spPr>
        <a:xfrm>
          <a:off x="2336800" y="73640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94615</xdr:rowOff>
    </xdr:from>
    <xdr:to>
      <xdr:col>15</xdr:col>
      <xdr:colOff>133350</xdr:colOff>
      <xdr:row>42</xdr:row>
      <xdr:rowOff>24765</xdr:rowOff>
    </xdr:to>
    <xdr:sp macro="" textlink="">
      <xdr:nvSpPr>
        <xdr:cNvPr id="78" name="フローチャート: 判断 77"/>
        <xdr:cNvSpPr/>
      </xdr:nvSpPr>
      <xdr:spPr>
        <a:xfrm>
          <a:off x="3175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34925</xdr:rowOff>
    </xdr:from>
    <xdr:ext cx="762000" cy="259080"/>
    <xdr:sp macro="" textlink="">
      <xdr:nvSpPr>
        <xdr:cNvPr id="79" name="テキスト ボックス 78"/>
        <xdr:cNvSpPr txBox="1"/>
      </xdr:nvSpPr>
      <xdr:spPr>
        <a:xfrm>
          <a:off x="2844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146050</xdr:rowOff>
    </xdr:from>
    <xdr:to>
      <xdr:col>11</xdr:col>
      <xdr:colOff>31750</xdr:colOff>
      <xdr:row>42</xdr:row>
      <xdr:rowOff>163195</xdr:rowOff>
    </xdr:to>
    <xdr:cxnSp macro="">
      <xdr:nvCxnSpPr>
        <xdr:cNvPr id="80" name="直線コネクタ 79"/>
        <xdr:cNvCxnSpPr/>
      </xdr:nvCxnSpPr>
      <xdr:spPr>
        <a:xfrm>
          <a:off x="1447800" y="73469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94615</xdr:rowOff>
    </xdr:from>
    <xdr:to>
      <xdr:col>11</xdr:col>
      <xdr:colOff>82550</xdr:colOff>
      <xdr:row>42</xdr:row>
      <xdr:rowOff>24765</xdr:rowOff>
    </xdr:to>
    <xdr:sp macro="" textlink="">
      <xdr:nvSpPr>
        <xdr:cNvPr id="81" name="フローチャート: 判断 80"/>
        <xdr:cNvSpPr/>
      </xdr:nvSpPr>
      <xdr:spPr>
        <a:xfrm>
          <a:off x="2286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34925</xdr:rowOff>
    </xdr:from>
    <xdr:ext cx="762000" cy="259080"/>
    <xdr:sp macro="" textlink="">
      <xdr:nvSpPr>
        <xdr:cNvPr id="82" name="テキスト ボックス 81"/>
        <xdr:cNvSpPr txBox="1"/>
      </xdr:nvSpPr>
      <xdr:spPr>
        <a:xfrm>
          <a:off x="1955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94615</xdr:rowOff>
    </xdr:from>
    <xdr:to>
      <xdr:col>7</xdr:col>
      <xdr:colOff>31750</xdr:colOff>
      <xdr:row>42</xdr:row>
      <xdr:rowOff>24765</xdr:rowOff>
    </xdr:to>
    <xdr:sp macro="" textlink="">
      <xdr:nvSpPr>
        <xdr:cNvPr id="83" name="フローチャート: 判断 82"/>
        <xdr:cNvSpPr/>
      </xdr:nvSpPr>
      <xdr:spPr>
        <a:xfrm>
          <a:off x="1397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34925</xdr:rowOff>
    </xdr:from>
    <xdr:ext cx="762000" cy="259080"/>
    <xdr:sp macro="" textlink="">
      <xdr:nvSpPr>
        <xdr:cNvPr id="84" name="テキスト ボックス 83"/>
        <xdr:cNvSpPr txBox="1"/>
      </xdr:nvSpPr>
      <xdr:spPr>
        <a:xfrm>
          <a:off x="1066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16510</xdr:rowOff>
    </xdr:from>
    <xdr:ext cx="762000" cy="259080"/>
    <xdr:sp macro="" textlink="">
      <xdr:nvSpPr>
        <xdr:cNvPr id="91" name="財政力該当値テキスト"/>
        <xdr:cNvSpPr txBox="1"/>
      </xdr:nvSpPr>
      <xdr:spPr>
        <a:xfrm>
          <a:off x="504190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10160</xdr:rowOff>
    </xdr:from>
    <xdr:to>
      <xdr:col>19</xdr:col>
      <xdr:colOff>184150</xdr:colOff>
      <xdr:row>43</xdr:row>
      <xdr:rowOff>111760</xdr:rowOff>
    </xdr:to>
    <xdr:sp macro="" textlink="">
      <xdr:nvSpPr>
        <xdr:cNvPr id="92" name="楕円 91"/>
        <xdr:cNvSpPr/>
      </xdr:nvSpPr>
      <xdr:spPr>
        <a:xfrm>
          <a:off x="4064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96520</xdr:rowOff>
    </xdr:from>
    <xdr:ext cx="736600" cy="259080"/>
    <xdr:sp macro="" textlink="">
      <xdr:nvSpPr>
        <xdr:cNvPr id="93" name="テキスト ボックス 92"/>
        <xdr:cNvSpPr txBox="1"/>
      </xdr:nvSpPr>
      <xdr:spPr>
        <a:xfrm>
          <a:off x="3733800" y="746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129540</xdr:rowOff>
    </xdr:from>
    <xdr:to>
      <xdr:col>15</xdr:col>
      <xdr:colOff>133350</xdr:colOff>
      <xdr:row>43</xdr:row>
      <xdr:rowOff>59690</xdr:rowOff>
    </xdr:to>
    <xdr:sp macro="" textlink="">
      <xdr:nvSpPr>
        <xdr:cNvPr id="94" name="楕円 93"/>
        <xdr:cNvSpPr/>
      </xdr:nvSpPr>
      <xdr:spPr>
        <a:xfrm>
          <a:off x="3175000" y="73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44450</xdr:rowOff>
    </xdr:from>
    <xdr:ext cx="762000" cy="259080"/>
    <xdr:sp macro="" textlink="">
      <xdr:nvSpPr>
        <xdr:cNvPr id="95" name="テキスト ボックス 94"/>
        <xdr:cNvSpPr txBox="1"/>
      </xdr:nvSpPr>
      <xdr:spPr>
        <a:xfrm>
          <a:off x="2844800" y="741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112395</xdr:rowOff>
    </xdr:from>
    <xdr:to>
      <xdr:col>11</xdr:col>
      <xdr:colOff>82550</xdr:colOff>
      <xdr:row>43</xdr:row>
      <xdr:rowOff>42545</xdr:rowOff>
    </xdr:to>
    <xdr:sp macro="" textlink="">
      <xdr:nvSpPr>
        <xdr:cNvPr id="96" name="楕円 95"/>
        <xdr:cNvSpPr/>
      </xdr:nvSpPr>
      <xdr:spPr>
        <a:xfrm>
          <a:off x="2286000"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27305</xdr:rowOff>
    </xdr:from>
    <xdr:ext cx="762000" cy="259080"/>
    <xdr:sp macro="" textlink="">
      <xdr:nvSpPr>
        <xdr:cNvPr id="97" name="テキスト ボックス 96"/>
        <xdr:cNvSpPr txBox="1"/>
      </xdr:nvSpPr>
      <xdr:spPr>
        <a:xfrm>
          <a:off x="1955800" y="739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10160</xdr:rowOff>
    </xdr:from>
    <xdr:ext cx="762000" cy="259080"/>
    <xdr:sp macro="" textlink="">
      <xdr:nvSpPr>
        <xdr:cNvPr id="99" name="テキスト ボックス 98"/>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1" name="テキスト ボックス 100"/>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2" name="テキスト ボックス 101"/>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物価高騰の影響により物件費が増加したことや、取手地方広域下水道組合に対する負担金の増により補助費等が増となったことなどにより、経常経費充当一般財源全体で約5.5億円の増となった。一方で,個人市民税の増収等によって地方税が約2.0億円の増、普通交付税の再算定が行われたことにより、普通交付税が約1.4億円の増となったが、臨時財政対策債が約14.3億円の減となったことで、経常一般財源等が全体で約10.9億円の減となった。</a:t>
          </a:r>
        </a:p>
        <a:p>
          <a:r>
            <a:rPr kumimoji="1" lang="ja-JP" altLang="en-US" sz="1000">
              <a:latin typeface="ＭＳ Ｐゴシック"/>
              <a:ea typeface="ＭＳ Ｐゴシック"/>
            </a:rPr>
            <a:t>　前年度は普通交付税の再算定に加え、臨時財政対策債の増など、全国的な要因によって経常経費充当一般財源の増額幅以上に経常一般財源等が増となったため、経常収支比率が89.8ポイントとなっており、令和4年度は前年度と比較して6.2ポイント増加の96.0ポイントとなった。　　</a:t>
          </a:r>
        </a:p>
        <a:p>
          <a:r>
            <a:rPr kumimoji="1" lang="ja-JP" altLang="en-US" sz="1000">
              <a:latin typeface="ＭＳ Ｐゴシック"/>
              <a:ea typeface="ＭＳ Ｐゴシック"/>
            </a:rPr>
            <a:t>　今後は、市税全体の収納率の向上や、滞納の解消、事業の見直し等による効率的な財政運営により、経常収支比率の改善に努めていく。</a:t>
          </a: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5" name="テキスト ボックス 114"/>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3" name="テキスト ボックス 122"/>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5" name="テキスト ボックス 124"/>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38735</xdr:rowOff>
    </xdr:from>
    <xdr:to>
      <xdr:col>23</xdr:col>
      <xdr:colOff>133350</xdr:colOff>
      <xdr:row>67</xdr:row>
      <xdr:rowOff>64135</xdr:rowOff>
    </xdr:to>
    <xdr:cxnSp macro="">
      <xdr:nvCxnSpPr>
        <xdr:cNvPr id="129" name="直線コネクタ 128"/>
        <xdr:cNvCxnSpPr/>
      </xdr:nvCxnSpPr>
      <xdr:spPr>
        <a:xfrm flipV="1">
          <a:off x="4953000" y="998283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2000" cy="259080"/>
    <xdr:sp macro="" textlink="">
      <xdr:nvSpPr>
        <xdr:cNvPr id="130" name="財政構造の弾力性最小値テキスト"/>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31" name="直線コネクタ 130"/>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125095</xdr:rowOff>
    </xdr:from>
    <xdr:ext cx="762000" cy="258445"/>
    <xdr:sp macro="" textlink="">
      <xdr:nvSpPr>
        <xdr:cNvPr id="132" name="財政構造の弾力性最大値テキスト"/>
        <xdr:cNvSpPr txBox="1"/>
      </xdr:nvSpPr>
      <xdr:spPr>
        <a:xfrm>
          <a:off x="5041900" y="9726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38735</xdr:rowOff>
    </xdr:from>
    <xdr:to>
      <xdr:col>24</xdr:col>
      <xdr:colOff>12700</xdr:colOff>
      <xdr:row>58</xdr:row>
      <xdr:rowOff>38735</xdr:rowOff>
    </xdr:to>
    <xdr:cxnSp macro="">
      <xdr:nvCxnSpPr>
        <xdr:cNvPr id="133" name="直線コネクタ 132"/>
        <xdr:cNvCxnSpPr/>
      </xdr:nvCxnSpPr>
      <xdr:spPr>
        <a:xfrm>
          <a:off x="4864100" y="998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89535</xdr:rowOff>
    </xdr:from>
    <xdr:to>
      <xdr:col>23</xdr:col>
      <xdr:colOff>133350</xdr:colOff>
      <xdr:row>63</xdr:row>
      <xdr:rowOff>74930</xdr:rowOff>
    </xdr:to>
    <xdr:cxnSp macro="">
      <xdr:nvCxnSpPr>
        <xdr:cNvPr id="134" name="直線コネクタ 133"/>
        <xdr:cNvCxnSpPr/>
      </xdr:nvCxnSpPr>
      <xdr:spPr>
        <a:xfrm>
          <a:off x="4114800" y="10376535"/>
          <a:ext cx="8382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117475</xdr:rowOff>
    </xdr:from>
    <xdr:ext cx="762000" cy="259080"/>
    <xdr:sp macro="" textlink="">
      <xdr:nvSpPr>
        <xdr:cNvPr id="135" name="財政構造の弾力性平均値テキスト"/>
        <xdr:cNvSpPr txBox="1"/>
      </xdr:nvSpPr>
      <xdr:spPr>
        <a:xfrm>
          <a:off x="5041900" y="10404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100965</xdr:rowOff>
    </xdr:from>
    <xdr:to>
      <xdr:col>23</xdr:col>
      <xdr:colOff>184150</xdr:colOff>
      <xdr:row>62</xdr:row>
      <xdr:rowOff>31115</xdr:rowOff>
    </xdr:to>
    <xdr:sp macro="" textlink="">
      <xdr:nvSpPr>
        <xdr:cNvPr id="136" name="フローチャート: 判断 135"/>
        <xdr:cNvSpPr/>
      </xdr:nvSpPr>
      <xdr:spPr>
        <a:xfrm>
          <a:off x="4902200" y="1055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89535</xdr:rowOff>
    </xdr:from>
    <xdr:to>
      <xdr:col>19</xdr:col>
      <xdr:colOff>133350</xdr:colOff>
      <xdr:row>63</xdr:row>
      <xdr:rowOff>114300</xdr:rowOff>
    </xdr:to>
    <xdr:cxnSp macro="">
      <xdr:nvCxnSpPr>
        <xdr:cNvPr id="137" name="直線コネクタ 136"/>
        <xdr:cNvCxnSpPr/>
      </xdr:nvCxnSpPr>
      <xdr:spPr>
        <a:xfrm flipV="1">
          <a:off x="3225800" y="10376535"/>
          <a:ext cx="889000" cy="539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134620</xdr:rowOff>
    </xdr:from>
    <xdr:ext cx="736600" cy="258445"/>
    <xdr:sp macro="" textlink="">
      <xdr:nvSpPr>
        <xdr:cNvPr id="139" name="テキスト ボックス 138"/>
        <xdr:cNvSpPr txBox="1"/>
      </xdr:nvSpPr>
      <xdr:spPr>
        <a:xfrm>
          <a:off x="3733800" y="100787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114300</xdr:rowOff>
    </xdr:from>
    <xdr:to>
      <xdr:col>15</xdr:col>
      <xdr:colOff>82550</xdr:colOff>
      <xdr:row>63</xdr:row>
      <xdr:rowOff>162560</xdr:rowOff>
    </xdr:to>
    <xdr:cxnSp macro="">
      <xdr:nvCxnSpPr>
        <xdr:cNvPr id="140" name="直線コネクタ 139"/>
        <xdr:cNvCxnSpPr/>
      </xdr:nvCxnSpPr>
      <xdr:spPr>
        <a:xfrm flipV="1">
          <a:off x="2336800" y="109156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26035</xdr:rowOff>
    </xdr:from>
    <xdr:to>
      <xdr:col>15</xdr:col>
      <xdr:colOff>133350</xdr:colOff>
      <xdr:row>62</xdr:row>
      <xdr:rowOff>127635</xdr:rowOff>
    </xdr:to>
    <xdr:sp macro="" textlink="">
      <xdr:nvSpPr>
        <xdr:cNvPr id="141" name="フローチャート: 判断 140"/>
        <xdr:cNvSpPr/>
      </xdr:nvSpPr>
      <xdr:spPr>
        <a:xfrm>
          <a:off x="3175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137795</xdr:rowOff>
    </xdr:from>
    <xdr:ext cx="762000" cy="259080"/>
    <xdr:sp macro="" textlink="">
      <xdr:nvSpPr>
        <xdr:cNvPr id="142" name="テキスト ボックス 141"/>
        <xdr:cNvSpPr txBox="1"/>
      </xdr:nvSpPr>
      <xdr:spPr>
        <a:xfrm>
          <a:off x="2844800" y="10424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74930</xdr:rowOff>
    </xdr:from>
    <xdr:to>
      <xdr:col>11</xdr:col>
      <xdr:colOff>31750</xdr:colOff>
      <xdr:row>63</xdr:row>
      <xdr:rowOff>162560</xdr:rowOff>
    </xdr:to>
    <xdr:cxnSp macro="">
      <xdr:nvCxnSpPr>
        <xdr:cNvPr id="143" name="直線コネクタ 142"/>
        <xdr:cNvCxnSpPr/>
      </xdr:nvCxnSpPr>
      <xdr:spPr>
        <a:xfrm>
          <a:off x="1447800" y="1087628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57785</xdr:rowOff>
    </xdr:from>
    <xdr:to>
      <xdr:col>11</xdr:col>
      <xdr:colOff>82550</xdr:colOff>
      <xdr:row>62</xdr:row>
      <xdr:rowOff>159385</xdr:rowOff>
    </xdr:to>
    <xdr:sp macro="" textlink="">
      <xdr:nvSpPr>
        <xdr:cNvPr id="144" name="フローチャート: 判断 143"/>
        <xdr:cNvSpPr/>
      </xdr:nvSpPr>
      <xdr:spPr>
        <a:xfrm>
          <a:off x="22860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169545</xdr:rowOff>
    </xdr:from>
    <xdr:ext cx="762000" cy="258445"/>
    <xdr:sp macro="" textlink="">
      <xdr:nvSpPr>
        <xdr:cNvPr id="145" name="テキスト ボックス 144"/>
        <xdr:cNvSpPr txBox="1"/>
      </xdr:nvSpPr>
      <xdr:spPr>
        <a:xfrm>
          <a:off x="1955800" y="10456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26035</xdr:rowOff>
    </xdr:from>
    <xdr:to>
      <xdr:col>7</xdr:col>
      <xdr:colOff>31750</xdr:colOff>
      <xdr:row>62</xdr:row>
      <xdr:rowOff>127635</xdr:rowOff>
    </xdr:to>
    <xdr:sp macro="" textlink="">
      <xdr:nvSpPr>
        <xdr:cNvPr id="146" name="フローチャート: 判断 145"/>
        <xdr:cNvSpPr/>
      </xdr:nvSpPr>
      <xdr:spPr>
        <a:xfrm>
          <a:off x="1397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137795</xdr:rowOff>
    </xdr:from>
    <xdr:ext cx="762000" cy="259080"/>
    <xdr:sp macro="" textlink="">
      <xdr:nvSpPr>
        <xdr:cNvPr id="147" name="テキスト ボックス 146"/>
        <xdr:cNvSpPr txBox="1"/>
      </xdr:nvSpPr>
      <xdr:spPr>
        <a:xfrm>
          <a:off x="1066800" y="10424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63</xdr:row>
      <xdr:rowOff>23495</xdr:rowOff>
    </xdr:from>
    <xdr:to>
      <xdr:col>23</xdr:col>
      <xdr:colOff>184150</xdr:colOff>
      <xdr:row>63</xdr:row>
      <xdr:rowOff>125095</xdr:rowOff>
    </xdr:to>
    <xdr:sp macro="" textlink="">
      <xdr:nvSpPr>
        <xdr:cNvPr id="153" name="楕円 152"/>
        <xdr:cNvSpPr/>
      </xdr:nvSpPr>
      <xdr:spPr>
        <a:xfrm>
          <a:off x="49022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167005</xdr:rowOff>
    </xdr:from>
    <xdr:ext cx="762000" cy="258445"/>
    <xdr:sp macro="" textlink="">
      <xdr:nvSpPr>
        <xdr:cNvPr id="154" name="財政構造の弾力性該当値テキスト"/>
        <xdr:cNvSpPr txBox="1"/>
      </xdr:nvSpPr>
      <xdr:spPr>
        <a:xfrm>
          <a:off x="5041900" y="10796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38735</xdr:rowOff>
    </xdr:from>
    <xdr:to>
      <xdr:col>19</xdr:col>
      <xdr:colOff>184150</xdr:colOff>
      <xdr:row>60</xdr:row>
      <xdr:rowOff>140335</xdr:rowOff>
    </xdr:to>
    <xdr:sp macro="" textlink="">
      <xdr:nvSpPr>
        <xdr:cNvPr id="155" name="楕円 154"/>
        <xdr:cNvSpPr/>
      </xdr:nvSpPr>
      <xdr:spPr>
        <a:xfrm>
          <a:off x="40640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125095</xdr:rowOff>
    </xdr:from>
    <xdr:ext cx="736600" cy="258445"/>
    <xdr:sp macro="" textlink="">
      <xdr:nvSpPr>
        <xdr:cNvPr id="156" name="テキスト ボックス 155"/>
        <xdr:cNvSpPr txBox="1"/>
      </xdr:nvSpPr>
      <xdr:spPr>
        <a:xfrm>
          <a:off x="3733800" y="104120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7" name="楕円 156"/>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149860</xdr:rowOff>
    </xdr:from>
    <xdr:ext cx="762000" cy="259080"/>
    <xdr:sp macro="" textlink="">
      <xdr:nvSpPr>
        <xdr:cNvPr id="158" name="テキスト ボックス 157"/>
        <xdr:cNvSpPr txBox="1"/>
      </xdr:nvSpPr>
      <xdr:spPr>
        <a:xfrm>
          <a:off x="2844800" y="1095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9" name="楕円 158"/>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26670</xdr:rowOff>
    </xdr:from>
    <xdr:ext cx="762000" cy="259080"/>
    <xdr:sp macro="" textlink="">
      <xdr:nvSpPr>
        <xdr:cNvPr id="160" name="テキスト ボックス 159"/>
        <xdr:cNvSpPr txBox="1"/>
      </xdr:nvSpPr>
      <xdr:spPr>
        <a:xfrm>
          <a:off x="1955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23495</xdr:rowOff>
    </xdr:from>
    <xdr:to>
      <xdr:col>7</xdr:col>
      <xdr:colOff>31750</xdr:colOff>
      <xdr:row>63</xdr:row>
      <xdr:rowOff>125095</xdr:rowOff>
    </xdr:to>
    <xdr:sp macro="" textlink="">
      <xdr:nvSpPr>
        <xdr:cNvPr id="161" name="楕円 160"/>
        <xdr:cNvSpPr/>
      </xdr:nvSpPr>
      <xdr:spPr>
        <a:xfrm>
          <a:off x="13970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109855</xdr:rowOff>
    </xdr:from>
    <xdr:ext cx="762000" cy="258445"/>
    <xdr:sp macro="" textlink="">
      <xdr:nvSpPr>
        <xdr:cNvPr id="162" name="テキスト ボックス 161"/>
        <xdr:cNvSpPr txBox="1"/>
      </xdr:nvSpPr>
      <xdr:spPr>
        <a:xfrm>
          <a:off x="1066800" y="1091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[140,087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令和4年度における人口1人当たりの人件費・物件費等は前年度と比較して12,189円の増となり、類似団体平均と比較して若干高くなっている。</a:t>
          </a:r>
        </a:p>
        <a:p>
          <a:r>
            <a:rPr kumimoji="1" lang="ja-JP" altLang="en-US" sz="1000">
              <a:latin typeface="ＭＳ Ｐゴシック"/>
              <a:ea typeface="ＭＳ Ｐゴシック"/>
            </a:rPr>
            <a:t>　主な要因として、人件費において退職者が増となったことに伴い退職手当組合負担金が0.6億円増となったことや、物件費においてプレミアム付商品券事業や生活応援商品券事業の実施、物価高騰に伴う光熱水費の増などにより、物件費全体で約12.9億円の増となったことで、前年度と比較して人件費・物件費のどちらも増となっている。</a:t>
          </a:r>
        </a:p>
        <a:p>
          <a:r>
            <a:rPr kumimoji="1" lang="ja-JP" altLang="en-US" sz="1000">
              <a:latin typeface="ＭＳ Ｐゴシック"/>
              <a:ea typeface="ＭＳ Ｐゴシック"/>
            </a:rPr>
            <a:t>　今後は、行政経営改革プランに基づき、公共施設の民間業務委託や、指定管理者制度の一般公募を進め、市場の競争原理による経費削減を図ると共に、適正な給与水準の維持に努める。</a:t>
          </a:r>
        </a:p>
      </xdr:txBody>
    </xdr:sp>
    <xdr:clientData/>
  </xdr:twoCellAnchor>
  <xdr:oneCellAnchor>
    <xdr:from>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80" name="テキスト ボックス 179"/>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82" name="テキスト ボックス 181"/>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54610</xdr:rowOff>
    </xdr:from>
    <xdr:to>
      <xdr:col>23</xdr:col>
      <xdr:colOff>133350</xdr:colOff>
      <xdr:row>88</xdr:row>
      <xdr:rowOff>84455</xdr:rowOff>
    </xdr:to>
    <xdr:cxnSp macro="">
      <xdr:nvCxnSpPr>
        <xdr:cNvPr id="192" name="直線コネクタ 191"/>
        <xdr:cNvCxnSpPr/>
      </xdr:nvCxnSpPr>
      <xdr:spPr>
        <a:xfrm flipV="1">
          <a:off x="4953000" y="13770610"/>
          <a:ext cx="0" cy="1401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56515</xdr:rowOff>
    </xdr:from>
    <xdr:ext cx="762000" cy="258445"/>
    <xdr:sp macro="" textlink="">
      <xdr:nvSpPr>
        <xdr:cNvPr id="193" name="人件費・物件費等の状況最小値テキスト"/>
        <xdr:cNvSpPr txBox="1"/>
      </xdr:nvSpPr>
      <xdr:spPr>
        <a:xfrm>
          <a:off x="5041900" y="15144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192,309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84455</xdr:rowOff>
    </xdr:from>
    <xdr:to>
      <xdr:col>24</xdr:col>
      <xdr:colOff>12700</xdr:colOff>
      <xdr:row>88</xdr:row>
      <xdr:rowOff>84455</xdr:rowOff>
    </xdr:to>
    <xdr:cxnSp macro="">
      <xdr:nvCxnSpPr>
        <xdr:cNvPr id="194" name="直線コネクタ 193"/>
        <xdr:cNvCxnSpPr/>
      </xdr:nvCxnSpPr>
      <xdr:spPr>
        <a:xfrm>
          <a:off x="4864100" y="1517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140970</xdr:rowOff>
    </xdr:from>
    <xdr:ext cx="762000" cy="259080"/>
    <xdr:sp macro="" textlink="">
      <xdr:nvSpPr>
        <xdr:cNvPr id="195" name="人件費・物件費等の状況最大値テキスト"/>
        <xdr:cNvSpPr txBox="1"/>
      </xdr:nvSpPr>
      <xdr:spPr>
        <a:xfrm>
          <a:off x="5041900" y="1351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87,759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54610</xdr:rowOff>
    </xdr:from>
    <xdr:to>
      <xdr:col>24</xdr:col>
      <xdr:colOff>12700</xdr:colOff>
      <xdr:row>80</xdr:row>
      <xdr:rowOff>54610</xdr:rowOff>
    </xdr:to>
    <xdr:cxnSp macro="">
      <xdr:nvCxnSpPr>
        <xdr:cNvPr id="196" name="直線コネクタ 195"/>
        <xdr:cNvCxnSpPr/>
      </xdr:nvCxnSpPr>
      <xdr:spPr>
        <a:xfrm>
          <a:off x="4864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78105</xdr:rowOff>
    </xdr:from>
    <xdr:to>
      <xdr:col>23</xdr:col>
      <xdr:colOff>133350</xdr:colOff>
      <xdr:row>84</xdr:row>
      <xdr:rowOff>70485</xdr:rowOff>
    </xdr:to>
    <xdr:cxnSp macro="">
      <xdr:nvCxnSpPr>
        <xdr:cNvPr id="197" name="直線コネクタ 196"/>
        <xdr:cNvCxnSpPr/>
      </xdr:nvCxnSpPr>
      <xdr:spPr>
        <a:xfrm>
          <a:off x="4114800" y="14308455"/>
          <a:ext cx="8382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99060</xdr:rowOff>
    </xdr:from>
    <xdr:ext cx="762000" cy="258445"/>
    <xdr:sp macro="" textlink="">
      <xdr:nvSpPr>
        <xdr:cNvPr id="198" name="人件費・物件費等の状況平均値テキスト"/>
        <xdr:cNvSpPr txBox="1"/>
      </xdr:nvSpPr>
      <xdr:spPr>
        <a:xfrm>
          <a:off x="5041900" y="14157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131,997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82550</xdr:rowOff>
    </xdr:from>
    <xdr:to>
      <xdr:col>23</xdr:col>
      <xdr:colOff>184150</xdr:colOff>
      <xdr:row>84</xdr:row>
      <xdr:rowOff>12700</xdr:rowOff>
    </xdr:to>
    <xdr:sp macro="" textlink="">
      <xdr:nvSpPr>
        <xdr:cNvPr id="199" name="フローチャート: 判断 198"/>
        <xdr:cNvSpPr/>
      </xdr:nvSpPr>
      <xdr:spPr>
        <a:xfrm>
          <a:off x="4902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121285</xdr:rowOff>
    </xdr:from>
    <xdr:to>
      <xdr:col>19</xdr:col>
      <xdr:colOff>133350</xdr:colOff>
      <xdr:row>83</xdr:row>
      <xdr:rowOff>78105</xdr:rowOff>
    </xdr:to>
    <xdr:cxnSp macro="">
      <xdr:nvCxnSpPr>
        <xdr:cNvPr id="200" name="直線コネクタ 199"/>
        <xdr:cNvCxnSpPr/>
      </xdr:nvCxnSpPr>
      <xdr:spPr>
        <a:xfrm>
          <a:off x="3225800" y="1418018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20320</xdr:rowOff>
    </xdr:from>
    <xdr:to>
      <xdr:col>19</xdr:col>
      <xdr:colOff>184150</xdr:colOff>
      <xdr:row>83</xdr:row>
      <xdr:rowOff>121920</xdr:rowOff>
    </xdr:to>
    <xdr:sp macro="" textlink="">
      <xdr:nvSpPr>
        <xdr:cNvPr id="201" name="フローチャート: 判断 200"/>
        <xdr:cNvSpPr/>
      </xdr:nvSpPr>
      <xdr:spPr>
        <a:xfrm>
          <a:off x="4064000" y="1425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132080</xdr:rowOff>
    </xdr:from>
    <xdr:ext cx="736600" cy="258445"/>
    <xdr:sp macro="" textlink="">
      <xdr:nvSpPr>
        <xdr:cNvPr id="202" name="テキスト ボックス 201"/>
        <xdr:cNvSpPr txBox="1"/>
      </xdr:nvSpPr>
      <xdr:spPr>
        <a:xfrm>
          <a:off x="3733800" y="140195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127,357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37465</xdr:rowOff>
    </xdr:from>
    <xdr:to>
      <xdr:col>15</xdr:col>
      <xdr:colOff>82550</xdr:colOff>
      <xdr:row>82</xdr:row>
      <xdr:rowOff>121285</xdr:rowOff>
    </xdr:to>
    <xdr:cxnSp macro="">
      <xdr:nvCxnSpPr>
        <xdr:cNvPr id="203" name="直線コネクタ 202"/>
        <xdr:cNvCxnSpPr/>
      </xdr:nvCxnSpPr>
      <xdr:spPr>
        <a:xfrm>
          <a:off x="2336800" y="1409636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90170</xdr:rowOff>
    </xdr:from>
    <xdr:to>
      <xdr:col>15</xdr:col>
      <xdr:colOff>133350</xdr:colOff>
      <xdr:row>83</xdr:row>
      <xdr:rowOff>20320</xdr:rowOff>
    </xdr:to>
    <xdr:sp macro="" textlink="">
      <xdr:nvSpPr>
        <xdr:cNvPr id="204" name="フローチャート: 判断 203"/>
        <xdr:cNvSpPr/>
      </xdr:nvSpPr>
      <xdr:spPr>
        <a:xfrm>
          <a:off x="31750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5080</xdr:rowOff>
    </xdr:from>
    <xdr:ext cx="762000" cy="259080"/>
    <xdr:sp macro="" textlink="">
      <xdr:nvSpPr>
        <xdr:cNvPr id="205" name="テキスト ボックス 204"/>
        <xdr:cNvSpPr txBox="1"/>
      </xdr:nvSpPr>
      <xdr:spPr>
        <a:xfrm>
          <a:off x="2844800" y="14235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1905</xdr:rowOff>
    </xdr:from>
    <xdr:to>
      <xdr:col>11</xdr:col>
      <xdr:colOff>31750</xdr:colOff>
      <xdr:row>82</xdr:row>
      <xdr:rowOff>37465</xdr:rowOff>
    </xdr:to>
    <xdr:cxnSp macro="">
      <xdr:nvCxnSpPr>
        <xdr:cNvPr id="206" name="直線コネクタ 205"/>
        <xdr:cNvCxnSpPr/>
      </xdr:nvCxnSpPr>
      <xdr:spPr>
        <a:xfrm>
          <a:off x="1447800" y="140608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3810</xdr:rowOff>
    </xdr:from>
    <xdr:to>
      <xdr:col>11</xdr:col>
      <xdr:colOff>82550</xdr:colOff>
      <xdr:row>82</xdr:row>
      <xdr:rowOff>105410</xdr:rowOff>
    </xdr:to>
    <xdr:sp macro="" textlink="">
      <xdr:nvSpPr>
        <xdr:cNvPr id="207" name="フローチャート: 判断 206"/>
        <xdr:cNvSpPr/>
      </xdr:nvSpPr>
      <xdr:spPr>
        <a:xfrm>
          <a:off x="2286000" y="1406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90170</xdr:rowOff>
    </xdr:from>
    <xdr:ext cx="762000" cy="259080"/>
    <xdr:sp macro="" textlink="">
      <xdr:nvSpPr>
        <xdr:cNvPr id="208" name="テキスト ボックス 207"/>
        <xdr:cNvSpPr txBox="1"/>
      </xdr:nvSpPr>
      <xdr:spPr>
        <a:xfrm>
          <a:off x="1955800" y="1414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137795</xdr:rowOff>
    </xdr:from>
    <xdr:to>
      <xdr:col>7</xdr:col>
      <xdr:colOff>31750</xdr:colOff>
      <xdr:row>82</xdr:row>
      <xdr:rowOff>67945</xdr:rowOff>
    </xdr:to>
    <xdr:sp macro="" textlink="">
      <xdr:nvSpPr>
        <xdr:cNvPr id="209" name="フローチャート: 判断 208"/>
        <xdr:cNvSpPr/>
      </xdr:nvSpPr>
      <xdr:spPr>
        <a:xfrm>
          <a:off x="13970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52705</xdr:rowOff>
    </xdr:from>
    <xdr:ext cx="762000" cy="258445"/>
    <xdr:sp macro="" textlink="">
      <xdr:nvSpPr>
        <xdr:cNvPr id="210" name="テキスト ボックス 209"/>
        <xdr:cNvSpPr txBox="1"/>
      </xdr:nvSpPr>
      <xdr:spPr>
        <a:xfrm>
          <a:off x="1066800" y="14111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19685</xdr:rowOff>
    </xdr:from>
    <xdr:to>
      <xdr:col>23</xdr:col>
      <xdr:colOff>184150</xdr:colOff>
      <xdr:row>84</xdr:row>
      <xdr:rowOff>121285</xdr:rowOff>
    </xdr:to>
    <xdr:sp macro="" textlink="">
      <xdr:nvSpPr>
        <xdr:cNvPr id="216" name="楕円 215"/>
        <xdr:cNvSpPr/>
      </xdr:nvSpPr>
      <xdr:spPr>
        <a:xfrm>
          <a:off x="4902200" y="144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163195</xdr:rowOff>
    </xdr:from>
    <xdr:ext cx="762000" cy="259080"/>
    <xdr:sp macro="" textlink="">
      <xdr:nvSpPr>
        <xdr:cNvPr id="217" name="人件費・物件費等の状況該当値テキスト"/>
        <xdr:cNvSpPr txBox="1"/>
      </xdr:nvSpPr>
      <xdr:spPr>
        <a:xfrm>
          <a:off x="5041900" y="14393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140,087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27305</xdr:rowOff>
    </xdr:from>
    <xdr:to>
      <xdr:col>19</xdr:col>
      <xdr:colOff>184150</xdr:colOff>
      <xdr:row>83</xdr:row>
      <xdr:rowOff>128905</xdr:rowOff>
    </xdr:to>
    <xdr:sp macro="" textlink="">
      <xdr:nvSpPr>
        <xdr:cNvPr id="218" name="楕円 217"/>
        <xdr:cNvSpPr/>
      </xdr:nvSpPr>
      <xdr:spPr>
        <a:xfrm>
          <a:off x="40640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113665</xdr:rowOff>
    </xdr:from>
    <xdr:ext cx="736600" cy="258445"/>
    <xdr:sp macro="" textlink="">
      <xdr:nvSpPr>
        <xdr:cNvPr id="219" name="テキスト ボックス 218"/>
        <xdr:cNvSpPr txBox="1"/>
      </xdr:nvSpPr>
      <xdr:spPr>
        <a:xfrm>
          <a:off x="3733800" y="14344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127,898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70485</xdr:rowOff>
    </xdr:from>
    <xdr:to>
      <xdr:col>15</xdr:col>
      <xdr:colOff>133350</xdr:colOff>
      <xdr:row>83</xdr:row>
      <xdr:rowOff>635</xdr:rowOff>
    </xdr:to>
    <xdr:sp macro="" textlink="">
      <xdr:nvSpPr>
        <xdr:cNvPr id="220" name="楕円 219"/>
        <xdr:cNvSpPr/>
      </xdr:nvSpPr>
      <xdr:spPr>
        <a:xfrm>
          <a:off x="3175000" y="141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10795</xdr:rowOff>
    </xdr:from>
    <xdr:ext cx="762000" cy="258445"/>
    <xdr:sp macro="" textlink="">
      <xdr:nvSpPr>
        <xdr:cNvPr id="221" name="テキスト ボックス 220"/>
        <xdr:cNvSpPr txBox="1"/>
      </xdr:nvSpPr>
      <xdr:spPr>
        <a:xfrm>
          <a:off x="2844800" y="13898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118,331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158115</xdr:rowOff>
    </xdr:from>
    <xdr:to>
      <xdr:col>11</xdr:col>
      <xdr:colOff>82550</xdr:colOff>
      <xdr:row>82</xdr:row>
      <xdr:rowOff>88265</xdr:rowOff>
    </xdr:to>
    <xdr:sp macro="" textlink="">
      <xdr:nvSpPr>
        <xdr:cNvPr id="222" name="楕円 221"/>
        <xdr:cNvSpPr/>
      </xdr:nvSpPr>
      <xdr:spPr>
        <a:xfrm>
          <a:off x="2286000" y="140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98425</xdr:rowOff>
    </xdr:from>
    <xdr:ext cx="762000" cy="258445"/>
    <xdr:sp macro="" textlink="">
      <xdr:nvSpPr>
        <xdr:cNvPr id="223" name="テキスト ボックス 222"/>
        <xdr:cNvSpPr txBox="1"/>
      </xdr:nvSpPr>
      <xdr:spPr>
        <a:xfrm>
          <a:off x="1955800" y="13814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112,074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122555</xdr:rowOff>
    </xdr:from>
    <xdr:to>
      <xdr:col>7</xdr:col>
      <xdr:colOff>31750</xdr:colOff>
      <xdr:row>82</xdr:row>
      <xdr:rowOff>52705</xdr:rowOff>
    </xdr:to>
    <xdr:sp macro="" textlink="">
      <xdr:nvSpPr>
        <xdr:cNvPr id="224" name="楕円 223"/>
        <xdr:cNvSpPr/>
      </xdr:nvSpPr>
      <xdr:spPr>
        <a:xfrm>
          <a:off x="13970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63500</xdr:rowOff>
    </xdr:from>
    <xdr:ext cx="762000" cy="258445"/>
    <xdr:sp macro="" textlink="">
      <xdr:nvSpPr>
        <xdr:cNvPr id="225" name="テキスト ボックス 224"/>
        <xdr:cNvSpPr txBox="1"/>
      </xdr:nvSpPr>
      <xdr:spPr>
        <a:xfrm>
          <a:off x="1066800" y="13779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109,407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当市の一般行政職の給料表については、国の給料表に準じており、人事院勧告に従い、給与体系の見直しを随時行っていることなどから、ラスパイレス指数は類似団体平均や全国市平均を下回っていると考えられる。</a:t>
          </a:r>
        </a:p>
        <a:p>
          <a:r>
            <a:rPr kumimoji="1" lang="ja-JP" altLang="en-US" sz="1000">
              <a:latin typeface="ＭＳ Ｐゴシック"/>
              <a:ea typeface="ＭＳ Ｐゴシック"/>
            </a:rPr>
            <a:t>　また、地域手当については、国基準による支給割合16％に対し、10％に抑制して支給（平成28年度は8%、29年度以降10%で支給）している。</a:t>
          </a:r>
        </a:p>
        <a:p>
          <a:r>
            <a:rPr kumimoji="1" lang="ja-JP" altLang="en-US" sz="1000">
              <a:latin typeface="ＭＳ Ｐゴシック"/>
              <a:ea typeface="ＭＳ Ｐゴシック"/>
            </a:rPr>
            <a:t>　今後もラスパイレス指数の推移に留意しつつ、適正値の維持に努める。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42" name="テキスト ボックス 241"/>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4" name="テキスト ボックス 243"/>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4" name="テキスト ボックス 253"/>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78740</xdr:rowOff>
    </xdr:from>
    <xdr:to>
      <xdr:col>81</xdr:col>
      <xdr:colOff>44450</xdr:colOff>
      <xdr:row>89</xdr:row>
      <xdr:rowOff>35560</xdr:rowOff>
    </xdr:to>
    <xdr:cxnSp macro="">
      <xdr:nvCxnSpPr>
        <xdr:cNvPr id="256" name="直線コネクタ 255"/>
        <xdr:cNvCxnSpPr/>
      </xdr:nvCxnSpPr>
      <xdr:spPr>
        <a:xfrm flipV="1">
          <a:off x="17018000" y="13794740"/>
          <a:ext cx="0" cy="1499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xdr:rowOff>
    </xdr:from>
    <xdr:ext cx="762000" cy="258445"/>
    <xdr:sp macro="" textlink="">
      <xdr:nvSpPr>
        <xdr:cNvPr id="257" name="給与水準   （国との比較）最小値テキスト"/>
        <xdr:cNvSpPr txBox="1"/>
      </xdr:nvSpPr>
      <xdr:spPr>
        <a:xfrm>
          <a:off x="17106900" y="15266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35560</xdr:rowOff>
    </xdr:from>
    <xdr:to>
      <xdr:col>81</xdr:col>
      <xdr:colOff>133350</xdr:colOff>
      <xdr:row>89</xdr:row>
      <xdr:rowOff>35560</xdr:rowOff>
    </xdr:to>
    <xdr:cxnSp macro="">
      <xdr:nvCxnSpPr>
        <xdr:cNvPr id="258" name="直線コネクタ 257"/>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165100</xdr:rowOff>
    </xdr:from>
    <xdr:ext cx="762000" cy="259080"/>
    <xdr:sp macro="" textlink="">
      <xdr:nvSpPr>
        <xdr:cNvPr id="259" name="給与水準   （国との比較）最大値テキスト"/>
        <xdr:cNvSpPr txBox="1"/>
      </xdr:nvSpPr>
      <xdr:spPr>
        <a:xfrm>
          <a:off x="17106900" y="1353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78740</xdr:rowOff>
    </xdr:from>
    <xdr:to>
      <xdr:col>81</xdr:col>
      <xdr:colOff>133350</xdr:colOff>
      <xdr:row>80</xdr:row>
      <xdr:rowOff>78740</xdr:rowOff>
    </xdr:to>
    <xdr:cxnSp macro="">
      <xdr:nvCxnSpPr>
        <xdr:cNvPr id="260" name="直線コネクタ 259"/>
        <xdr:cNvCxnSpPr/>
      </xdr:nvCxnSpPr>
      <xdr:spPr>
        <a:xfrm>
          <a:off x="16929100" y="1379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116205</xdr:rowOff>
    </xdr:from>
    <xdr:to>
      <xdr:col>81</xdr:col>
      <xdr:colOff>44450</xdr:colOff>
      <xdr:row>84</xdr:row>
      <xdr:rowOff>13335</xdr:rowOff>
    </xdr:to>
    <xdr:cxnSp macro="">
      <xdr:nvCxnSpPr>
        <xdr:cNvPr id="261" name="直線コネクタ 260"/>
        <xdr:cNvCxnSpPr/>
      </xdr:nvCxnSpPr>
      <xdr:spPr>
        <a:xfrm flipV="1">
          <a:off x="16179800" y="1434655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107315</xdr:rowOff>
    </xdr:from>
    <xdr:ext cx="762000" cy="259080"/>
    <xdr:sp macro="" textlink="">
      <xdr:nvSpPr>
        <xdr:cNvPr id="262" name="給与水準   （国との比較）平均値テキスト"/>
        <xdr:cNvSpPr txBox="1"/>
      </xdr:nvSpPr>
      <xdr:spPr>
        <a:xfrm>
          <a:off x="17106900" y="145091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135255</xdr:rowOff>
    </xdr:from>
    <xdr:to>
      <xdr:col>81</xdr:col>
      <xdr:colOff>95250</xdr:colOff>
      <xdr:row>85</xdr:row>
      <xdr:rowOff>65405</xdr:rowOff>
    </xdr:to>
    <xdr:sp macro="" textlink="">
      <xdr:nvSpPr>
        <xdr:cNvPr id="263" name="フローチャート: 判断 262"/>
        <xdr:cNvSpPr/>
      </xdr:nvSpPr>
      <xdr:spPr>
        <a:xfrm>
          <a:off x="169672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167640</xdr:rowOff>
    </xdr:from>
    <xdr:to>
      <xdr:col>77</xdr:col>
      <xdr:colOff>44450</xdr:colOff>
      <xdr:row>84</xdr:row>
      <xdr:rowOff>13335</xdr:rowOff>
    </xdr:to>
    <xdr:cxnSp macro="">
      <xdr:nvCxnSpPr>
        <xdr:cNvPr id="264" name="直線コネクタ 263"/>
        <xdr:cNvCxnSpPr/>
      </xdr:nvCxnSpPr>
      <xdr:spPr>
        <a:xfrm>
          <a:off x="15290800" y="143979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67310</xdr:rowOff>
    </xdr:from>
    <xdr:ext cx="736600" cy="259080"/>
    <xdr:sp macro="" textlink="">
      <xdr:nvSpPr>
        <xdr:cNvPr id="266" name="テキスト ボックス 265"/>
        <xdr:cNvSpPr txBox="1"/>
      </xdr:nvSpPr>
      <xdr:spPr>
        <a:xfrm>
          <a:off x="15798800" y="1464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167640</xdr:rowOff>
    </xdr:from>
    <xdr:to>
      <xdr:col>72</xdr:col>
      <xdr:colOff>203200</xdr:colOff>
      <xdr:row>83</xdr:row>
      <xdr:rowOff>167640</xdr:rowOff>
    </xdr:to>
    <xdr:cxnSp macro="">
      <xdr:nvCxnSpPr>
        <xdr:cNvPr id="267" name="直線コネクタ 266"/>
        <xdr:cNvCxnSpPr/>
      </xdr:nvCxnSpPr>
      <xdr:spPr>
        <a:xfrm>
          <a:off x="14401800" y="14397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68" name="フローチャート: 判断 267"/>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170815</xdr:rowOff>
    </xdr:from>
    <xdr:ext cx="762000" cy="258445"/>
    <xdr:sp macro="" textlink="">
      <xdr:nvSpPr>
        <xdr:cNvPr id="269" name="テキスト ボックス 268"/>
        <xdr:cNvSpPr txBox="1"/>
      </xdr:nvSpPr>
      <xdr:spPr>
        <a:xfrm>
          <a:off x="14909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167640</xdr:rowOff>
    </xdr:from>
    <xdr:to>
      <xdr:col>68</xdr:col>
      <xdr:colOff>152400</xdr:colOff>
      <xdr:row>83</xdr:row>
      <xdr:rowOff>167640</xdr:rowOff>
    </xdr:to>
    <xdr:cxnSp macro="">
      <xdr:nvCxnSpPr>
        <xdr:cNvPr id="270" name="直線コネクタ 269"/>
        <xdr:cNvCxnSpPr/>
      </xdr:nvCxnSpPr>
      <xdr:spPr>
        <a:xfrm>
          <a:off x="13512800" y="14397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67310</xdr:rowOff>
    </xdr:from>
    <xdr:to>
      <xdr:col>68</xdr:col>
      <xdr:colOff>203200</xdr:colOff>
      <xdr:row>85</xdr:row>
      <xdr:rowOff>168910</xdr:rowOff>
    </xdr:to>
    <xdr:sp macro="" textlink="">
      <xdr:nvSpPr>
        <xdr:cNvPr id="271" name="フローチャート: 判断 270"/>
        <xdr:cNvSpPr/>
      </xdr:nvSpPr>
      <xdr:spPr>
        <a:xfrm>
          <a:off x="14351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153670</xdr:rowOff>
    </xdr:from>
    <xdr:ext cx="762000" cy="259080"/>
    <xdr:sp macro="" textlink="">
      <xdr:nvSpPr>
        <xdr:cNvPr id="272" name="テキスト ボックス 271"/>
        <xdr:cNvSpPr txBox="1"/>
      </xdr:nvSpPr>
      <xdr:spPr>
        <a:xfrm>
          <a:off x="14020800" y="1472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73" name="フローチャート: 判断 272"/>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33655</xdr:rowOff>
    </xdr:from>
    <xdr:ext cx="762000" cy="258445"/>
    <xdr:sp macro="" textlink="">
      <xdr:nvSpPr>
        <xdr:cNvPr id="274" name="テキスト ボックス 273"/>
        <xdr:cNvSpPr txBox="1"/>
      </xdr:nvSpPr>
      <xdr:spPr>
        <a:xfrm>
          <a:off x="13131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65405</xdr:rowOff>
    </xdr:from>
    <xdr:to>
      <xdr:col>81</xdr:col>
      <xdr:colOff>95250</xdr:colOff>
      <xdr:row>83</xdr:row>
      <xdr:rowOff>167005</xdr:rowOff>
    </xdr:to>
    <xdr:sp macro="" textlink="">
      <xdr:nvSpPr>
        <xdr:cNvPr id="280" name="楕円 279"/>
        <xdr:cNvSpPr/>
      </xdr:nvSpPr>
      <xdr:spPr>
        <a:xfrm>
          <a:off x="169672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81915</xdr:rowOff>
    </xdr:from>
    <xdr:ext cx="762000" cy="259080"/>
    <xdr:sp macro="" textlink="">
      <xdr:nvSpPr>
        <xdr:cNvPr id="281" name="給与水準   （国との比較）該当値テキスト"/>
        <xdr:cNvSpPr txBox="1"/>
      </xdr:nvSpPr>
      <xdr:spPr>
        <a:xfrm>
          <a:off x="17106900" y="1414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133985</xdr:rowOff>
    </xdr:from>
    <xdr:to>
      <xdr:col>77</xdr:col>
      <xdr:colOff>95250</xdr:colOff>
      <xdr:row>84</xdr:row>
      <xdr:rowOff>64135</xdr:rowOff>
    </xdr:to>
    <xdr:sp macro="" textlink="">
      <xdr:nvSpPr>
        <xdr:cNvPr id="282" name="楕円 281"/>
        <xdr:cNvSpPr/>
      </xdr:nvSpPr>
      <xdr:spPr>
        <a:xfrm>
          <a:off x="16129000" y="143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74930</xdr:rowOff>
    </xdr:from>
    <xdr:ext cx="736600" cy="258445"/>
    <xdr:sp macro="" textlink="">
      <xdr:nvSpPr>
        <xdr:cNvPr id="283" name="テキスト ボックス 282"/>
        <xdr:cNvSpPr txBox="1"/>
      </xdr:nvSpPr>
      <xdr:spPr>
        <a:xfrm>
          <a:off x="15798800" y="141338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116840</xdr:rowOff>
    </xdr:from>
    <xdr:to>
      <xdr:col>73</xdr:col>
      <xdr:colOff>44450</xdr:colOff>
      <xdr:row>84</xdr:row>
      <xdr:rowOff>46990</xdr:rowOff>
    </xdr:to>
    <xdr:sp macro="" textlink="">
      <xdr:nvSpPr>
        <xdr:cNvPr id="284" name="楕円 283"/>
        <xdr:cNvSpPr/>
      </xdr:nvSpPr>
      <xdr:spPr>
        <a:xfrm>
          <a:off x="15240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57150</xdr:rowOff>
    </xdr:from>
    <xdr:ext cx="762000" cy="259080"/>
    <xdr:sp macro="" textlink="">
      <xdr:nvSpPr>
        <xdr:cNvPr id="285" name="テキスト ボックス 284"/>
        <xdr:cNvSpPr txBox="1"/>
      </xdr:nvSpPr>
      <xdr:spPr>
        <a:xfrm>
          <a:off x="149098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116840</xdr:rowOff>
    </xdr:from>
    <xdr:to>
      <xdr:col>68</xdr:col>
      <xdr:colOff>203200</xdr:colOff>
      <xdr:row>84</xdr:row>
      <xdr:rowOff>46990</xdr:rowOff>
    </xdr:to>
    <xdr:sp macro="" textlink="">
      <xdr:nvSpPr>
        <xdr:cNvPr id="286" name="楕円 285"/>
        <xdr:cNvSpPr/>
      </xdr:nvSpPr>
      <xdr:spPr>
        <a:xfrm>
          <a:off x="14351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57150</xdr:rowOff>
    </xdr:from>
    <xdr:ext cx="762000" cy="259080"/>
    <xdr:sp macro="" textlink="">
      <xdr:nvSpPr>
        <xdr:cNvPr id="287" name="テキスト ボックス 286"/>
        <xdr:cNvSpPr txBox="1"/>
      </xdr:nvSpPr>
      <xdr:spPr>
        <a:xfrm>
          <a:off x="140208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116840</xdr:rowOff>
    </xdr:from>
    <xdr:to>
      <xdr:col>64</xdr:col>
      <xdr:colOff>152400</xdr:colOff>
      <xdr:row>84</xdr:row>
      <xdr:rowOff>46990</xdr:rowOff>
    </xdr:to>
    <xdr:sp macro="" textlink="">
      <xdr:nvSpPr>
        <xdr:cNvPr id="288" name="楕円 287"/>
        <xdr:cNvSpPr/>
      </xdr:nvSpPr>
      <xdr:spPr>
        <a:xfrm>
          <a:off x="13462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57150</xdr:rowOff>
    </xdr:from>
    <xdr:ext cx="762000" cy="259080"/>
    <xdr:sp macro="" textlink="">
      <xdr:nvSpPr>
        <xdr:cNvPr id="289" name="テキスト ボックス 288"/>
        <xdr:cNvSpPr txBox="1"/>
      </xdr:nvSpPr>
      <xdr:spPr>
        <a:xfrm>
          <a:off x="131318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91" name="テキスト ボックス 290"/>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2" name="テキスト ボックス 291"/>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待機児童対策・子育て支援の充実のために保育士を積極的に採用していることや、消防を市単独で行っていることから、類似団体平均を上回っていると考えられる。</a:t>
          </a:r>
        </a:p>
        <a:p>
          <a:r>
            <a:rPr lang="ja-JP" altLang="en-US" sz="1000">
              <a:latin typeface="ＭＳ Ｐゴシック"/>
              <a:ea typeface="ＭＳ Ｐゴシック"/>
            </a:rPr>
            <a:t>　職員数は合併後の平成17年度には1,069人となっていたが、削減を続け、平成25年度以降は、800人前後で推移している。令和5年4月1日時点では804人となっており、前年度と比較すると7人の増となっている。</a:t>
          </a:r>
        </a:p>
        <a:p>
          <a:r>
            <a:rPr kumimoji="1" lang="ja-JP" altLang="en-US" sz="1000">
              <a:latin typeface="ＭＳ Ｐゴシック"/>
              <a:ea typeface="ＭＳ Ｐゴシック"/>
            </a:rPr>
            <a:t>　職員の年齢構成において中高年層の構成比が高く、今後の数年間において、多くの退職者が見込まれることから、ＩＣＴや、再任用制度・会計年度任用職員制度・任期付職員制度などの多様な任用制度を活用することで、</a:t>
          </a:r>
          <a:r>
            <a:rPr lang="ja-JP" altLang="en-US" sz="1000">
              <a:latin typeface="ＭＳ Ｐゴシック"/>
              <a:ea typeface="ＭＳ Ｐゴシック"/>
            </a:rPr>
            <a:t>組織の効率化、活性化、スリム化を図りながら、より適切な定員管理に努める。</a:t>
          </a: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5" name="テキスト ボックス 304"/>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13" name="テキスト ボックス 312"/>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5" name="テキスト ボックス 314"/>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109220</xdr:rowOff>
    </xdr:from>
    <xdr:to>
      <xdr:col>81</xdr:col>
      <xdr:colOff>44450</xdr:colOff>
      <xdr:row>67</xdr:row>
      <xdr:rowOff>13970</xdr:rowOff>
    </xdr:to>
    <xdr:cxnSp macro="">
      <xdr:nvCxnSpPr>
        <xdr:cNvPr id="319" name="直線コネクタ 318"/>
        <xdr:cNvCxnSpPr/>
      </xdr:nvCxnSpPr>
      <xdr:spPr>
        <a:xfrm flipV="1">
          <a:off x="17018000" y="10224770"/>
          <a:ext cx="0" cy="1276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157480</xdr:rowOff>
    </xdr:from>
    <xdr:ext cx="762000" cy="258445"/>
    <xdr:sp macro="" textlink="">
      <xdr:nvSpPr>
        <xdr:cNvPr id="320" name="定員管理の状況最小値テキスト"/>
        <xdr:cNvSpPr txBox="1"/>
      </xdr:nvSpPr>
      <xdr:spPr>
        <a:xfrm>
          <a:off x="17106900" y="11473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13970</xdr:rowOff>
    </xdr:from>
    <xdr:to>
      <xdr:col>81</xdr:col>
      <xdr:colOff>133350</xdr:colOff>
      <xdr:row>67</xdr:row>
      <xdr:rowOff>13970</xdr:rowOff>
    </xdr:to>
    <xdr:cxnSp macro="">
      <xdr:nvCxnSpPr>
        <xdr:cNvPr id="321" name="直線コネクタ 320"/>
        <xdr:cNvCxnSpPr/>
      </xdr:nvCxnSpPr>
      <xdr:spPr>
        <a:xfrm>
          <a:off x="16929100" y="1150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23495</xdr:rowOff>
    </xdr:from>
    <xdr:ext cx="762000" cy="259080"/>
    <xdr:sp macro="" textlink="">
      <xdr:nvSpPr>
        <xdr:cNvPr id="322" name="定員管理の状況最大値テキスト"/>
        <xdr:cNvSpPr txBox="1"/>
      </xdr:nvSpPr>
      <xdr:spPr>
        <a:xfrm>
          <a:off x="17106900" y="996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109220</xdr:rowOff>
    </xdr:from>
    <xdr:to>
      <xdr:col>81</xdr:col>
      <xdr:colOff>133350</xdr:colOff>
      <xdr:row>59</xdr:row>
      <xdr:rowOff>109220</xdr:rowOff>
    </xdr:to>
    <xdr:cxnSp macro="">
      <xdr:nvCxnSpPr>
        <xdr:cNvPr id="323" name="直線コネクタ 322"/>
        <xdr:cNvCxnSpPr/>
      </xdr:nvCxnSpPr>
      <xdr:spPr>
        <a:xfrm>
          <a:off x="16929100" y="1022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55245</xdr:rowOff>
    </xdr:from>
    <xdr:to>
      <xdr:col>81</xdr:col>
      <xdr:colOff>44450</xdr:colOff>
      <xdr:row>64</xdr:row>
      <xdr:rowOff>57785</xdr:rowOff>
    </xdr:to>
    <xdr:cxnSp macro="">
      <xdr:nvCxnSpPr>
        <xdr:cNvPr id="324" name="直線コネクタ 323"/>
        <xdr:cNvCxnSpPr/>
      </xdr:nvCxnSpPr>
      <xdr:spPr>
        <a:xfrm>
          <a:off x="16179800" y="1102804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163195</xdr:rowOff>
    </xdr:from>
    <xdr:ext cx="762000" cy="259080"/>
    <xdr:sp macro="" textlink="">
      <xdr:nvSpPr>
        <xdr:cNvPr id="325" name="定員管理の状況平均値テキスト"/>
        <xdr:cNvSpPr txBox="1"/>
      </xdr:nvSpPr>
      <xdr:spPr>
        <a:xfrm>
          <a:off x="17106900" y="10621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146685</xdr:rowOff>
    </xdr:from>
    <xdr:to>
      <xdr:col>81</xdr:col>
      <xdr:colOff>95250</xdr:colOff>
      <xdr:row>63</xdr:row>
      <xdr:rowOff>76835</xdr:rowOff>
    </xdr:to>
    <xdr:sp macro="" textlink="">
      <xdr:nvSpPr>
        <xdr:cNvPr id="326" name="フローチャート: 判断 325"/>
        <xdr:cNvSpPr/>
      </xdr:nvSpPr>
      <xdr:spPr>
        <a:xfrm>
          <a:off x="16967200" y="1077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39370</xdr:rowOff>
    </xdr:from>
    <xdr:to>
      <xdr:col>77</xdr:col>
      <xdr:colOff>44450</xdr:colOff>
      <xdr:row>64</xdr:row>
      <xdr:rowOff>55245</xdr:rowOff>
    </xdr:to>
    <xdr:cxnSp macro="">
      <xdr:nvCxnSpPr>
        <xdr:cNvPr id="327" name="直線コネクタ 326"/>
        <xdr:cNvCxnSpPr/>
      </xdr:nvCxnSpPr>
      <xdr:spPr>
        <a:xfrm>
          <a:off x="15290800" y="110121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134620</xdr:rowOff>
    </xdr:from>
    <xdr:to>
      <xdr:col>77</xdr:col>
      <xdr:colOff>95250</xdr:colOff>
      <xdr:row>63</xdr:row>
      <xdr:rowOff>64770</xdr:rowOff>
    </xdr:to>
    <xdr:sp macro="" textlink="">
      <xdr:nvSpPr>
        <xdr:cNvPr id="328" name="フローチャート: 判断 327"/>
        <xdr:cNvSpPr/>
      </xdr:nvSpPr>
      <xdr:spPr>
        <a:xfrm>
          <a:off x="161290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74930</xdr:rowOff>
    </xdr:from>
    <xdr:ext cx="736600" cy="258445"/>
    <xdr:sp macro="" textlink="">
      <xdr:nvSpPr>
        <xdr:cNvPr id="329" name="テキスト ボックス 328"/>
        <xdr:cNvSpPr txBox="1"/>
      </xdr:nvSpPr>
      <xdr:spPr>
        <a:xfrm>
          <a:off x="15798800" y="105333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20955</xdr:rowOff>
    </xdr:from>
    <xdr:to>
      <xdr:col>72</xdr:col>
      <xdr:colOff>203200</xdr:colOff>
      <xdr:row>64</xdr:row>
      <xdr:rowOff>39370</xdr:rowOff>
    </xdr:to>
    <xdr:cxnSp macro="">
      <xdr:nvCxnSpPr>
        <xdr:cNvPr id="330" name="直線コネクタ 329"/>
        <xdr:cNvCxnSpPr/>
      </xdr:nvCxnSpPr>
      <xdr:spPr>
        <a:xfrm>
          <a:off x="14401800" y="109937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66675</xdr:rowOff>
    </xdr:from>
    <xdr:ext cx="762000" cy="258445"/>
    <xdr:sp macro="" textlink="">
      <xdr:nvSpPr>
        <xdr:cNvPr id="332" name="テキスト ボックス 331"/>
        <xdr:cNvSpPr txBox="1"/>
      </xdr:nvSpPr>
      <xdr:spPr>
        <a:xfrm>
          <a:off x="14909800" y="10525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20955</xdr:rowOff>
    </xdr:from>
    <xdr:to>
      <xdr:col>68</xdr:col>
      <xdr:colOff>152400</xdr:colOff>
      <xdr:row>64</xdr:row>
      <xdr:rowOff>25400</xdr:rowOff>
    </xdr:to>
    <xdr:cxnSp macro="">
      <xdr:nvCxnSpPr>
        <xdr:cNvPr id="333" name="直線コネクタ 332"/>
        <xdr:cNvCxnSpPr/>
      </xdr:nvCxnSpPr>
      <xdr:spPr>
        <a:xfrm flipV="1">
          <a:off x="13512800" y="109937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124460</xdr:rowOff>
    </xdr:from>
    <xdr:to>
      <xdr:col>68</xdr:col>
      <xdr:colOff>203200</xdr:colOff>
      <xdr:row>63</xdr:row>
      <xdr:rowOff>54610</xdr:rowOff>
    </xdr:to>
    <xdr:sp macro="" textlink="">
      <xdr:nvSpPr>
        <xdr:cNvPr id="334" name="フローチャート: 判断 333"/>
        <xdr:cNvSpPr/>
      </xdr:nvSpPr>
      <xdr:spPr>
        <a:xfrm>
          <a:off x="143510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64770</xdr:rowOff>
    </xdr:from>
    <xdr:ext cx="762000" cy="258445"/>
    <xdr:sp macro="" textlink="">
      <xdr:nvSpPr>
        <xdr:cNvPr id="335" name="テキスト ボックス 334"/>
        <xdr:cNvSpPr txBox="1"/>
      </xdr:nvSpPr>
      <xdr:spPr>
        <a:xfrm>
          <a:off x="14020800" y="10523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54610</xdr:rowOff>
    </xdr:from>
    <xdr:ext cx="762000" cy="258445"/>
    <xdr:sp macro="" textlink="">
      <xdr:nvSpPr>
        <xdr:cNvPr id="337" name="テキスト ボックス 336"/>
        <xdr:cNvSpPr txBox="1"/>
      </xdr:nvSpPr>
      <xdr:spPr>
        <a:xfrm>
          <a:off x="13131800" y="1051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8" name="テキスト ボックス 337"/>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9" name="テキスト ボックス 338"/>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40" name="テキスト ボックス 339"/>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1" name="テキスト ボックス 34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2" name="テキスト ボックス 341"/>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6985</xdr:rowOff>
    </xdr:from>
    <xdr:to>
      <xdr:col>81</xdr:col>
      <xdr:colOff>95250</xdr:colOff>
      <xdr:row>64</xdr:row>
      <xdr:rowOff>109220</xdr:rowOff>
    </xdr:to>
    <xdr:sp macro="" textlink="">
      <xdr:nvSpPr>
        <xdr:cNvPr id="343" name="楕円 342"/>
        <xdr:cNvSpPr/>
      </xdr:nvSpPr>
      <xdr:spPr>
        <a:xfrm>
          <a:off x="16967200" y="10979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150495</xdr:rowOff>
    </xdr:from>
    <xdr:ext cx="762000" cy="259080"/>
    <xdr:sp macro="" textlink="">
      <xdr:nvSpPr>
        <xdr:cNvPr id="344" name="定員管理の状況該当値テキスト"/>
        <xdr:cNvSpPr txBox="1"/>
      </xdr:nvSpPr>
      <xdr:spPr>
        <a:xfrm>
          <a:off x="17106900" y="1095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64</xdr:row>
      <xdr:rowOff>4445</xdr:rowOff>
    </xdr:from>
    <xdr:to>
      <xdr:col>77</xdr:col>
      <xdr:colOff>95250</xdr:colOff>
      <xdr:row>64</xdr:row>
      <xdr:rowOff>106045</xdr:rowOff>
    </xdr:to>
    <xdr:sp macro="" textlink="">
      <xdr:nvSpPr>
        <xdr:cNvPr id="345" name="楕円 344"/>
        <xdr:cNvSpPr/>
      </xdr:nvSpPr>
      <xdr:spPr>
        <a:xfrm>
          <a:off x="161290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90805</xdr:rowOff>
    </xdr:from>
    <xdr:ext cx="736600" cy="258445"/>
    <xdr:sp macro="" textlink="">
      <xdr:nvSpPr>
        <xdr:cNvPr id="346" name="テキスト ボックス 345"/>
        <xdr:cNvSpPr txBox="1"/>
      </xdr:nvSpPr>
      <xdr:spPr>
        <a:xfrm>
          <a:off x="15798800" y="11063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160020</xdr:rowOff>
    </xdr:from>
    <xdr:to>
      <xdr:col>73</xdr:col>
      <xdr:colOff>44450</xdr:colOff>
      <xdr:row>64</xdr:row>
      <xdr:rowOff>90170</xdr:rowOff>
    </xdr:to>
    <xdr:sp macro="" textlink="">
      <xdr:nvSpPr>
        <xdr:cNvPr id="347" name="楕円 346"/>
        <xdr:cNvSpPr/>
      </xdr:nvSpPr>
      <xdr:spPr>
        <a:xfrm>
          <a:off x="15240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74930</xdr:rowOff>
    </xdr:from>
    <xdr:ext cx="762000" cy="258445"/>
    <xdr:sp macro="" textlink="">
      <xdr:nvSpPr>
        <xdr:cNvPr id="348" name="テキスト ボックス 347"/>
        <xdr:cNvSpPr txBox="1"/>
      </xdr:nvSpPr>
      <xdr:spPr>
        <a:xfrm>
          <a:off x="14909800" y="11047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141605</xdr:rowOff>
    </xdr:from>
    <xdr:to>
      <xdr:col>68</xdr:col>
      <xdr:colOff>203200</xdr:colOff>
      <xdr:row>64</xdr:row>
      <xdr:rowOff>71755</xdr:rowOff>
    </xdr:to>
    <xdr:sp macro="" textlink="">
      <xdr:nvSpPr>
        <xdr:cNvPr id="349" name="楕円 348"/>
        <xdr:cNvSpPr/>
      </xdr:nvSpPr>
      <xdr:spPr>
        <a:xfrm>
          <a:off x="143510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57150</xdr:rowOff>
    </xdr:from>
    <xdr:ext cx="762000" cy="259080"/>
    <xdr:sp macro="" textlink="">
      <xdr:nvSpPr>
        <xdr:cNvPr id="350" name="テキスト ボックス 349"/>
        <xdr:cNvSpPr txBox="1"/>
      </xdr:nvSpPr>
      <xdr:spPr>
        <a:xfrm>
          <a:off x="14020800" y="1102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146050</xdr:rowOff>
    </xdr:from>
    <xdr:to>
      <xdr:col>64</xdr:col>
      <xdr:colOff>152400</xdr:colOff>
      <xdr:row>64</xdr:row>
      <xdr:rowOff>76200</xdr:rowOff>
    </xdr:to>
    <xdr:sp macro="" textlink="">
      <xdr:nvSpPr>
        <xdr:cNvPr id="351" name="楕円 350"/>
        <xdr:cNvSpPr/>
      </xdr:nvSpPr>
      <xdr:spPr>
        <a:xfrm>
          <a:off x="134620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60960</xdr:rowOff>
    </xdr:from>
    <xdr:ext cx="762000" cy="259080"/>
    <xdr:sp macro="" textlink="">
      <xdr:nvSpPr>
        <xdr:cNvPr id="352" name="テキスト ボックス 351"/>
        <xdr:cNvSpPr txBox="1"/>
      </xdr:nvSpPr>
      <xdr:spPr>
        <a:xfrm>
          <a:off x="13131800" y="1103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5" name="テキスト ボックス 35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実質公債費比率は6.7％となっており、前年度と比較すると0.4ポイント悪化し、依然として類似団体平均を上回っている上、改善傾向が続いていた平成30年度以降で初めて悪化する結果となった。</a:t>
          </a:r>
        </a:p>
        <a:p>
          <a:r>
            <a:rPr kumimoji="1" lang="ja-JP" altLang="en-US" sz="1000">
              <a:latin typeface="ＭＳ Ｐゴシック"/>
              <a:ea typeface="ＭＳ Ｐゴシック"/>
            </a:rPr>
            <a:t>　平成30年度に起債した臨時財政対策債や、令和2年度に起債した合併特例事業債の償還を今年度から開始したことにより、公債費充当一般財源は増となった。一方で、道路橋りょう費や社会福祉費の減少により、事業費補正により基準財政需要額に算入された公債費が大幅に減少した。また、臨時財政対策債の減により、分母となる標準財政規模が大幅に減となったことで、単年度の実質公債費比率は増加し、3カ年平均でみても、前年度比で0.4ポイント悪化している。</a:t>
          </a:r>
        </a:p>
        <a:p>
          <a:r>
            <a:rPr kumimoji="1" lang="ja-JP" altLang="en-US" sz="1000">
              <a:latin typeface="ＭＳ Ｐゴシック"/>
              <a:ea typeface="ＭＳ Ｐゴシック"/>
            </a:rPr>
            <a:t>　今後も緊急度や市民ニーズの高い事業の選択実施等を進め、新規発行額の抑制及び平準化に努める。</a:t>
          </a: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9" name="直線コネクタ 36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0" name="テキスト ボックス 369"/>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2" name="テキスト ボックス 371"/>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8445"/>
    <xdr:sp macro="" textlink="">
      <xdr:nvSpPr>
        <xdr:cNvPr id="374" name="テキスト ボックス 373"/>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8445"/>
    <xdr:sp macro="" textlink="">
      <xdr:nvSpPr>
        <xdr:cNvPr id="376" name="テキスト ボックス 375"/>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8" name="テキスト ボックス 377"/>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53340</xdr:rowOff>
    </xdr:from>
    <xdr:to>
      <xdr:col>81</xdr:col>
      <xdr:colOff>44450</xdr:colOff>
      <xdr:row>44</xdr:row>
      <xdr:rowOff>73025</xdr:rowOff>
    </xdr:to>
    <xdr:cxnSp macro="">
      <xdr:nvCxnSpPr>
        <xdr:cNvPr id="382" name="直線コネクタ 381"/>
        <xdr:cNvCxnSpPr/>
      </xdr:nvCxnSpPr>
      <xdr:spPr>
        <a:xfrm flipV="1">
          <a:off x="17018000" y="605409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45085</xdr:rowOff>
    </xdr:from>
    <xdr:ext cx="762000" cy="258445"/>
    <xdr:sp macro="" textlink="">
      <xdr:nvSpPr>
        <xdr:cNvPr id="383" name="公債費負担の状況最小値テキスト"/>
        <xdr:cNvSpPr txBox="1"/>
      </xdr:nvSpPr>
      <xdr:spPr>
        <a:xfrm>
          <a:off x="17106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73025</xdr:rowOff>
    </xdr:from>
    <xdr:to>
      <xdr:col>81</xdr:col>
      <xdr:colOff>133350</xdr:colOff>
      <xdr:row>44</xdr:row>
      <xdr:rowOff>73025</xdr:rowOff>
    </xdr:to>
    <xdr:cxnSp macro="">
      <xdr:nvCxnSpPr>
        <xdr:cNvPr id="384" name="直線コネクタ 383"/>
        <xdr:cNvCxnSpPr/>
      </xdr:nvCxnSpPr>
      <xdr:spPr>
        <a:xfrm>
          <a:off x="16929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139700</xdr:rowOff>
    </xdr:from>
    <xdr:ext cx="762000" cy="259080"/>
    <xdr:sp macro="" textlink="">
      <xdr:nvSpPr>
        <xdr:cNvPr id="385" name="公債費負担の状況最大値テキスト"/>
        <xdr:cNvSpPr txBox="1"/>
      </xdr:nvSpPr>
      <xdr:spPr>
        <a:xfrm>
          <a:off x="17106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53340</xdr:rowOff>
    </xdr:from>
    <xdr:to>
      <xdr:col>81</xdr:col>
      <xdr:colOff>133350</xdr:colOff>
      <xdr:row>35</xdr:row>
      <xdr:rowOff>53340</xdr:rowOff>
    </xdr:to>
    <xdr:cxnSp macro="">
      <xdr:nvCxnSpPr>
        <xdr:cNvPr id="386" name="直線コネクタ 385"/>
        <xdr:cNvCxnSpPr/>
      </xdr:nvCxnSpPr>
      <xdr:spPr>
        <a:xfrm>
          <a:off x="16929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162560</xdr:rowOff>
    </xdr:from>
    <xdr:to>
      <xdr:col>81</xdr:col>
      <xdr:colOff>44450</xdr:colOff>
      <xdr:row>42</xdr:row>
      <xdr:rowOff>36830</xdr:rowOff>
    </xdr:to>
    <xdr:cxnSp macro="">
      <xdr:nvCxnSpPr>
        <xdr:cNvPr id="387" name="直線コネクタ 386"/>
        <xdr:cNvCxnSpPr/>
      </xdr:nvCxnSpPr>
      <xdr:spPr>
        <a:xfrm>
          <a:off x="16179800" y="719201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104140</xdr:rowOff>
    </xdr:from>
    <xdr:ext cx="762000" cy="259080"/>
    <xdr:sp macro="" textlink="">
      <xdr:nvSpPr>
        <xdr:cNvPr id="388" name="公債費負担の状況平均値テキスト"/>
        <xdr:cNvSpPr txBox="1"/>
      </xdr:nvSpPr>
      <xdr:spPr>
        <a:xfrm>
          <a:off x="17106900" y="6790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87630</xdr:rowOff>
    </xdr:from>
    <xdr:to>
      <xdr:col>81</xdr:col>
      <xdr:colOff>95250</xdr:colOff>
      <xdr:row>41</xdr:row>
      <xdr:rowOff>17780</xdr:rowOff>
    </xdr:to>
    <xdr:sp macro="" textlink="">
      <xdr:nvSpPr>
        <xdr:cNvPr id="389" name="フローチャート: 判断 388"/>
        <xdr:cNvSpPr/>
      </xdr:nvSpPr>
      <xdr:spPr>
        <a:xfrm>
          <a:off x="16967200" y="69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162560</xdr:rowOff>
    </xdr:from>
    <xdr:to>
      <xdr:col>77</xdr:col>
      <xdr:colOff>44450</xdr:colOff>
      <xdr:row>42</xdr:row>
      <xdr:rowOff>13970</xdr:rowOff>
    </xdr:to>
    <xdr:cxnSp macro="">
      <xdr:nvCxnSpPr>
        <xdr:cNvPr id="390" name="直線コネクタ 389"/>
        <xdr:cNvCxnSpPr/>
      </xdr:nvCxnSpPr>
      <xdr:spPr>
        <a:xfrm flipV="1">
          <a:off x="15290800" y="71920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16510</xdr:rowOff>
    </xdr:from>
    <xdr:ext cx="736600" cy="259080"/>
    <xdr:sp macro="" textlink="">
      <xdr:nvSpPr>
        <xdr:cNvPr id="392" name="テキスト ボックス 391"/>
        <xdr:cNvSpPr txBox="1"/>
      </xdr:nvSpPr>
      <xdr:spPr>
        <a:xfrm>
          <a:off x="15798800" y="670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13970</xdr:rowOff>
    </xdr:from>
    <xdr:to>
      <xdr:col>72</xdr:col>
      <xdr:colOff>203200</xdr:colOff>
      <xdr:row>42</xdr:row>
      <xdr:rowOff>82550</xdr:rowOff>
    </xdr:to>
    <xdr:cxnSp macro="">
      <xdr:nvCxnSpPr>
        <xdr:cNvPr id="393" name="直線コネクタ 392"/>
        <xdr:cNvCxnSpPr/>
      </xdr:nvCxnSpPr>
      <xdr:spPr>
        <a:xfrm flipV="1">
          <a:off x="14401800" y="72148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41910</xdr:rowOff>
    </xdr:from>
    <xdr:to>
      <xdr:col>73</xdr:col>
      <xdr:colOff>44450</xdr:colOff>
      <xdr:row>40</xdr:row>
      <xdr:rowOff>143510</xdr:rowOff>
    </xdr:to>
    <xdr:sp macro="" textlink="">
      <xdr:nvSpPr>
        <xdr:cNvPr id="394" name="フローチャート: 判断 393"/>
        <xdr:cNvSpPr/>
      </xdr:nvSpPr>
      <xdr:spPr>
        <a:xfrm>
          <a:off x="152400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153670</xdr:rowOff>
    </xdr:from>
    <xdr:ext cx="762000" cy="259080"/>
    <xdr:sp macro="" textlink="">
      <xdr:nvSpPr>
        <xdr:cNvPr id="395" name="テキスト ボックス 394"/>
        <xdr:cNvSpPr txBox="1"/>
      </xdr:nvSpPr>
      <xdr:spPr>
        <a:xfrm>
          <a:off x="14909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82550</xdr:rowOff>
    </xdr:from>
    <xdr:to>
      <xdr:col>68</xdr:col>
      <xdr:colOff>152400</xdr:colOff>
      <xdr:row>42</xdr:row>
      <xdr:rowOff>128905</xdr:rowOff>
    </xdr:to>
    <xdr:cxnSp macro="">
      <xdr:nvCxnSpPr>
        <xdr:cNvPr id="396" name="直線コネクタ 395"/>
        <xdr:cNvCxnSpPr/>
      </xdr:nvCxnSpPr>
      <xdr:spPr>
        <a:xfrm flipV="1">
          <a:off x="13512800" y="72834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41910</xdr:rowOff>
    </xdr:from>
    <xdr:to>
      <xdr:col>68</xdr:col>
      <xdr:colOff>203200</xdr:colOff>
      <xdr:row>40</xdr:row>
      <xdr:rowOff>143510</xdr:rowOff>
    </xdr:to>
    <xdr:sp macro="" textlink="">
      <xdr:nvSpPr>
        <xdr:cNvPr id="397" name="フローチャート: 判断 396"/>
        <xdr:cNvSpPr/>
      </xdr:nvSpPr>
      <xdr:spPr>
        <a:xfrm>
          <a:off x="143510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153670</xdr:rowOff>
    </xdr:from>
    <xdr:ext cx="762000" cy="259080"/>
    <xdr:sp macro="" textlink="">
      <xdr:nvSpPr>
        <xdr:cNvPr id="398" name="テキスト ボックス 397"/>
        <xdr:cNvSpPr txBox="1"/>
      </xdr:nvSpPr>
      <xdr:spPr>
        <a:xfrm>
          <a:off x="14020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16510</xdr:rowOff>
    </xdr:from>
    <xdr:ext cx="762000" cy="259080"/>
    <xdr:sp macro="" textlink="">
      <xdr:nvSpPr>
        <xdr:cNvPr id="400" name="テキスト ボックス 399"/>
        <xdr:cNvSpPr txBox="1"/>
      </xdr:nvSpPr>
      <xdr:spPr>
        <a:xfrm>
          <a:off x="13131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1" name="テキスト ボックス 40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2" name="テキスト ボックス 40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3" name="テキスト ボックス 40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4" name="テキスト ボックス 40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5" name="テキスト ボックス 40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157480</xdr:rowOff>
    </xdr:from>
    <xdr:to>
      <xdr:col>81</xdr:col>
      <xdr:colOff>95250</xdr:colOff>
      <xdr:row>42</xdr:row>
      <xdr:rowOff>87630</xdr:rowOff>
    </xdr:to>
    <xdr:sp macro="" textlink="">
      <xdr:nvSpPr>
        <xdr:cNvPr id="406" name="楕円 405"/>
        <xdr:cNvSpPr/>
      </xdr:nvSpPr>
      <xdr:spPr>
        <a:xfrm>
          <a:off x="16967200" y="7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129540</xdr:rowOff>
    </xdr:from>
    <xdr:ext cx="762000" cy="259080"/>
    <xdr:sp macro="" textlink="">
      <xdr:nvSpPr>
        <xdr:cNvPr id="407" name="公債費負担の状況該当値テキスト"/>
        <xdr:cNvSpPr txBox="1"/>
      </xdr:nvSpPr>
      <xdr:spPr>
        <a:xfrm>
          <a:off x="17106900" y="715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111760</xdr:rowOff>
    </xdr:from>
    <xdr:to>
      <xdr:col>77</xdr:col>
      <xdr:colOff>95250</xdr:colOff>
      <xdr:row>42</xdr:row>
      <xdr:rowOff>41910</xdr:rowOff>
    </xdr:to>
    <xdr:sp macro="" textlink="">
      <xdr:nvSpPr>
        <xdr:cNvPr id="408" name="楕円 407"/>
        <xdr:cNvSpPr/>
      </xdr:nvSpPr>
      <xdr:spPr>
        <a:xfrm>
          <a:off x="16129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26670</xdr:rowOff>
    </xdr:from>
    <xdr:ext cx="736600" cy="259080"/>
    <xdr:sp macro="" textlink="">
      <xdr:nvSpPr>
        <xdr:cNvPr id="409" name="テキスト ボックス 408"/>
        <xdr:cNvSpPr txBox="1"/>
      </xdr:nvSpPr>
      <xdr:spPr>
        <a:xfrm>
          <a:off x="15798800" y="722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134620</xdr:rowOff>
    </xdr:from>
    <xdr:to>
      <xdr:col>73</xdr:col>
      <xdr:colOff>44450</xdr:colOff>
      <xdr:row>42</xdr:row>
      <xdr:rowOff>64770</xdr:rowOff>
    </xdr:to>
    <xdr:sp macro="" textlink="">
      <xdr:nvSpPr>
        <xdr:cNvPr id="410" name="楕円 409"/>
        <xdr:cNvSpPr/>
      </xdr:nvSpPr>
      <xdr:spPr>
        <a:xfrm>
          <a:off x="15240000" y="7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49530</xdr:rowOff>
    </xdr:from>
    <xdr:ext cx="762000" cy="259080"/>
    <xdr:sp macro="" textlink="">
      <xdr:nvSpPr>
        <xdr:cNvPr id="411" name="テキスト ボックス 410"/>
        <xdr:cNvSpPr txBox="1"/>
      </xdr:nvSpPr>
      <xdr:spPr>
        <a:xfrm>
          <a:off x="14909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31750</xdr:rowOff>
    </xdr:from>
    <xdr:to>
      <xdr:col>68</xdr:col>
      <xdr:colOff>203200</xdr:colOff>
      <xdr:row>42</xdr:row>
      <xdr:rowOff>133350</xdr:rowOff>
    </xdr:to>
    <xdr:sp macro="" textlink="">
      <xdr:nvSpPr>
        <xdr:cNvPr id="412" name="楕円 411"/>
        <xdr:cNvSpPr/>
      </xdr:nvSpPr>
      <xdr:spPr>
        <a:xfrm>
          <a:off x="14351000" y="72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118745</xdr:rowOff>
    </xdr:from>
    <xdr:ext cx="762000" cy="259080"/>
    <xdr:sp macro="" textlink="">
      <xdr:nvSpPr>
        <xdr:cNvPr id="413" name="テキスト ボックス 412"/>
        <xdr:cNvSpPr txBox="1"/>
      </xdr:nvSpPr>
      <xdr:spPr>
        <a:xfrm>
          <a:off x="14020800" y="731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78105</xdr:rowOff>
    </xdr:from>
    <xdr:to>
      <xdr:col>64</xdr:col>
      <xdr:colOff>152400</xdr:colOff>
      <xdr:row>43</xdr:row>
      <xdr:rowOff>8255</xdr:rowOff>
    </xdr:to>
    <xdr:sp macro="" textlink="">
      <xdr:nvSpPr>
        <xdr:cNvPr id="414" name="楕円 413"/>
        <xdr:cNvSpPr/>
      </xdr:nvSpPr>
      <xdr:spPr>
        <a:xfrm>
          <a:off x="134620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164465</xdr:rowOff>
    </xdr:from>
    <xdr:ext cx="762000" cy="259080"/>
    <xdr:sp macro="" textlink="">
      <xdr:nvSpPr>
        <xdr:cNvPr id="415" name="テキスト ボックス 414"/>
        <xdr:cNvSpPr txBox="1"/>
      </xdr:nvSpPr>
      <xdr:spPr>
        <a:xfrm>
          <a:off x="13131800" y="736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7" name="テキスト ボックス 41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8" name="テキスト ボックス 417"/>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将来負担比率は9.2％となっており、前年度と比較すると3.6ポイント改善しているが、依然として類似団体平均を上回っている。</a:t>
          </a:r>
        </a:p>
        <a:p>
          <a:r>
            <a:rPr kumimoji="1" lang="ja-JP" altLang="en-US" sz="1000">
              <a:latin typeface="ＭＳ Ｐゴシック"/>
              <a:ea typeface="ＭＳ Ｐゴシック"/>
            </a:rPr>
            <a:t>　数値が改善した要因は、年度内の地方債償還額が新規発行額を大幅に上回り、地方債現在高が746百万円の減となったことや、組合等負担見込額が599百万円の減となったことなどにより、将来負担額が前年度比約14.2億円の減となったことが挙げられる。</a:t>
          </a:r>
        </a:p>
        <a:p>
          <a:r>
            <a:rPr kumimoji="1" lang="ja-JP" altLang="en-US" sz="1000">
              <a:latin typeface="ＭＳ Ｐゴシック"/>
              <a:ea typeface="ＭＳ Ｐゴシック"/>
            </a:rPr>
            <a:t>　一方で、充当可能財源についても、下水道費や公債費等の減少によって基準財政需要額算入見込額が減となり、充当可能財源全体で前年度比約6.2億円の減となった。</a:t>
          </a:r>
        </a:p>
        <a:p>
          <a:r>
            <a:rPr kumimoji="1" lang="ja-JP" altLang="en-US" sz="1000">
              <a:latin typeface="ＭＳ Ｐゴシック"/>
              <a:ea typeface="ＭＳ Ｐゴシック"/>
            </a:rPr>
            <a:t>　結果として、将来負担額の減少幅が充当可能財源の減少幅を上回り、将来負担比率の数値の改善につながった。今後も将来世代への負担を少しでも軽減できるよう、新規事業の実施などについて総点検を図り、地方債の新規発行を抑制することで財政の健全化を図っていく。</a:t>
          </a:r>
        </a:p>
      </xdr:txBody>
    </xdr:sp>
    <xdr:clientData/>
  </xdr:twoCellAnchor>
  <xdr:oneCellAnchor>
    <xdr:from>
      <xdr:col>61</xdr:col>
      <xdr:colOff>6350</xdr:colOff>
      <xdr:row>10</xdr:row>
      <xdr:rowOff>63500</xdr:rowOff>
    </xdr:from>
    <xdr:ext cx="298450" cy="224790"/>
    <xdr:sp macro="" textlink="">
      <xdr:nvSpPr>
        <xdr:cNvPr id="429" name="テキスト ボックス 428"/>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1" name="テキスト ボックス 43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2" name="直線コネクタ 431"/>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33" name="テキスト ボックス 432"/>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4" name="直線コネクタ 433"/>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8445"/>
    <xdr:sp macro="" textlink="">
      <xdr:nvSpPr>
        <xdr:cNvPr id="435" name="テキスト ボックス 434"/>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6" name="直線コネクタ 435"/>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7" name="テキスト ボックス 436"/>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8" name="直線コネクタ 437"/>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9" name="テキスト ボックス 438"/>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0" name="直線コネクタ 439"/>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1" name="テキスト ボックス 440"/>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2" name="直線コネクタ 441"/>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3" name="テキスト ボックス 442"/>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93980</xdr:rowOff>
    </xdr:to>
    <xdr:cxnSp macro="">
      <xdr:nvCxnSpPr>
        <xdr:cNvPr id="446" name="直線コネクタ 445"/>
        <xdr:cNvCxnSpPr/>
      </xdr:nvCxnSpPr>
      <xdr:spPr>
        <a:xfrm flipV="1">
          <a:off x="17018000" y="2313305"/>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66040</xdr:rowOff>
    </xdr:from>
    <xdr:ext cx="762000" cy="258445"/>
    <xdr:sp macro="" textlink="">
      <xdr:nvSpPr>
        <xdr:cNvPr id="447" name="将来負担の状況最小値テキスト"/>
        <xdr:cNvSpPr txBox="1"/>
      </xdr:nvSpPr>
      <xdr:spPr>
        <a:xfrm>
          <a:off x="17106900" y="3837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93980</xdr:rowOff>
    </xdr:from>
    <xdr:to>
      <xdr:col>81</xdr:col>
      <xdr:colOff>133350</xdr:colOff>
      <xdr:row>22</xdr:row>
      <xdr:rowOff>93980</xdr:rowOff>
    </xdr:to>
    <xdr:cxnSp macro="">
      <xdr:nvCxnSpPr>
        <xdr:cNvPr id="448" name="直線コネクタ 447"/>
        <xdr:cNvCxnSpPr/>
      </xdr:nvCxnSpPr>
      <xdr:spPr>
        <a:xfrm>
          <a:off x="16929100" y="386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8445"/>
    <xdr:sp macro="" textlink="">
      <xdr:nvSpPr>
        <xdr:cNvPr id="449" name="将来負担の状況最大値テキスト"/>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0" name="直線コネクタ 449"/>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71755</xdr:rowOff>
    </xdr:from>
    <xdr:to>
      <xdr:col>81</xdr:col>
      <xdr:colOff>44450</xdr:colOff>
      <xdr:row>14</xdr:row>
      <xdr:rowOff>133350</xdr:rowOff>
    </xdr:to>
    <xdr:cxnSp macro="">
      <xdr:nvCxnSpPr>
        <xdr:cNvPr id="451" name="直線コネクタ 450"/>
        <xdr:cNvCxnSpPr/>
      </xdr:nvCxnSpPr>
      <xdr:spPr>
        <a:xfrm flipV="1">
          <a:off x="16179800" y="247205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63500</xdr:rowOff>
    </xdr:from>
    <xdr:ext cx="762000" cy="258445"/>
    <xdr:sp macro="" textlink="">
      <xdr:nvSpPr>
        <xdr:cNvPr id="452" name="将来負担の状況平均値テキスト"/>
        <xdr:cNvSpPr txBox="1"/>
      </xdr:nvSpPr>
      <xdr:spPr>
        <a:xfrm>
          <a:off x="17106900" y="21209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53" name="フローチャート: 判断 452"/>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133350</xdr:rowOff>
    </xdr:from>
    <xdr:to>
      <xdr:col>77</xdr:col>
      <xdr:colOff>44450</xdr:colOff>
      <xdr:row>16</xdr:row>
      <xdr:rowOff>86995</xdr:rowOff>
    </xdr:to>
    <xdr:cxnSp macro="">
      <xdr:nvCxnSpPr>
        <xdr:cNvPr id="454" name="直線コネクタ 453"/>
        <xdr:cNvCxnSpPr/>
      </xdr:nvCxnSpPr>
      <xdr:spPr>
        <a:xfrm flipV="1">
          <a:off x="15290800" y="2533650"/>
          <a:ext cx="88900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55" name="フローチャート: 判断 454"/>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6600" cy="258445"/>
    <xdr:sp macro="" textlink="">
      <xdr:nvSpPr>
        <xdr:cNvPr id="456" name="テキスト ボックス 455"/>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86995</xdr:rowOff>
    </xdr:from>
    <xdr:to>
      <xdr:col>72</xdr:col>
      <xdr:colOff>203200</xdr:colOff>
      <xdr:row>17</xdr:row>
      <xdr:rowOff>29210</xdr:rowOff>
    </xdr:to>
    <xdr:cxnSp macro="">
      <xdr:nvCxnSpPr>
        <xdr:cNvPr id="457" name="直線コネクタ 456"/>
        <xdr:cNvCxnSpPr/>
      </xdr:nvCxnSpPr>
      <xdr:spPr>
        <a:xfrm flipV="1">
          <a:off x="14401800" y="283019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100965</xdr:rowOff>
    </xdr:from>
    <xdr:to>
      <xdr:col>73</xdr:col>
      <xdr:colOff>44450</xdr:colOff>
      <xdr:row>14</xdr:row>
      <xdr:rowOff>31115</xdr:rowOff>
    </xdr:to>
    <xdr:sp macro="" textlink="">
      <xdr:nvSpPr>
        <xdr:cNvPr id="458" name="フローチャート: 判断 457"/>
        <xdr:cNvSpPr/>
      </xdr:nvSpPr>
      <xdr:spPr>
        <a:xfrm>
          <a:off x="15240000" y="23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41275</xdr:rowOff>
    </xdr:from>
    <xdr:ext cx="762000" cy="258445"/>
    <xdr:sp macro="" textlink="">
      <xdr:nvSpPr>
        <xdr:cNvPr id="459" name="テキスト ボックス 458"/>
        <xdr:cNvSpPr txBox="1"/>
      </xdr:nvSpPr>
      <xdr:spPr>
        <a:xfrm>
          <a:off x="14909800" y="2098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111125</xdr:rowOff>
    </xdr:from>
    <xdr:to>
      <xdr:col>68</xdr:col>
      <xdr:colOff>152400</xdr:colOff>
      <xdr:row>17</xdr:row>
      <xdr:rowOff>29210</xdr:rowOff>
    </xdr:to>
    <xdr:cxnSp macro="">
      <xdr:nvCxnSpPr>
        <xdr:cNvPr id="460" name="直線コネクタ 459"/>
        <xdr:cNvCxnSpPr/>
      </xdr:nvCxnSpPr>
      <xdr:spPr>
        <a:xfrm>
          <a:off x="13512800" y="285432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126365</xdr:rowOff>
    </xdr:from>
    <xdr:to>
      <xdr:col>68</xdr:col>
      <xdr:colOff>203200</xdr:colOff>
      <xdr:row>14</xdr:row>
      <xdr:rowOff>56515</xdr:rowOff>
    </xdr:to>
    <xdr:sp macro="" textlink="">
      <xdr:nvSpPr>
        <xdr:cNvPr id="461" name="フローチャート: 判断 460"/>
        <xdr:cNvSpPr/>
      </xdr:nvSpPr>
      <xdr:spPr>
        <a:xfrm>
          <a:off x="14351000" y="235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66675</xdr:rowOff>
    </xdr:from>
    <xdr:ext cx="762000" cy="258445"/>
    <xdr:sp macro="" textlink="">
      <xdr:nvSpPr>
        <xdr:cNvPr id="462" name="テキスト ボックス 461"/>
        <xdr:cNvSpPr txBox="1"/>
      </xdr:nvSpPr>
      <xdr:spPr>
        <a:xfrm>
          <a:off x="14020800" y="212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120650</xdr:rowOff>
    </xdr:from>
    <xdr:to>
      <xdr:col>64</xdr:col>
      <xdr:colOff>152400</xdr:colOff>
      <xdr:row>14</xdr:row>
      <xdr:rowOff>50165</xdr:rowOff>
    </xdr:to>
    <xdr:sp macro="" textlink="">
      <xdr:nvSpPr>
        <xdr:cNvPr id="463" name="フローチャート: 判断 462"/>
        <xdr:cNvSpPr/>
      </xdr:nvSpPr>
      <xdr:spPr>
        <a:xfrm>
          <a:off x="13462000" y="234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60325</xdr:rowOff>
    </xdr:from>
    <xdr:ext cx="762000" cy="259080"/>
    <xdr:sp macro="" textlink="">
      <xdr:nvSpPr>
        <xdr:cNvPr id="464" name="テキスト ボックス 463"/>
        <xdr:cNvSpPr txBox="1"/>
      </xdr:nvSpPr>
      <xdr:spPr>
        <a:xfrm>
          <a:off x="13131800" y="21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5" name="テキスト ボックス 46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6" name="テキスト ボックス 46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7" name="テキスト ボックス 46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8" name="テキスト ボックス 46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9" name="テキスト ボックス 46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20955</xdr:rowOff>
    </xdr:from>
    <xdr:to>
      <xdr:col>81</xdr:col>
      <xdr:colOff>95250</xdr:colOff>
      <xdr:row>14</xdr:row>
      <xdr:rowOff>122555</xdr:rowOff>
    </xdr:to>
    <xdr:sp macro="" textlink="">
      <xdr:nvSpPr>
        <xdr:cNvPr id="470" name="楕円 469"/>
        <xdr:cNvSpPr/>
      </xdr:nvSpPr>
      <xdr:spPr>
        <a:xfrm>
          <a:off x="16967200" y="24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164465</xdr:rowOff>
    </xdr:from>
    <xdr:ext cx="762000" cy="259080"/>
    <xdr:sp macro="" textlink="">
      <xdr:nvSpPr>
        <xdr:cNvPr id="471" name="将来負担の状況該当値テキスト"/>
        <xdr:cNvSpPr txBox="1"/>
      </xdr:nvSpPr>
      <xdr:spPr>
        <a:xfrm>
          <a:off x="17106900" y="239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82550</xdr:rowOff>
    </xdr:from>
    <xdr:to>
      <xdr:col>77</xdr:col>
      <xdr:colOff>95250</xdr:colOff>
      <xdr:row>15</xdr:row>
      <xdr:rowOff>12700</xdr:rowOff>
    </xdr:to>
    <xdr:sp macro="" textlink="">
      <xdr:nvSpPr>
        <xdr:cNvPr id="472" name="楕円 471"/>
        <xdr:cNvSpPr/>
      </xdr:nvSpPr>
      <xdr:spPr>
        <a:xfrm>
          <a:off x="16129000" y="24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168910</xdr:rowOff>
    </xdr:from>
    <xdr:ext cx="736600" cy="258445"/>
    <xdr:sp macro="" textlink="">
      <xdr:nvSpPr>
        <xdr:cNvPr id="473" name="テキスト ボックス 472"/>
        <xdr:cNvSpPr txBox="1"/>
      </xdr:nvSpPr>
      <xdr:spPr>
        <a:xfrm>
          <a:off x="15798800" y="25692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36195</xdr:rowOff>
    </xdr:from>
    <xdr:to>
      <xdr:col>73</xdr:col>
      <xdr:colOff>44450</xdr:colOff>
      <xdr:row>16</xdr:row>
      <xdr:rowOff>137795</xdr:rowOff>
    </xdr:to>
    <xdr:sp macro="" textlink="">
      <xdr:nvSpPr>
        <xdr:cNvPr id="474" name="楕円 473"/>
        <xdr:cNvSpPr/>
      </xdr:nvSpPr>
      <xdr:spPr>
        <a:xfrm>
          <a:off x="15240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122555</xdr:rowOff>
    </xdr:from>
    <xdr:ext cx="762000" cy="258445"/>
    <xdr:sp macro="" textlink="">
      <xdr:nvSpPr>
        <xdr:cNvPr id="475" name="テキスト ボックス 474"/>
        <xdr:cNvSpPr txBox="1"/>
      </xdr:nvSpPr>
      <xdr:spPr>
        <a:xfrm>
          <a:off x="14909800" y="2865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149860</xdr:rowOff>
    </xdr:from>
    <xdr:to>
      <xdr:col>68</xdr:col>
      <xdr:colOff>203200</xdr:colOff>
      <xdr:row>17</xdr:row>
      <xdr:rowOff>80010</xdr:rowOff>
    </xdr:to>
    <xdr:sp macro="" textlink="">
      <xdr:nvSpPr>
        <xdr:cNvPr id="476" name="楕円 475"/>
        <xdr:cNvSpPr/>
      </xdr:nvSpPr>
      <xdr:spPr>
        <a:xfrm>
          <a:off x="14351000" y="28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64770</xdr:rowOff>
    </xdr:from>
    <xdr:ext cx="762000" cy="258445"/>
    <xdr:sp macro="" textlink="">
      <xdr:nvSpPr>
        <xdr:cNvPr id="477" name="テキスト ボックス 476"/>
        <xdr:cNvSpPr txBox="1"/>
      </xdr:nvSpPr>
      <xdr:spPr>
        <a:xfrm>
          <a:off x="14020800" y="2979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60325</xdr:rowOff>
    </xdr:from>
    <xdr:to>
      <xdr:col>64</xdr:col>
      <xdr:colOff>152400</xdr:colOff>
      <xdr:row>16</xdr:row>
      <xdr:rowOff>161925</xdr:rowOff>
    </xdr:to>
    <xdr:sp macro="" textlink="">
      <xdr:nvSpPr>
        <xdr:cNvPr id="478" name="楕円 477"/>
        <xdr:cNvSpPr/>
      </xdr:nvSpPr>
      <xdr:spPr>
        <a:xfrm>
          <a:off x="13462000" y="28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146685</xdr:rowOff>
    </xdr:from>
    <xdr:ext cx="762000" cy="258445"/>
    <xdr:sp macro="" textlink="">
      <xdr:nvSpPr>
        <xdr:cNvPr id="479" name="テキスト ボックス 478"/>
        <xdr:cNvSpPr txBox="1"/>
      </xdr:nvSpPr>
      <xdr:spPr>
        <a:xfrm>
          <a:off x="13131800" y="2889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106,011
103,974
69.94
48,124,278
46,390,791
1,588,787
24,443,928
48,552,237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9.2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6190" cy="251460"/>
    <xdr:sp macro="" textlink="">
      <xdr:nvSpPr>
        <xdr:cNvPr id="30" name="テキスト ボックス 29"/>
        <xdr:cNvSpPr txBox="1"/>
      </xdr:nvSpPr>
      <xdr:spPr>
        <a:xfrm>
          <a:off x="698500" y="3492500"/>
          <a:ext cx="8886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6310" cy="248920"/>
    <xdr:sp macro="" textlink="">
      <xdr:nvSpPr>
        <xdr:cNvPr id="31" name="テキスト ボックス 30"/>
        <xdr:cNvSpPr txBox="1"/>
      </xdr:nvSpPr>
      <xdr:spPr>
        <a:xfrm>
          <a:off x="698500" y="3746500"/>
          <a:ext cx="6036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1345" cy="259080"/>
    <xdr:sp macro="" textlink="">
      <xdr:nvSpPr>
        <xdr:cNvPr id="32" name="テキスト ボックス 31"/>
        <xdr:cNvSpPr txBox="1"/>
      </xdr:nvSpPr>
      <xdr:spPr>
        <a:xfrm>
          <a:off x="698500" y="4000500"/>
          <a:ext cx="8221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4625" cy="259080"/>
    <xdr:sp macro="" textlink="">
      <xdr:nvSpPr>
        <xdr:cNvPr id="33" name="テキスト ボックス 32"/>
        <xdr:cNvSpPr txBox="1"/>
      </xdr:nvSpPr>
      <xdr:spPr>
        <a:xfrm>
          <a:off x="698500" y="4254500"/>
          <a:ext cx="174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latin typeface="ＭＳ Ｐゴシック"/>
              <a:ea typeface="ＭＳ Ｐゴシック"/>
            </a:rPr>
            <a:t>　全国平均及び類似団体平均と比較すると依然として高い割合になっており、茨城県の平均も上回っている。取手市では昭和40年代から昭和50年代にかけての人口急増期において、公立保育所の新設等に伴う職員の採用を行っていたため、高齢職員の占める割合が類似団体よりも高くなり、人件費も高い傾向となっている。しかしながら、近年では職員の年齢構成の変化に伴い、職員給の減少などによって人件費の抑制が図られ、27～29％前後で推移している。令和4年度は前年度と比較すると1.4ポイントの増となったが、これは令和4年度に会計年度任用職員期末手当が1.3月分から2.4月分に引き上げられたことや、退職者の数が増加したことに伴って退職手当組合負担金増となったことなどが主な要因である。</a:t>
          </a:r>
        </a:p>
        <a:p>
          <a:r>
            <a:rPr lang="ja-JP" altLang="en-US" sz="900">
              <a:latin typeface="ＭＳ Ｐゴシック"/>
              <a:ea typeface="ＭＳ Ｐゴシック"/>
            </a:rPr>
            <a:t>　今後も組織・事務事業の見直しを実施すると共に適正な人員配置、定員管理に努めていく。</a:t>
          </a:r>
        </a:p>
      </xdr:txBody>
    </xdr:sp>
    <xdr:clientData/>
  </xdr:twoCellAnchor>
  <xdr:oneCellAnchor>
    <xdr:from>
      <xdr:col>3</xdr:col>
      <xdr:colOff>123825</xdr:colOff>
      <xdr:row>29</xdr:row>
      <xdr:rowOff>107950</xdr:rowOff>
    </xdr:from>
    <xdr:ext cx="288290" cy="225425"/>
    <xdr:sp macro="" textlink="">
      <xdr:nvSpPr>
        <xdr:cNvPr id="45" name="テキスト ボックス 44"/>
        <xdr:cNvSpPr txBox="1"/>
      </xdr:nvSpPr>
      <xdr:spPr>
        <a:xfrm>
          <a:off x="723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7840" cy="250190"/>
    <xdr:sp macro="" textlink="">
      <xdr:nvSpPr>
        <xdr:cNvPr id="47" name="テキスト ボックス 46"/>
        <xdr:cNvSpPr txBox="1"/>
      </xdr:nvSpPr>
      <xdr:spPr>
        <a:xfrm>
          <a:off x="254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497840" cy="250190"/>
    <xdr:sp macro="" textlink="">
      <xdr:nvSpPr>
        <xdr:cNvPr id="49" name="テキスト ボックス 48"/>
        <xdr:cNvSpPr txBox="1"/>
      </xdr:nvSpPr>
      <xdr:spPr>
        <a:xfrm>
          <a:off x="254000" y="6957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497840" cy="250190"/>
    <xdr:sp macro="" textlink="">
      <xdr:nvSpPr>
        <xdr:cNvPr id="51" name="テキスト ボックス 50"/>
        <xdr:cNvSpPr txBox="1"/>
      </xdr:nvSpPr>
      <xdr:spPr>
        <a:xfrm>
          <a:off x="254000" y="6499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497840" cy="250190"/>
    <xdr:sp macro="" textlink="">
      <xdr:nvSpPr>
        <xdr:cNvPr id="53" name="テキスト ボックス 52"/>
        <xdr:cNvSpPr txBox="1"/>
      </xdr:nvSpPr>
      <xdr:spPr>
        <a:xfrm>
          <a:off x="254000" y="6042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497840" cy="250190"/>
    <xdr:sp macro="" textlink="">
      <xdr:nvSpPr>
        <xdr:cNvPr id="55" name="テキスト ボックス 54"/>
        <xdr:cNvSpPr txBox="1"/>
      </xdr:nvSpPr>
      <xdr:spPr>
        <a:xfrm>
          <a:off x="254000" y="5585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7840" cy="250190"/>
    <xdr:sp macro="" textlink="">
      <xdr:nvSpPr>
        <xdr:cNvPr id="57" name="テキスト ボックス 56"/>
        <xdr:cNvSpPr txBox="1"/>
      </xdr:nvSpPr>
      <xdr:spPr>
        <a:xfrm>
          <a:off x="254000" y="5128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124460</xdr:rowOff>
    </xdr:to>
    <xdr:cxnSp macro="">
      <xdr:nvCxnSpPr>
        <xdr:cNvPr id="59" name="直線コネクタ 58"/>
        <xdr:cNvCxnSpPr/>
      </xdr:nvCxnSpPr>
      <xdr:spPr>
        <a:xfrm flipV="1">
          <a:off x="4826000" y="568198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96520</xdr:rowOff>
    </xdr:from>
    <xdr:ext cx="762000" cy="259080"/>
    <xdr:sp macro="" textlink="">
      <xdr:nvSpPr>
        <xdr:cNvPr id="60" name="人件費最小値テキスト"/>
        <xdr:cNvSpPr txBox="1"/>
      </xdr:nvSpPr>
      <xdr:spPr>
        <a:xfrm>
          <a:off x="4914900" y="712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124460</xdr:rowOff>
    </xdr:from>
    <xdr:to>
      <xdr:col>24</xdr:col>
      <xdr:colOff>114300</xdr:colOff>
      <xdr:row>41</xdr:row>
      <xdr:rowOff>124460</xdr:rowOff>
    </xdr:to>
    <xdr:cxnSp macro="">
      <xdr:nvCxnSpPr>
        <xdr:cNvPr id="61" name="直線コネクタ 60"/>
        <xdr:cNvCxnSpPr/>
      </xdr:nvCxnSpPr>
      <xdr:spPr>
        <a:xfrm>
          <a:off x="4737100" y="715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110490</xdr:rowOff>
    </xdr:from>
    <xdr:ext cx="762000" cy="250190"/>
    <xdr:sp macro="" textlink="">
      <xdr:nvSpPr>
        <xdr:cNvPr id="62" name="人件費最大値テキスト"/>
        <xdr:cNvSpPr txBox="1"/>
      </xdr:nvSpPr>
      <xdr:spPr>
        <a:xfrm>
          <a:off x="4914900" y="54254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737100" y="568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19685</xdr:rowOff>
    </xdr:from>
    <xdr:to>
      <xdr:col>24</xdr:col>
      <xdr:colOff>25400</xdr:colOff>
      <xdr:row>39</xdr:row>
      <xdr:rowOff>147320</xdr:rowOff>
    </xdr:to>
    <xdr:cxnSp macro="">
      <xdr:nvCxnSpPr>
        <xdr:cNvPr id="64" name="直線コネクタ 63"/>
        <xdr:cNvCxnSpPr/>
      </xdr:nvCxnSpPr>
      <xdr:spPr>
        <a:xfrm>
          <a:off x="3987800" y="6706235"/>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163830</xdr:rowOff>
    </xdr:from>
    <xdr:ext cx="762000" cy="259080"/>
    <xdr:sp macro="" textlink="">
      <xdr:nvSpPr>
        <xdr:cNvPr id="65" name="人件費平均値テキスト"/>
        <xdr:cNvSpPr txBox="1"/>
      </xdr:nvSpPr>
      <xdr:spPr>
        <a:xfrm>
          <a:off x="4914900" y="63360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147320</xdr:rowOff>
    </xdr:from>
    <xdr:to>
      <xdr:col>24</xdr:col>
      <xdr:colOff>76200</xdr:colOff>
      <xdr:row>38</xdr:row>
      <xdr:rowOff>77470</xdr:rowOff>
    </xdr:to>
    <xdr:sp macro="" textlink="">
      <xdr:nvSpPr>
        <xdr:cNvPr id="66" name="フローチャート: 判断 65"/>
        <xdr:cNvSpPr/>
      </xdr:nvSpPr>
      <xdr:spPr>
        <a:xfrm>
          <a:off x="47752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19685</xdr:rowOff>
    </xdr:from>
    <xdr:to>
      <xdr:col>19</xdr:col>
      <xdr:colOff>187325</xdr:colOff>
      <xdr:row>40</xdr:row>
      <xdr:rowOff>104140</xdr:rowOff>
    </xdr:to>
    <xdr:cxnSp macro="">
      <xdr:nvCxnSpPr>
        <xdr:cNvPr id="67" name="直線コネクタ 66"/>
        <xdr:cNvCxnSpPr/>
      </xdr:nvCxnSpPr>
      <xdr:spPr>
        <a:xfrm flipV="1">
          <a:off x="3098800" y="6706235"/>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50800</xdr:rowOff>
    </xdr:from>
    <xdr:ext cx="726440" cy="259080"/>
    <xdr:sp macro="" textlink="">
      <xdr:nvSpPr>
        <xdr:cNvPr id="69" name="テキスト ボックス 68"/>
        <xdr:cNvSpPr txBox="1"/>
      </xdr:nvSpPr>
      <xdr:spPr>
        <a:xfrm>
          <a:off x="3606800" y="622300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40</xdr:row>
      <xdr:rowOff>31115</xdr:rowOff>
    </xdr:from>
    <xdr:to>
      <xdr:col>15</xdr:col>
      <xdr:colOff>98425</xdr:colOff>
      <xdr:row>40</xdr:row>
      <xdr:rowOff>104140</xdr:rowOff>
    </xdr:to>
    <xdr:cxnSp macro="">
      <xdr:nvCxnSpPr>
        <xdr:cNvPr id="70" name="直線コネクタ 69"/>
        <xdr:cNvCxnSpPr/>
      </xdr:nvCxnSpPr>
      <xdr:spPr>
        <a:xfrm>
          <a:off x="2209800" y="688911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94615</xdr:rowOff>
    </xdr:from>
    <xdr:to>
      <xdr:col>15</xdr:col>
      <xdr:colOff>149225</xdr:colOff>
      <xdr:row>39</xdr:row>
      <xdr:rowOff>24765</xdr:rowOff>
    </xdr:to>
    <xdr:sp macro="" textlink="">
      <xdr:nvSpPr>
        <xdr:cNvPr id="71" name="フローチャート: 判断 70"/>
        <xdr:cNvSpPr/>
      </xdr:nvSpPr>
      <xdr:spPr>
        <a:xfrm>
          <a:off x="30480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34925</xdr:rowOff>
    </xdr:from>
    <xdr:ext cx="762000" cy="259080"/>
    <xdr:sp macro="" textlink="">
      <xdr:nvSpPr>
        <xdr:cNvPr id="72" name="テキスト ボックス 71"/>
        <xdr:cNvSpPr txBox="1"/>
      </xdr:nvSpPr>
      <xdr:spPr>
        <a:xfrm>
          <a:off x="2717800" y="6378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40</xdr:row>
      <xdr:rowOff>31115</xdr:rowOff>
    </xdr:from>
    <xdr:to>
      <xdr:col>11</xdr:col>
      <xdr:colOff>9525</xdr:colOff>
      <xdr:row>40</xdr:row>
      <xdr:rowOff>58420</xdr:rowOff>
    </xdr:to>
    <xdr:cxnSp macro="">
      <xdr:nvCxnSpPr>
        <xdr:cNvPr id="73" name="直線コネクタ 72"/>
        <xdr:cNvCxnSpPr/>
      </xdr:nvCxnSpPr>
      <xdr:spPr>
        <a:xfrm flipV="1">
          <a:off x="1320800" y="68891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147320</xdr:rowOff>
    </xdr:from>
    <xdr:to>
      <xdr:col>11</xdr:col>
      <xdr:colOff>60325</xdr:colOff>
      <xdr:row>38</xdr:row>
      <xdr:rowOff>77470</xdr:rowOff>
    </xdr:to>
    <xdr:sp macro="" textlink="">
      <xdr:nvSpPr>
        <xdr:cNvPr id="74" name="フローチャート: 判断 73"/>
        <xdr:cNvSpPr/>
      </xdr:nvSpPr>
      <xdr:spPr>
        <a:xfrm>
          <a:off x="21590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87630</xdr:rowOff>
    </xdr:from>
    <xdr:ext cx="751840" cy="250190"/>
    <xdr:sp macro="" textlink="">
      <xdr:nvSpPr>
        <xdr:cNvPr id="75" name="テキスト ボックス 74"/>
        <xdr:cNvSpPr txBox="1"/>
      </xdr:nvSpPr>
      <xdr:spPr>
        <a:xfrm>
          <a:off x="1828800" y="6259830"/>
          <a:ext cx="751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165100</xdr:rowOff>
    </xdr:from>
    <xdr:to>
      <xdr:col>6</xdr:col>
      <xdr:colOff>171450</xdr:colOff>
      <xdr:row>38</xdr:row>
      <xdr:rowOff>95250</xdr:rowOff>
    </xdr:to>
    <xdr:sp macro="" textlink="">
      <xdr:nvSpPr>
        <xdr:cNvPr id="76" name="フローチャート: 判断 75"/>
        <xdr:cNvSpPr/>
      </xdr:nvSpPr>
      <xdr:spPr>
        <a:xfrm>
          <a:off x="12700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105410</xdr:rowOff>
    </xdr:from>
    <xdr:ext cx="751840" cy="259080"/>
    <xdr:sp macro="" textlink="">
      <xdr:nvSpPr>
        <xdr:cNvPr id="77" name="テキスト ボックス 76"/>
        <xdr:cNvSpPr txBox="1"/>
      </xdr:nvSpPr>
      <xdr:spPr>
        <a:xfrm>
          <a:off x="939800" y="627761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1840" cy="259080"/>
    <xdr:sp macro="" textlink="">
      <xdr:nvSpPr>
        <xdr:cNvPr id="80" name="テキスト ボックス 79"/>
        <xdr:cNvSpPr txBox="1"/>
      </xdr:nvSpPr>
      <xdr:spPr>
        <a:xfrm>
          <a:off x="2882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96520</xdr:rowOff>
    </xdr:from>
    <xdr:to>
      <xdr:col>24</xdr:col>
      <xdr:colOff>76200</xdr:colOff>
      <xdr:row>40</xdr:row>
      <xdr:rowOff>26670</xdr:rowOff>
    </xdr:to>
    <xdr:sp macro="" textlink="">
      <xdr:nvSpPr>
        <xdr:cNvPr id="83" name="楕円 82"/>
        <xdr:cNvSpPr/>
      </xdr:nvSpPr>
      <xdr:spPr>
        <a:xfrm>
          <a:off x="4775200" y="67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68580</xdr:rowOff>
    </xdr:from>
    <xdr:ext cx="762000" cy="259080"/>
    <xdr:sp macro="" textlink="">
      <xdr:nvSpPr>
        <xdr:cNvPr id="84" name="人件費該当値テキスト"/>
        <xdr:cNvSpPr txBox="1"/>
      </xdr:nvSpPr>
      <xdr:spPr>
        <a:xfrm>
          <a:off x="4914900" y="675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140335</xdr:rowOff>
    </xdr:from>
    <xdr:to>
      <xdr:col>20</xdr:col>
      <xdr:colOff>38100</xdr:colOff>
      <xdr:row>39</xdr:row>
      <xdr:rowOff>70485</xdr:rowOff>
    </xdr:to>
    <xdr:sp macro="" textlink="">
      <xdr:nvSpPr>
        <xdr:cNvPr id="85" name="楕円 84"/>
        <xdr:cNvSpPr/>
      </xdr:nvSpPr>
      <xdr:spPr>
        <a:xfrm>
          <a:off x="39370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55245</xdr:rowOff>
    </xdr:from>
    <xdr:ext cx="726440" cy="248920"/>
    <xdr:sp macro="" textlink="">
      <xdr:nvSpPr>
        <xdr:cNvPr id="86" name="テキスト ボックス 85"/>
        <xdr:cNvSpPr txBox="1"/>
      </xdr:nvSpPr>
      <xdr:spPr>
        <a:xfrm>
          <a:off x="3606800" y="6741795"/>
          <a:ext cx="7264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40</xdr:row>
      <xdr:rowOff>53340</xdr:rowOff>
    </xdr:from>
    <xdr:to>
      <xdr:col>15</xdr:col>
      <xdr:colOff>149225</xdr:colOff>
      <xdr:row>40</xdr:row>
      <xdr:rowOff>154940</xdr:rowOff>
    </xdr:to>
    <xdr:sp macro="" textlink="">
      <xdr:nvSpPr>
        <xdr:cNvPr id="87" name="楕円 86"/>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139700</xdr:rowOff>
    </xdr:from>
    <xdr:ext cx="762000" cy="259080"/>
    <xdr:sp macro="" textlink="">
      <xdr:nvSpPr>
        <xdr:cNvPr id="88" name="テキスト ボックス 87"/>
        <xdr:cNvSpPr txBox="1"/>
      </xdr:nvSpPr>
      <xdr:spPr>
        <a:xfrm>
          <a:off x="2717800" y="699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151765</xdr:rowOff>
    </xdr:from>
    <xdr:to>
      <xdr:col>11</xdr:col>
      <xdr:colOff>60325</xdr:colOff>
      <xdr:row>40</xdr:row>
      <xdr:rowOff>81915</xdr:rowOff>
    </xdr:to>
    <xdr:sp macro="" textlink="">
      <xdr:nvSpPr>
        <xdr:cNvPr id="89" name="楕円 88"/>
        <xdr:cNvSpPr/>
      </xdr:nvSpPr>
      <xdr:spPr>
        <a:xfrm>
          <a:off x="2159000" y="68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66675</xdr:rowOff>
    </xdr:from>
    <xdr:ext cx="751840" cy="248920"/>
    <xdr:sp macro="" textlink="">
      <xdr:nvSpPr>
        <xdr:cNvPr id="90" name="テキスト ボックス 89"/>
        <xdr:cNvSpPr txBox="1"/>
      </xdr:nvSpPr>
      <xdr:spPr>
        <a:xfrm>
          <a:off x="1828800" y="692467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40</xdr:row>
      <xdr:rowOff>7620</xdr:rowOff>
    </xdr:from>
    <xdr:to>
      <xdr:col>6</xdr:col>
      <xdr:colOff>171450</xdr:colOff>
      <xdr:row>40</xdr:row>
      <xdr:rowOff>109220</xdr:rowOff>
    </xdr:to>
    <xdr:sp macro="" textlink="">
      <xdr:nvSpPr>
        <xdr:cNvPr id="91" name="楕円 90"/>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93980</xdr:rowOff>
    </xdr:from>
    <xdr:ext cx="751840" cy="259080"/>
    <xdr:sp macro="" textlink="">
      <xdr:nvSpPr>
        <xdr:cNvPr id="92" name="テキスト ボックス 91"/>
        <xdr:cNvSpPr txBox="1"/>
      </xdr:nvSpPr>
      <xdr:spPr>
        <a:xfrm>
          <a:off x="939800" y="69519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茨城県及び類似団体平均と比較すると下回る結果となっており、過去5年間の推移をみても下回る傾向が続いている。</a:t>
          </a:r>
        </a:p>
        <a:p>
          <a:r>
            <a:rPr kumimoji="1" lang="ja-JP" altLang="en-US" sz="1000">
              <a:latin typeface="ＭＳ Ｐゴシック"/>
              <a:ea typeface="ＭＳ Ｐゴシック"/>
            </a:rPr>
            <a:t>　令和4年度は前年度と比較すると1.4ポイントの増となった。主な要因として、物価高騰に伴う光熱水費の増や、じん芥収集運搬委託料の増など、分子となる経常経費充当一般財源が増となった一方で、普通交付税の再算定などの増額幅を臨時財政対策債の減額幅が大きく上回ったため、分母となる経常一般財源総額が減となったことから、分子は増、分母が減となり、前年度と比較して増となった。　</a:t>
          </a:r>
        </a:p>
        <a:p>
          <a:r>
            <a:rPr kumimoji="1" lang="ja-JP" altLang="en-US" sz="1000">
              <a:latin typeface="ＭＳ Ｐゴシック"/>
              <a:ea typeface="ＭＳ Ｐゴシック"/>
            </a:rPr>
            <a:t>　今後も旅費や需用費、委託料、備品購入費などの継続的な精査、見直しを図っていく。</a:t>
          </a:r>
        </a:p>
      </xdr:txBody>
    </xdr:sp>
    <xdr:clientData/>
  </xdr:twoCellAnchor>
  <xdr:oneCellAnchor>
    <xdr:from>
      <xdr:col>62</xdr:col>
      <xdr:colOff>6350</xdr:colOff>
      <xdr:row>9</xdr:row>
      <xdr:rowOff>107950</xdr:rowOff>
    </xdr:from>
    <xdr:ext cx="288290" cy="225425"/>
    <xdr:sp macro="" textlink="">
      <xdr:nvSpPr>
        <xdr:cNvPr id="104" name="テキスト ボックス 103"/>
        <xdr:cNvSpPr txBox="1"/>
      </xdr:nvSpPr>
      <xdr:spPr>
        <a:xfrm>
          <a:off x="12407900" y="1651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7840" cy="250190"/>
    <xdr:sp macro="" textlink="">
      <xdr:nvSpPr>
        <xdr:cNvPr id="106" name="テキスト ボックス 105"/>
        <xdr:cNvSpPr txBox="1"/>
      </xdr:nvSpPr>
      <xdr:spPr>
        <a:xfrm>
          <a:off x="11938000" y="3985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97840" cy="259080"/>
    <xdr:sp macro="" textlink="">
      <xdr:nvSpPr>
        <xdr:cNvPr id="108" name="テキスト ボックス 107"/>
        <xdr:cNvSpPr txBox="1"/>
      </xdr:nvSpPr>
      <xdr:spPr>
        <a:xfrm>
          <a:off x="11938000" y="3658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97840" cy="251460"/>
    <xdr:sp macro="" textlink="">
      <xdr:nvSpPr>
        <xdr:cNvPr id="110" name="テキスト ボックス 109"/>
        <xdr:cNvSpPr txBox="1"/>
      </xdr:nvSpPr>
      <xdr:spPr>
        <a:xfrm>
          <a:off x="11938000" y="3332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97840" cy="258445"/>
    <xdr:sp macro="" textlink="">
      <xdr:nvSpPr>
        <xdr:cNvPr id="112" name="テキスト ボックス 111"/>
        <xdr:cNvSpPr txBox="1"/>
      </xdr:nvSpPr>
      <xdr:spPr>
        <a:xfrm>
          <a:off x="11938000" y="3005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97840" cy="259080"/>
    <xdr:sp macro="" textlink="">
      <xdr:nvSpPr>
        <xdr:cNvPr id="114" name="テキスト ボックス 113"/>
        <xdr:cNvSpPr txBox="1"/>
      </xdr:nvSpPr>
      <xdr:spPr>
        <a:xfrm>
          <a:off x="11938000" y="2679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97840" cy="248920"/>
    <xdr:sp macro="" textlink="">
      <xdr:nvSpPr>
        <xdr:cNvPr id="116" name="テキスト ボックス 115"/>
        <xdr:cNvSpPr txBox="1"/>
      </xdr:nvSpPr>
      <xdr:spPr>
        <a:xfrm>
          <a:off x="11938000" y="2352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97840" cy="259080"/>
    <xdr:sp macro="" textlink="">
      <xdr:nvSpPr>
        <xdr:cNvPr id="118" name="テキスト ボックス 117"/>
        <xdr:cNvSpPr txBox="1"/>
      </xdr:nvSpPr>
      <xdr:spPr>
        <a:xfrm>
          <a:off x="11938000" y="2025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7840" cy="250190"/>
    <xdr:sp macro="" textlink="">
      <xdr:nvSpPr>
        <xdr:cNvPr id="120" name="テキスト ボックス 119"/>
        <xdr:cNvSpPr txBox="1"/>
      </xdr:nvSpPr>
      <xdr:spPr>
        <a:xfrm>
          <a:off x="11938000" y="169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26035</xdr:rowOff>
    </xdr:from>
    <xdr:to>
      <xdr:col>82</xdr:col>
      <xdr:colOff>107950</xdr:colOff>
      <xdr:row>22</xdr:row>
      <xdr:rowOff>72390</xdr:rowOff>
    </xdr:to>
    <xdr:cxnSp macro="">
      <xdr:nvCxnSpPr>
        <xdr:cNvPr id="122" name="直線コネクタ 121"/>
        <xdr:cNvCxnSpPr/>
      </xdr:nvCxnSpPr>
      <xdr:spPr>
        <a:xfrm flipV="1">
          <a:off x="16510000" y="225488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44450</xdr:rowOff>
    </xdr:from>
    <xdr:ext cx="762000" cy="259080"/>
    <xdr:sp macro="" textlink="">
      <xdr:nvSpPr>
        <xdr:cNvPr id="123" name="物件費最小値テキスト"/>
        <xdr:cNvSpPr txBox="1"/>
      </xdr:nvSpPr>
      <xdr:spPr>
        <a:xfrm>
          <a:off x="16598900" y="381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72390</xdr:rowOff>
    </xdr:from>
    <xdr:to>
      <xdr:col>82</xdr:col>
      <xdr:colOff>196850</xdr:colOff>
      <xdr:row>22</xdr:row>
      <xdr:rowOff>72390</xdr:rowOff>
    </xdr:to>
    <xdr:cxnSp macro="">
      <xdr:nvCxnSpPr>
        <xdr:cNvPr id="124" name="直線コネクタ 123"/>
        <xdr:cNvCxnSpPr/>
      </xdr:nvCxnSpPr>
      <xdr:spPr>
        <a:xfrm>
          <a:off x="16421100" y="384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112395</xdr:rowOff>
    </xdr:from>
    <xdr:ext cx="762000" cy="248920"/>
    <xdr:sp macro="" textlink="">
      <xdr:nvSpPr>
        <xdr:cNvPr id="125" name="物件費最大値テキスト"/>
        <xdr:cNvSpPr txBox="1"/>
      </xdr:nvSpPr>
      <xdr:spPr>
        <a:xfrm>
          <a:off x="16598900" y="199834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26035</xdr:rowOff>
    </xdr:from>
    <xdr:to>
      <xdr:col>82</xdr:col>
      <xdr:colOff>196850</xdr:colOff>
      <xdr:row>13</xdr:row>
      <xdr:rowOff>26035</xdr:rowOff>
    </xdr:to>
    <xdr:cxnSp macro="">
      <xdr:nvCxnSpPr>
        <xdr:cNvPr id="126" name="直線コネクタ 125"/>
        <xdr:cNvCxnSpPr/>
      </xdr:nvCxnSpPr>
      <xdr:spPr>
        <a:xfrm>
          <a:off x="16421100" y="2254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16</xdr:row>
      <xdr:rowOff>12700</xdr:rowOff>
    </xdr:to>
    <xdr:cxnSp macro="">
      <xdr:nvCxnSpPr>
        <xdr:cNvPr id="127" name="直線コネクタ 126"/>
        <xdr:cNvCxnSpPr/>
      </xdr:nvCxnSpPr>
      <xdr:spPr>
        <a:xfrm>
          <a:off x="15671800" y="260350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34925</xdr:rowOff>
    </xdr:from>
    <xdr:ext cx="762000" cy="259080"/>
    <xdr:sp macro="" textlink="">
      <xdr:nvSpPr>
        <xdr:cNvPr id="128" name="物件費平均値テキスト"/>
        <xdr:cNvSpPr txBox="1"/>
      </xdr:nvSpPr>
      <xdr:spPr>
        <a:xfrm>
          <a:off x="16598900" y="2949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63500</xdr:rowOff>
    </xdr:from>
    <xdr:to>
      <xdr:col>82</xdr:col>
      <xdr:colOff>158750</xdr:colOff>
      <xdr:row>17</xdr:row>
      <xdr:rowOff>164465</xdr:rowOff>
    </xdr:to>
    <xdr:sp macro="" textlink="">
      <xdr:nvSpPr>
        <xdr:cNvPr id="129" name="フローチャート: 判断 128"/>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16</xdr:row>
      <xdr:rowOff>1905</xdr:rowOff>
    </xdr:to>
    <xdr:cxnSp macro="">
      <xdr:nvCxnSpPr>
        <xdr:cNvPr id="130" name="直線コネクタ 129"/>
        <xdr:cNvCxnSpPr/>
      </xdr:nvCxnSpPr>
      <xdr:spPr>
        <a:xfrm flipV="1">
          <a:off x="14782800" y="260350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29210</xdr:rowOff>
    </xdr:from>
    <xdr:ext cx="736600" cy="251460"/>
    <xdr:sp macro="" textlink="">
      <xdr:nvSpPr>
        <xdr:cNvPr id="132" name="テキスト ボックス 131"/>
        <xdr:cNvSpPr txBox="1"/>
      </xdr:nvSpPr>
      <xdr:spPr>
        <a:xfrm>
          <a:off x="15290800" y="29438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1905</xdr:rowOff>
    </xdr:from>
    <xdr:to>
      <xdr:col>73</xdr:col>
      <xdr:colOff>180975</xdr:colOff>
      <xdr:row>16</xdr:row>
      <xdr:rowOff>56515</xdr:rowOff>
    </xdr:to>
    <xdr:cxnSp macro="">
      <xdr:nvCxnSpPr>
        <xdr:cNvPr id="133" name="直線コネクタ 132"/>
        <xdr:cNvCxnSpPr/>
      </xdr:nvCxnSpPr>
      <xdr:spPr>
        <a:xfrm flipV="1">
          <a:off x="13893800" y="27451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105410</xdr:rowOff>
    </xdr:from>
    <xdr:ext cx="762000" cy="259080"/>
    <xdr:sp macro="" textlink="">
      <xdr:nvSpPr>
        <xdr:cNvPr id="135" name="テキスト ボックス 134"/>
        <xdr:cNvSpPr txBox="1"/>
      </xdr:nvSpPr>
      <xdr:spPr>
        <a:xfrm>
          <a:off x="14401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12700</xdr:rowOff>
    </xdr:from>
    <xdr:to>
      <xdr:col>69</xdr:col>
      <xdr:colOff>92075</xdr:colOff>
      <xdr:row>16</xdr:row>
      <xdr:rowOff>56515</xdr:rowOff>
    </xdr:to>
    <xdr:cxnSp macro="">
      <xdr:nvCxnSpPr>
        <xdr:cNvPr id="136" name="直線コネクタ 135"/>
        <xdr:cNvCxnSpPr/>
      </xdr:nvCxnSpPr>
      <xdr:spPr>
        <a:xfrm>
          <a:off x="13004800" y="27559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116840</xdr:rowOff>
    </xdr:from>
    <xdr:to>
      <xdr:col>69</xdr:col>
      <xdr:colOff>142875</xdr:colOff>
      <xdr:row>18</xdr:row>
      <xdr:rowOff>46990</xdr:rowOff>
    </xdr:to>
    <xdr:sp macro="" textlink="">
      <xdr:nvSpPr>
        <xdr:cNvPr id="137" name="フローチャート: 判断 136"/>
        <xdr:cNvSpPr/>
      </xdr:nvSpPr>
      <xdr:spPr>
        <a:xfrm>
          <a:off x="1384300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31750</xdr:rowOff>
    </xdr:from>
    <xdr:ext cx="751840" cy="248920"/>
    <xdr:sp macro="" textlink="">
      <xdr:nvSpPr>
        <xdr:cNvPr id="138" name="テキスト ボックス 137"/>
        <xdr:cNvSpPr txBox="1"/>
      </xdr:nvSpPr>
      <xdr:spPr>
        <a:xfrm>
          <a:off x="13512800" y="311785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10160</xdr:rowOff>
    </xdr:from>
    <xdr:ext cx="762000" cy="259080"/>
    <xdr:sp macro="" textlink="">
      <xdr:nvSpPr>
        <xdr:cNvPr id="140" name="テキスト ボックス 139"/>
        <xdr:cNvSpPr txBox="1"/>
      </xdr:nvSpPr>
      <xdr:spPr>
        <a:xfrm>
          <a:off x="12623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1840" cy="259080"/>
    <xdr:sp macro="" textlink="">
      <xdr:nvSpPr>
        <xdr:cNvPr id="142" name="テキスト ボックス 141"/>
        <xdr:cNvSpPr txBox="1"/>
      </xdr:nvSpPr>
      <xdr:spPr>
        <a:xfrm>
          <a:off x="15455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1840" cy="259080"/>
    <xdr:sp macro="" textlink="">
      <xdr:nvSpPr>
        <xdr:cNvPr id="143" name="テキスト ボックス 142"/>
        <xdr:cNvSpPr txBox="1"/>
      </xdr:nvSpPr>
      <xdr:spPr>
        <a:xfrm>
          <a:off x="14566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1840" cy="259080"/>
    <xdr:sp macro="" textlink="">
      <xdr:nvSpPr>
        <xdr:cNvPr id="145" name="テキスト ボックス 144"/>
        <xdr:cNvSpPr txBox="1"/>
      </xdr:nvSpPr>
      <xdr:spPr>
        <a:xfrm>
          <a:off x="12788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149860</xdr:rowOff>
    </xdr:from>
    <xdr:ext cx="762000" cy="259080"/>
    <xdr:sp macro="" textlink="">
      <xdr:nvSpPr>
        <xdr:cNvPr id="147" name="物件費該当値テキスト"/>
        <xdr:cNvSpPr txBox="1"/>
      </xdr:nvSpPr>
      <xdr:spPr>
        <a:xfrm>
          <a:off x="165989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8" name="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92710</xdr:rowOff>
    </xdr:from>
    <xdr:ext cx="736600" cy="259080"/>
    <xdr:sp macro="" textlink="">
      <xdr:nvSpPr>
        <xdr:cNvPr id="149" name="テキスト ボックス 148"/>
        <xdr:cNvSpPr txBox="1"/>
      </xdr:nvSpPr>
      <xdr:spPr>
        <a:xfrm>
          <a:off x="15290800" y="2321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122555</xdr:rowOff>
    </xdr:from>
    <xdr:to>
      <xdr:col>74</xdr:col>
      <xdr:colOff>31750</xdr:colOff>
      <xdr:row>16</xdr:row>
      <xdr:rowOff>52705</xdr:rowOff>
    </xdr:to>
    <xdr:sp macro="" textlink="">
      <xdr:nvSpPr>
        <xdr:cNvPr id="150" name="楕円 149"/>
        <xdr:cNvSpPr/>
      </xdr:nvSpPr>
      <xdr:spPr>
        <a:xfrm>
          <a:off x="14732000" y="26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63500</xdr:rowOff>
    </xdr:from>
    <xdr:ext cx="762000" cy="251460"/>
    <xdr:sp macro="" textlink="">
      <xdr:nvSpPr>
        <xdr:cNvPr id="151" name="テキスト ボックス 150"/>
        <xdr:cNvSpPr txBox="1"/>
      </xdr:nvSpPr>
      <xdr:spPr>
        <a:xfrm>
          <a:off x="14401800" y="24638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6350</xdr:rowOff>
    </xdr:from>
    <xdr:to>
      <xdr:col>69</xdr:col>
      <xdr:colOff>142875</xdr:colOff>
      <xdr:row>16</xdr:row>
      <xdr:rowOff>107315</xdr:rowOff>
    </xdr:to>
    <xdr:sp macro="" textlink="">
      <xdr:nvSpPr>
        <xdr:cNvPr id="152" name="楕円 151"/>
        <xdr:cNvSpPr/>
      </xdr:nvSpPr>
      <xdr:spPr>
        <a:xfrm>
          <a:off x="13843000" y="274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117475</xdr:rowOff>
    </xdr:from>
    <xdr:ext cx="751840" cy="259080"/>
    <xdr:sp macro="" textlink="">
      <xdr:nvSpPr>
        <xdr:cNvPr id="153" name="テキスト ボックス 152"/>
        <xdr:cNvSpPr txBox="1"/>
      </xdr:nvSpPr>
      <xdr:spPr>
        <a:xfrm>
          <a:off x="13512800" y="251777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73660</xdr:rowOff>
    </xdr:from>
    <xdr:ext cx="762000" cy="259080"/>
    <xdr:sp macro="" textlink="">
      <xdr:nvSpPr>
        <xdr:cNvPr id="155" name="テキスト ボックス 154"/>
        <xdr:cNvSpPr txBox="1"/>
      </xdr:nvSpPr>
      <xdr:spPr>
        <a:xfrm>
          <a:off x="12623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latin typeface="ＭＳ Ｐゴシック"/>
              <a:ea typeface="ＭＳ Ｐゴシック"/>
            </a:rPr>
            <a:t>　全国平均や類似団体平均と比較すると依然として低い水準が続いている。令和4年度においても、障害者・障害児への給付費や管外保育園を含む民間保育園入所委託料など、前年度から増加傾向が続いているものの、一方で生活保護費負担金の過年度分の精算により、特定財源が増加したことで、結果として前年度と同水準の10.8ポイントとなった。</a:t>
          </a:r>
        </a:p>
        <a:p>
          <a:r>
            <a:rPr lang="ja-JP" altLang="en-US" sz="1000">
              <a:latin typeface="ＭＳ Ｐゴシック"/>
              <a:ea typeface="ＭＳ Ｐゴシック"/>
            </a:rPr>
            <a:t>　今後も市独自で実施する扶助費について、継続的に精査・見直しを行い、健全な財政運営に努めていく。</a:t>
          </a:r>
        </a:p>
      </xdr:txBody>
    </xdr:sp>
    <xdr:clientData/>
  </xdr:twoCellAnchor>
  <xdr:oneCellAnchor>
    <xdr:from>
      <xdr:col>3</xdr:col>
      <xdr:colOff>123825</xdr:colOff>
      <xdr:row>49</xdr:row>
      <xdr:rowOff>107950</xdr:rowOff>
    </xdr:from>
    <xdr:ext cx="288290" cy="225425"/>
    <xdr:sp macro="" textlink="">
      <xdr:nvSpPr>
        <xdr:cNvPr id="167" name="テキスト ボックス 166"/>
        <xdr:cNvSpPr txBox="1"/>
      </xdr:nvSpPr>
      <xdr:spPr>
        <a:xfrm>
          <a:off x="723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7840" cy="250190"/>
    <xdr:sp macro="" textlink="">
      <xdr:nvSpPr>
        <xdr:cNvPr id="169" name="テキスト ボックス 168"/>
        <xdr:cNvSpPr txBox="1"/>
      </xdr:nvSpPr>
      <xdr:spPr>
        <a:xfrm>
          <a:off x="254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97840" cy="259080"/>
    <xdr:sp macro="" textlink="">
      <xdr:nvSpPr>
        <xdr:cNvPr id="171" name="テキスト ボックス 170"/>
        <xdr:cNvSpPr txBox="1"/>
      </xdr:nvSpPr>
      <xdr:spPr>
        <a:xfrm>
          <a:off x="254000" y="10462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97840" cy="259080"/>
    <xdr:sp macro="" textlink="">
      <xdr:nvSpPr>
        <xdr:cNvPr id="173" name="テキスト ボックス 172"/>
        <xdr:cNvSpPr txBox="1"/>
      </xdr:nvSpPr>
      <xdr:spPr>
        <a:xfrm>
          <a:off x="254000" y="1008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7840" cy="250190"/>
    <xdr:sp macro="" textlink="">
      <xdr:nvSpPr>
        <xdr:cNvPr id="175" name="テキスト ボックス 174"/>
        <xdr:cNvSpPr txBox="1"/>
      </xdr:nvSpPr>
      <xdr:spPr>
        <a:xfrm>
          <a:off x="254000" y="9700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97840" cy="259080"/>
    <xdr:sp macro="" textlink="">
      <xdr:nvSpPr>
        <xdr:cNvPr id="177" name="テキスト ボックス 176"/>
        <xdr:cNvSpPr txBox="1"/>
      </xdr:nvSpPr>
      <xdr:spPr>
        <a:xfrm>
          <a:off x="254000" y="9319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97840" cy="259080"/>
    <xdr:sp macro="" textlink="">
      <xdr:nvSpPr>
        <xdr:cNvPr id="179" name="テキスト ボックス 178"/>
        <xdr:cNvSpPr txBox="1"/>
      </xdr:nvSpPr>
      <xdr:spPr>
        <a:xfrm>
          <a:off x="254000" y="893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7840" cy="250190"/>
    <xdr:sp macro="" textlink="">
      <xdr:nvSpPr>
        <xdr:cNvPr id="181" name="テキスト ボックス 180"/>
        <xdr:cNvSpPr txBox="1"/>
      </xdr:nvSpPr>
      <xdr:spPr>
        <a:xfrm>
          <a:off x="254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826000" y="917956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87630</xdr:rowOff>
    </xdr:from>
    <xdr:ext cx="762000" cy="250190"/>
    <xdr:sp macro="" textlink="">
      <xdr:nvSpPr>
        <xdr:cNvPr id="184" name="扶助費最小値テキスト"/>
        <xdr:cNvSpPr txBox="1"/>
      </xdr:nvSpPr>
      <xdr:spPr>
        <a:xfrm>
          <a:off x="4914900" y="105460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7620</xdr:rowOff>
    </xdr:from>
    <xdr:ext cx="762000" cy="250190"/>
    <xdr:sp macro="" textlink="">
      <xdr:nvSpPr>
        <xdr:cNvPr id="186" name="扶助費最大値テキスト"/>
        <xdr:cNvSpPr txBox="1"/>
      </xdr:nvSpPr>
      <xdr:spPr>
        <a:xfrm>
          <a:off x="4914900" y="89230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737100" y="917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92710</xdr:rowOff>
    </xdr:to>
    <xdr:cxnSp macro="">
      <xdr:nvCxnSpPr>
        <xdr:cNvPr id="188" name="直線コネクタ 187"/>
        <xdr:cNvCxnSpPr/>
      </xdr:nvCxnSpPr>
      <xdr:spPr>
        <a:xfrm>
          <a:off x="3987800" y="95224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101600</xdr:rowOff>
    </xdr:from>
    <xdr:ext cx="762000" cy="259080"/>
    <xdr:sp macro="" textlink="">
      <xdr:nvSpPr>
        <xdr:cNvPr id="189" name="扶助費平均値テキスト"/>
        <xdr:cNvSpPr txBox="1"/>
      </xdr:nvSpPr>
      <xdr:spPr>
        <a:xfrm>
          <a:off x="4914900" y="97028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123190</xdr:rowOff>
    </xdr:to>
    <xdr:cxnSp macro="">
      <xdr:nvCxnSpPr>
        <xdr:cNvPr id="191" name="直線コネクタ 190"/>
        <xdr:cNvCxnSpPr/>
      </xdr:nvCxnSpPr>
      <xdr:spPr>
        <a:xfrm flipV="1">
          <a:off x="3098800" y="95224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6350</xdr:rowOff>
    </xdr:from>
    <xdr:ext cx="726440" cy="251460"/>
    <xdr:sp macro="" textlink="">
      <xdr:nvSpPr>
        <xdr:cNvPr id="193" name="テキスト ボックス 192"/>
        <xdr:cNvSpPr txBox="1"/>
      </xdr:nvSpPr>
      <xdr:spPr>
        <a:xfrm>
          <a:off x="3606800" y="9779000"/>
          <a:ext cx="7264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123190</xdr:rowOff>
    </xdr:from>
    <xdr:to>
      <xdr:col>15</xdr:col>
      <xdr:colOff>98425</xdr:colOff>
      <xdr:row>56</xdr:row>
      <xdr:rowOff>12700</xdr:rowOff>
    </xdr:to>
    <xdr:cxnSp macro="">
      <xdr:nvCxnSpPr>
        <xdr:cNvPr id="194" name="直線コネクタ 193"/>
        <xdr:cNvCxnSpPr/>
      </xdr:nvCxnSpPr>
      <xdr:spPr>
        <a:xfrm flipV="1">
          <a:off x="2209800" y="95529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6350</xdr:rowOff>
    </xdr:from>
    <xdr:ext cx="762000" cy="251460"/>
    <xdr:sp macro="" textlink="">
      <xdr:nvSpPr>
        <xdr:cNvPr id="196" name="テキスト ボックス 195"/>
        <xdr:cNvSpPr txBox="1"/>
      </xdr:nvSpPr>
      <xdr:spPr>
        <a:xfrm>
          <a:off x="2717800" y="9779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107950</xdr:rowOff>
    </xdr:from>
    <xdr:to>
      <xdr:col>11</xdr:col>
      <xdr:colOff>9525</xdr:colOff>
      <xdr:row>56</xdr:row>
      <xdr:rowOff>12700</xdr:rowOff>
    </xdr:to>
    <xdr:cxnSp macro="">
      <xdr:nvCxnSpPr>
        <xdr:cNvPr id="197" name="直線コネクタ 196"/>
        <xdr:cNvCxnSpPr/>
      </xdr:nvCxnSpPr>
      <xdr:spPr>
        <a:xfrm>
          <a:off x="1320800" y="95377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67310</xdr:rowOff>
    </xdr:from>
    <xdr:ext cx="751840" cy="259080"/>
    <xdr:sp macro="" textlink="">
      <xdr:nvSpPr>
        <xdr:cNvPr id="199" name="テキスト ボックス 198"/>
        <xdr:cNvSpPr txBox="1"/>
      </xdr:nvSpPr>
      <xdr:spPr>
        <a:xfrm>
          <a:off x="1828800" y="9839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29210</xdr:rowOff>
    </xdr:from>
    <xdr:ext cx="751840" cy="251460"/>
    <xdr:sp macro="" textlink="">
      <xdr:nvSpPr>
        <xdr:cNvPr id="201" name="テキスト ボックス 200"/>
        <xdr:cNvSpPr txBox="1"/>
      </xdr:nvSpPr>
      <xdr:spPr>
        <a:xfrm>
          <a:off x="939800" y="980186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1840" cy="259080"/>
    <xdr:sp macro="" textlink="">
      <xdr:nvSpPr>
        <xdr:cNvPr id="204" name="テキスト ボックス 203"/>
        <xdr:cNvSpPr txBox="1"/>
      </xdr:nvSpPr>
      <xdr:spPr>
        <a:xfrm>
          <a:off x="2882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7" name="楕円 206"/>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58420</xdr:rowOff>
    </xdr:from>
    <xdr:ext cx="762000" cy="259080"/>
    <xdr:sp macro="" textlink="">
      <xdr:nvSpPr>
        <xdr:cNvPr id="208" name="扶助費該当値テキスト"/>
        <xdr:cNvSpPr txBox="1"/>
      </xdr:nvSpPr>
      <xdr:spPr>
        <a:xfrm>
          <a:off x="4914900" y="931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9" name="楕円 208"/>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153670</xdr:rowOff>
    </xdr:from>
    <xdr:ext cx="726440" cy="259080"/>
    <xdr:sp macro="" textlink="">
      <xdr:nvSpPr>
        <xdr:cNvPr id="210" name="テキスト ボックス 209"/>
        <xdr:cNvSpPr txBox="1"/>
      </xdr:nvSpPr>
      <xdr:spPr>
        <a:xfrm>
          <a:off x="3606800" y="924052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72390</xdr:rowOff>
    </xdr:from>
    <xdr:to>
      <xdr:col>15</xdr:col>
      <xdr:colOff>149225</xdr:colOff>
      <xdr:row>56</xdr:row>
      <xdr:rowOff>2540</xdr:rowOff>
    </xdr:to>
    <xdr:sp macro="" textlink="">
      <xdr:nvSpPr>
        <xdr:cNvPr id="211" name="楕円 210"/>
        <xdr:cNvSpPr/>
      </xdr:nvSpPr>
      <xdr:spPr>
        <a:xfrm>
          <a:off x="3048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12700</xdr:rowOff>
    </xdr:from>
    <xdr:ext cx="762000" cy="259080"/>
    <xdr:sp macro="" textlink="">
      <xdr:nvSpPr>
        <xdr:cNvPr id="212" name="テキスト ボックス 211"/>
        <xdr:cNvSpPr txBox="1"/>
      </xdr:nvSpPr>
      <xdr:spPr>
        <a:xfrm>
          <a:off x="2717800" y="927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73660</xdr:rowOff>
    </xdr:from>
    <xdr:ext cx="751840" cy="259080"/>
    <xdr:sp macro="" textlink="">
      <xdr:nvSpPr>
        <xdr:cNvPr id="214" name="テキスト ボックス 213"/>
        <xdr:cNvSpPr txBox="1"/>
      </xdr:nvSpPr>
      <xdr:spPr>
        <a:xfrm>
          <a:off x="1828800" y="933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168910</xdr:rowOff>
    </xdr:from>
    <xdr:ext cx="751840" cy="248920"/>
    <xdr:sp macro="" textlink="">
      <xdr:nvSpPr>
        <xdr:cNvPr id="216" name="テキスト ボックス 215"/>
        <xdr:cNvSpPr txBox="1"/>
      </xdr:nvSpPr>
      <xdr:spPr>
        <a:xfrm>
          <a:off x="939800" y="925576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令和4年度決算は、、前年度と比較すると0.9ポイントの増となったものの、全国平均や類似団体平均よりは低い水準となっている。前年度比で増となった主な要因は、地域振興基金積立金や公共施設整備基金積立金などの増により、分子である経常経費充当一般財源が増となった一方で、臨時財政対策債の大幅な減により、分母である経常一般財源等が減となったためである。</a:t>
          </a:r>
        </a:p>
        <a:p>
          <a:r>
            <a:rPr kumimoji="1" lang="ja-JP" altLang="en-US" sz="1000">
              <a:latin typeface="ＭＳ Ｐゴシック"/>
              <a:ea typeface="ＭＳ Ｐゴシック"/>
            </a:rPr>
            <a:t>　後期高齢者医療、介護保険の特別会計に対する繰出金については、高齢化率の割合が高いことなどから、増加傾向が続いている。</a:t>
          </a:r>
        </a:p>
      </xdr:txBody>
    </xdr:sp>
    <xdr:clientData/>
  </xdr:twoCellAnchor>
  <xdr:oneCellAnchor>
    <xdr:from>
      <xdr:col>62</xdr:col>
      <xdr:colOff>6350</xdr:colOff>
      <xdr:row>49</xdr:row>
      <xdr:rowOff>107950</xdr:rowOff>
    </xdr:from>
    <xdr:ext cx="288290" cy="225425"/>
    <xdr:sp macro="" textlink="">
      <xdr:nvSpPr>
        <xdr:cNvPr id="228" name="テキスト ボックス 227"/>
        <xdr:cNvSpPr txBox="1"/>
      </xdr:nvSpPr>
      <xdr:spPr>
        <a:xfrm>
          <a:off x="12407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7840" cy="250190"/>
    <xdr:sp macro="" textlink="">
      <xdr:nvSpPr>
        <xdr:cNvPr id="230" name="テキスト ボックス 229"/>
        <xdr:cNvSpPr txBox="1"/>
      </xdr:nvSpPr>
      <xdr:spPr>
        <a:xfrm>
          <a:off x="11938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7840" cy="259080"/>
    <xdr:sp macro="" textlink="">
      <xdr:nvSpPr>
        <xdr:cNvPr id="232" name="テキスト ボックス 231"/>
        <xdr:cNvSpPr txBox="1"/>
      </xdr:nvSpPr>
      <xdr:spPr>
        <a:xfrm>
          <a:off x="11938000" y="10516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7840" cy="251460"/>
    <xdr:sp macro="" textlink="">
      <xdr:nvSpPr>
        <xdr:cNvPr id="234" name="テキスト ボックス 233"/>
        <xdr:cNvSpPr txBox="1"/>
      </xdr:nvSpPr>
      <xdr:spPr>
        <a:xfrm>
          <a:off x="11938000" y="10190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7840" cy="258445"/>
    <xdr:sp macro="" textlink="">
      <xdr:nvSpPr>
        <xdr:cNvPr id="236" name="テキスト ボックス 235"/>
        <xdr:cNvSpPr txBox="1"/>
      </xdr:nvSpPr>
      <xdr:spPr>
        <a:xfrm>
          <a:off x="11938000" y="9863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7840" cy="259080"/>
    <xdr:sp macro="" textlink="">
      <xdr:nvSpPr>
        <xdr:cNvPr id="238" name="テキスト ボックス 237"/>
        <xdr:cNvSpPr txBox="1"/>
      </xdr:nvSpPr>
      <xdr:spPr>
        <a:xfrm>
          <a:off x="11938000" y="9537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7840" cy="248920"/>
    <xdr:sp macro="" textlink="">
      <xdr:nvSpPr>
        <xdr:cNvPr id="240" name="テキスト ボックス 239"/>
        <xdr:cNvSpPr txBox="1"/>
      </xdr:nvSpPr>
      <xdr:spPr>
        <a:xfrm>
          <a:off x="11938000" y="9210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7840" cy="259080"/>
    <xdr:sp macro="" textlink="">
      <xdr:nvSpPr>
        <xdr:cNvPr id="242" name="テキスト ボックス 241"/>
        <xdr:cNvSpPr txBox="1"/>
      </xdr:nvSpPr>
      <xdr:spPr>
        <a:xfrm>
          <a:off x="11938000" y="8883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7840" cy="250190"/>
    <xdr:sp macro="" textlink="">
      <xdr:nvSpPr>
        <xdr:cNvPr id="244" name="テキスト ボックス 243"/>
        <xdr:cNvSpPr txBox="1"/>
      </xdr:nvSpPr>
      <xdr:spPr>
        <a:xfrm>
          <a:off x="11938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23495</xdr:rowOff>
    </xdr:from>
    <xdr:to>
      <xdr:col>82</xdr:col>
      <xdr:colOff>107950</xdr:colOff>
      <xdr:row>61</xdr:row>
      <xdr:rowOff>4445</xdr:rowOff>
    </xdr:to>
    <xdr:cxnSp macro="">
      <xdr:nvCxnSpPr>
        <xdr:cNvPr id="246" name="直線コネクタ 245"/>
        <xdr:cNvCxnSpPr/>
      </xdr:nvCxnSpPr>
      <xdr:spPr>
        <a:xfrm flipV="1">
          <a:off x="16510000" y="8938895"/>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147955</xdr:rowOff>
    </xdr:from>
    <xdr:ext cx="762000" cy="258445"/>
    <xdr:sp macro="" textlink="">
      <xdr:nvSpPr>
        <xdr:cNvPr id="247" name="その他最小値テキスト"/>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196850</xdr:colOff>
      <xdr:row>61</xdr:row>
      <xdr:rowOff>4445</xdr:rowOff>
    </xdr:to>
    <xdr:cxnSp macro="">
      <xdr:nvCxnSpPr>
        <xdr:cNvPr id="248" name="直線コネクタ 247"/>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109855</xdr:rowOff>
    </xdr:from>
    <xdr:ext cx="762000" cy="250825"/>
    <xdr:sp macro="" textlink="">
      <xdr:nvSpPr>
        <xdr:cNvPr id="249" name="その他最大値テキスト"/>
        <xdr:cNvSpPr txBox="1"/>
      </xdr:nvSpPr>
      <xdr:spPr>
        <a:xfrm>
          <a:off x="16598900" y="86823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23495</xdr:rowOff>
    </xdr:from>
    <xdr:to>
      <xdr:col>82</xdr:col>
      <xdr:colOff>196850</xdr:colOff>
      <xdr:row>52</xdr:row>
      <xdr:rowOff>23495</xdr:rowOff>
    </xdr:to>
    <xdr:cxnSp macro="">
      <xdr:nvCxnSpPr>
        <xdr:cNvPr id="250" name="直線コネクタ 249"/>
        <xdr:cNvCxnSpPr/>
      </xdr:nvCxnSpPr>
      <xdr:spPr>
        <a:xfrm>
          <a:off x="16421100" y="893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34290</xdr:rowOff>
    </xdr:from>
    <xdr:to>
      <xdr:col>82</xdr:col>
      <xdr:colOff>107950</xdr:colOff>
      <xdr:row>56</xdr:row>
      <xdr:rowOff>132715</xdr:rowOff>
    </xdr:to>
    <xdr:cxnSp macro="">
      <xdr:nvCxnSpPr>
        <xdr:cNvPr id="251" name="直線コネクタ 250"/>
        <xdr:cNvCxnSpPr/>
      </xdr:nvCxnSpPr>
      <xdr:spPr>
        <a:xfrm>
          <a:off x="15671800" y="963549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130175</xdr:rowOff>
    </xdr:from>
    <xdr:ext cx="762000" cy="259080"/>
    <xdr:sp macro="" textlink="">
      <xdr:nvSpPr>
        <xdr:cNvPr id="252" name="その他平均値テキスト"/>
        <xdr:cNvSpPr txBox="1"/>
      </xdr:nvSpPr>
      <xdr:spPr>
        <a:xfrm>
          <a:off x="16598900" y="9731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158115</xdr:rowOff>
    </xdr:from>
    <xdr:to>
      <xdr:col>82</xdr:col>
      <xdr:colOff>158750</xdr:colOff>
      <xdr:row>57</xdr:row>
      <xdr:rowOff>88265</xdr:rowOff>
    </xdr:to>
    <xdr:sp macro="" textlink="">
      <xdr:nvSpPr>
        <xdr:cNvPr id="253" name="フローチャート: 判断 252"/>
        <xdr:cNvSpPr/>
      </xdr:nvSpPr>
      <xdr:spPr>
        <a:xfrm>
          <a:off x="164592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34290</xdr:rowOff>
    </xdr:from>
    <xdr:to>
      <xdr:col>78</xdr:col>
      <xdr:colOff>69850</xdr:colOff>
      <xdr:row>56</xdr:row>
      <xdr:rowOff>132715</xdr:rowOff>
    </xdr:to>
    <xdr:cxnSp macro="">
      <xdr:nvCxnSpPr>
        <xdr:cNvPr id="254" name="直線コネクタ 253"/>
        <xdr:cNvCxnSpPr/>
      </xdr:nvCxnSpPr>
      <xdr:spPr>
        <a:xfrm flipV="1">
          <a:off x="14782800" y="963549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81915</xdr:rowOff>
    </xdr:from>
    <xdr:to>
      <xdr:col>78</xdr:col>
      <xdr:colOff>120650</xdr:colOff>
      <xdr:row>57</xdr:row>
      <xdr:rowOff>12065</xdr:rowOff>
    </xdr:to>
    <xdr:sp macro="" textlink="">
      <xdr:nvSpPr>
        <xdr:cNvPr id="255" name="フローチャート: 判断 254"/>
        <xdr:cNvSpPr/>
      </xdr:nvSpPr>
      <xdr:spPr>
        <a:xfrm>
          <a:off x="15621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168275</xdr:rowOff>
    </xdr:from>
    <xdr:ext cx="736600" cy="249555"/>
    <xdr:sp macro="" textlink="">
      <xdr:nvSpPr>
        <xdr:cNvPr id="256" name="テキスト ボックス 255"/>
        <xdr:cNvSpPr txBox="1"/>
      </xdr:nvSpPr>
      <xdr:spPr>
        <a:xfrm>
          <a:off x="15290800" y="97694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132715</xdr:rowOff>
    </xdr:from>
    <xdr:to>
      <xdr:col>73</xdr:col>
      <xdr:colOff>180975</xdr:colOff>
      <xdr:row>56</xdr:row>
      <xdr:rowOff>143510</xdr:rowOff>
    </xdr:to>
    <xdr:cxnSp macro="">
      <xdr:nvCxnSpPr>
        <xdr:cNvPr id="257" name="直線コネクタ 256"/>
        <xdr:cNvCxnSpPr/>
      </xdr:nvCxnSpPr>
      <xdr:spPr>
        <a:xfrm flipV="1">
          <a:off x="13893800" y="97339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105410</xdr:rowOff>
    </xdr:from>
    <xdr:ext cx="762000" cy="259080"/>
    <xdr:sp macro="" textlink="">
      <xdr:nvSpPr>
        <xdr:cNvPr id="259" name="テキスト ボックス 258"/>
        <xdr:cNvSpPr txBox="1"/>
      </xdr:nvSpPr>
      <xdr:spPr>
        <a:xfrm>
          <a:off x="14401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99695</xdr:rowOff>
    </xdr:from>
    <xdr:to>
      <xdr:col>69</xdr:col>
      <xdr:colOff>92075</xdr:colOff>
      <xdr:row>56</xdr:row>
      <xdr:rowOff>143510</xdr:rowOff>
    </xdr:to>
    <xdr:cxnSp macro="">
      <xdr:nvCxnSpPr>
        <xdr:cNvPr id="260" name="直線コネクタ 259"/>
        <xdr:cNvCxnSpPr/>
      </xdr:nvCxnSpPr>
      <xdr:spPr>
        <a:xfrm>
          <a:off x="13004800" y="97008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1" name="フローチャート: 判断 260"/>
        <xdr:cNvSpPr/>
      </xdr:nvSpPr>
      <xdr:spPr>
        <a:xfrm>
          <a:off x="13843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20955</xdr:rowOff>
    </xdr:from>
    <xdr:ext cx="751840" cy="248920"/>
    <xdr:sp macro="" textlink="">
      <xdr:nvSpPr>
        <xdr:cNvPr id="262" name="テキスト ボックス 261"/>
        <xdr:cNvSpPr txBox="1"/>
      </xdr:nvSpPr>
      <xdr:spPr>
        <a:xfrm>
          <a:off x="13512800" y="996505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106045</xdr:rowOff>
    </xdr:from>
    <xdr:to>
      <xdr:col>65</xdr:col>
      <xdr:colOff>53975</xdr:colOff>
      <xdr:row>58</xdr:row>
      <xdr:rowOff>36195</xdr:rowOff>
    </xdr:to>
    <xdr:sp macro="" textlink="">
      <xdr:nvSpPr>
        <xdr:cNvPr id="263" name="フローチャート: 判断 262"/>
        <xdr:cNvSpPr/>
      </xdr:nvSpPr>
      <xdr:spPr>
        <a:xfrm>
          <a:off x="12954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20955</xdr:rowOff>
    </xdr:from>
    <xdr:ext cx="762000" cy="248920"/>
    <xdr:sp macro="" textlink="">
      <xdr:nvSpPr>
        <xdr:cNvPr id="264" name="テキスト ボックス 263"/>
        <xdr:cNvSpPr txBox="1"/>
      </xdr:nvSpPr>
      <xdr:spPr>
        <a:xfrm>
          <a:off x="12623800" y="99650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1840" cy="259080"/>
    <xdr:sp macro="" textlink="">
      <xdr:nvSpPr>
        <xdr:cNvPr id="266" name="テキスト ボックス 265"/>
        <xdr:cNvSpPr txBox="1"/>
      </xdr:nvSpPr>
      <xdr:spPr>
        <a:xfrm>
          <a:off x="15455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1840" cy="259080"/>
    <xdr:sp macro="" textlink="">
      <xdr:nvSpPr>
        <xdr:cNvPr id="267" name="テキスト ボックス 266"/>
        <xdr:cNvSpPr txBox="1"/>
      </xdr:nvSpPr>
      <xdr:spPr>
        <a:xfrm>
          <a:off x="14566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1840" cy="259080"/>
    <xdr:sp macro="" textlink="">
      <xdr:nvSpPr>
        <xdr:cNvPr id="269" name="テキスト ボックス 268"/>
        <xdr:cNvSpPr txBox="1"/>
      </xdr:nvSpPr>
      <xdr:spPr>
        <a:xfrm>
          <a:off x="12788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56</xdr:row>
      <xdr:rowOff>81915</xdr:rowOff>
    </xdr:from>
    <xdr:to>
      <xdr:col>82</xdr:col>
      <xdr:colOff>158750</xdr:colOff>
      <xdr:row>57</xdr:row>
      <xdr:rowOff>12065</xdr:rowOff>
    </xdr:to>
    <xdr:sp macro="" textlink="">
      <xdr:nvSpPr>
        <xdr:cNvPr id="270" name="楕円 269"/>
        <xdr:cNvSpPr/>
      </xdr:nvSpPr>
      <xdr:spPr>
        <a:xfrm>
          <a:off x="164592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98425</xdr:rowOff>
    </xdr:from>
    <xdr:ext cx="762000" cy="250825"/>
    <xdr:sp macro="" textlink="">
      <xdr:nvSpPr>
        <xdr:cNvPr id="271" name="その他該当値テキスト"/>
        <xdr:cNvSpPr txBox="1"/>
      </xdr:nvSpPr>
      <xdr:spPr>
        <a:xfrm>
          <a:off x="16598900" y="95281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154940</xdr:rowOff>
    </xdr:from>
    <xdr:to>
      <xdr:col>78</xdr:col>
      <xdr:colOff>120650</xdr:colOff>
      <xdr:row>56</xdr:row>
      <xdr:rowOff>85090</xdr:rowOff>
    </xdr:to>
    <xdr:sp macro="" textlink="">
      <xdr:nvSpPr>
        <xdr:cNvPr id="272" name="楕円 271"/>
        <xdr:cNvSpPr/>
      </xdr:nvSpPr>
      <xdr:spPr>
        <a:xfrm>
          <a:off x="156210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95250</xdr:rowOff>
    </xdr:from>
    <xdr:ext cx="736600" cy="259080"/>
    <xdr:sp macro="" textlink="">
      <xdr:nvSpPr>
        <xdr:cNvPr id="273" name="テキスト ボックス 272"/>
        <xdr:cNvSpPr txBox="1"/>
      </xdr:nvSpPr>
      <xdr:spPr>
        <a:xfrm>
          <a:off x="15290800" y="9353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81915</xdr:rowOff>
    </xdr:from>
    <xdr:to>
      <xdr:col>74</xdr:col>
      <xdr:colOff>31750</xdr:colOff>
      <xdr:row>57</xdr:row>
      <xdr:rowOff>12065</xdr:rowOff>
    </xdr:to>
    <xdr:sp macro="" textlink="">
      <xdr:nvSpPr>
        <xdr:cNvPr id="274" name="楕円 273"/>
        <xdr:cNvSpPr/>
      </xdr:nvSpPr>
      <xdr:spPr>
        <a:xfrm>
          <a:off x="147320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22225</xdr:rowOff>
    </xdr:from>
    <xdr:ext cx="762000" cy="258445"/>
    <xdr:sp macro="" textlink="">
      <xdr:nvSpPr>
        <xdr:cNvPr id="275" name="テキスト ボックス 274"/>
        <xdr:cNvSpPr txBox="1"/>
      </xdr:nvSpPr>
      <xdr:spPr>
        <a:xfrm>
          <a:off x="14401800" y="9451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92710</xdr:rowOff>
    </xdr:from>
    <xdr:to>
      <xdr:col>69</xdr:col>
      <xdr:colOff>142875</xdr:colOff>
      <xdr:row>57</xdr:row>
      <xdr:rowOff>22860</xdr:rowOff>
    </xdr:to>
    <xdr:sp macro="" textlink="">
      <xdr:nvSpPr>
        <xdr:cNvPr id="276" name="楕円 275"/>
        <xdr:cNvSpPr/>
      </xdr:nvSpPr>
      <xdr:spPr>
        <a:xfrm>
          <a:off x="13843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33020</xdr:rowOff>
    </xdr:from>
    <xdr:ext cx="751840" cy="259080"/>
    <xdr:sp macro="" textlink="">
      <xdr:nvSpPr>
        <xdr:cNvPr id="277" name="テキスト ボックス 276"/>
        <xdr:cNvSpPr txBox="1"/>
      </xdr:nvSpPr>
      <xdr:spPr>
        <a:xfrm>
          <a:off x="13512800" y="946277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48895</xdr:rowOff>
    </xdr:from>
    <xdr:to>
      <xdr:col>65</xdr:col>
      <xdr:colOff>53975</xdr:colOff>
      <xdr:row>56</xdr:row>
      <xdr:rowOff>150495</xdr:rowOff>
    </xdr:to>
    <xdr:sp macro="" textlink="">
      <xdr:nvSpPr>
        <xdr:cNvPr id="278" name="楕円 277"/>
        <xdr:cNvSpPr/>
      </xdr:nvSpPr>
      <xdr:spPr>
        <a:xfrm>
          <a:off x="12954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160655</xdr:rowOff>
    </xdr:from>
    <xdr:ext cx="762000" cy="259080"/>
    <xdr:sp macro="" textlink="">
      <xdr:nvSpPr>
        <xdr:cNvPr id="279" name="テキスト ボックス 278"/>
        <xdr:cNvSpPr txBox="1"/>
      </xdr:nvSpPr>
      <xdr:spPr>
        <a:xfrm>
          <a:off x="12623800" y="9418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全国平均及び類似団体平均と比較すると高い水準が続いている。令和4年度決算においては取手地方広域下水道組合に対する負担金の増により、分子となる経常経費充当一般財源が増となった一方で、臨時財政対策債の減額により分母となる経常一般財源等が減となったことで、前年度と比較して1.5ポイント増の12.7ポイントとなった。今後も引き続き適正な補助金の交付を行い、公平性・公益性の確保に努めていくと共に、一部事務組合については、維持管理経費の削減などによる負担金の抑制や、組織の見直しの検討により、効率的な行政運営を図っていく。</a:t>
          </a:r>
        </a:p>
      </xdr:txBody>
    </xdr:sp>
    <xdr:clientData/>
  </xdr:twoCellAnchor>
  <xdr:oneCellAnchor>
    <xdr:from>
      <xdr:col>62</xdr:col>
      <xdr:colOff>6350</xdr:colOff>
      <xdr:row>29</xdr:row>
      <xdr:rowOff>107950</xdr:rowOff>
    </xdr:from>
    <xdr:ext cx="288290" cy="225425"/>
    <xdr:sp macro="" textlink="">
      <xdr:nvSpPr>
        <xdr:cNvPr id="291" name="テキスト ボックス 290"/>
        <xdr:cNvSpPr txBox="1"/>
      </xdr:nvSpPr>
      <xdr:spPr>
        <a:xfrm>
          <a:off x="12407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7840" cy="250190"/>
    <xdr:sp macro="" textlink="">
      <xdr:nvSpPr>
        <xdr:cNvPr id="293" name="テキスト ボックス 292"/>
        <xdr:cNvSpPr txBox="1"/>
      </xdr:nvSpPr>
      <xdr:spPr>
        <a:xfrm>
          <a:off x="11938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7840" cy="250190"/>
    <xdr:sp macro="" textlink="">
      <xdr:nvSpPr>
        <xdr:cNvPr id="295" name="テキスト ボックス 294"/>
        <xdr:cNvSpPr txBox="1"/>
      </xdr:nvSpPr>
      <xdr:spPr>
        <a:xfrm>
          <a:off x="11938000" y="6957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7840" cy="250190"/>
    <xdr:sp macro="" textlink="">
      <xdr:nvSpPr>
        <xdr:cNvPr id="297" name="テキスト ボックス 296"/>
        <xdr:cNvSpPr txBox="1"/>
      </xdr:nvSpPr>
      <xdr:spPr>
        <a:xfrm>
          <a:off x="11938000" y="6499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7840" cy="250190"/>
    <xdr:sp macro="" textlink="">
      <xdr:nvSpPr>
        <xdr:cNvPr id="299" name="テキスト ボックス 298"/>
        <xdr:cNvSpPr txBox="1"/>
      </xdr:nvSpPr>
      <xdr:spPr>
        <a:xfrm>
          <a:off x="11938000" y="6042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7840" cy="250190"/>
    <xdr:sp macro="" textlink="">
      <xdr:nvSpPr>
        <xdr:cNvPr id="301" name="テキスト ボックス 300"/>
        <xdr:cNvSpPr txBox="1"/>
      </xdr:nvSpPr>
      <xdr:spPr>
        <a:xfrm>
          <a:off x="11938000" y="5585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7840" cy="250190"/>
    <xdr:sp macro="" textlink="">
      <xdr:nvSpPr>
        <xdr:cNvPr id="303" name="テキスト ボックス 302"/>
        <xdr:cNvSpPr txBox="1"/>
      </xdr:nvSpPr>
      <xdr:spPr>
        <a:xfrm>
          <a:off x="11938000" y="5128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97790</xdr:rowOff>
    </xdr:to>
    <xdr:cxnSp macro="">
      <xdr:nvCxnSpPr>
        <xdr:cNvPr id="305" name="直線コネクタ 304"/>
        <xdr:cNvCxnSpPr/>
      </xdr:nvCxnSpPr>
      <xdr:spPr>
        <a:xfrm flipV="1">
          <a:off x="16510000" y="563626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69215</xdr:rowOff>
    </xdr:from>
    <xdr:ext cx="762000" cy="259080"/>
    <xdr:sp macro="" textlink="">
      <xdr:nvSpPr>
        <xdr:cNvPr id="306" name="補助費等最小値テキスト"/>
        <xdr:cNvSpPr txBox="1"/>
      </xdr:nvSpPr>
      <xdr:spPr>
        <a:xfrm>
          <a:off x="16598900" y="709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97790</xdr:rowOff>
    </xdr:from>
    <xdr:to>
      <xdr:col>82</xdr:col>
      <xdr:colOff>196850</xdr:colOff>
      <xdr:row>41</xdr:row>
      <xdr:rowOff>97790</xdr:rowOff>
    </xdr:to>
    <xdr:cxnSp macro="">
      <xdr:nvCxnSpPr>
        <xdr:cNvPr id="307" name="直線コネクタ 306"/>
        <xdr:cNvCxnSpPr/>
      </xdr:nvCxnSpPr>
      <xdr:spPr>
        <a:xfrm>
          <a:off x="16421100" y="712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64770</xdr:rowOff>
    </xdr:from>
    <xdr:ext cx="762000" cy="250190"/>
    <xdr:sp macro="" textlink="">
      <xdr:nvSpPr>
        <xdr:cNvPr id="308" name="補助費等最大値テキスト"/>
        <xdr:cNvSpPr txBox="1"/>
      </xdr:nvSpPr>
      <xdr:spPr>
        <a:xfrm>
          <a:off x="16598900" y="53797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xdr:cNvCxnSpPr/>
      </xdr:nvCxnSpPr>
      <xdr:spPr>
        <a:xfrm>
          <a:off x="16421100" y="563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122555</xdr:rowOff>
    </xdr:from>
    <xdr:to>
      <xdr:col>82</xdr:col>
      <xdr:colOff>107950</xdr:colOff>
      <xdr:row>37</xdr:row>
      <xdr:rowOff>88265</xdr:rowOff>
    </xdr:to>
    <xdr:cxnSp macro="">
      <xdr:nvCxnSpPr>
        <xdr:cNvPr id="310" name="直線コネクタ 309"/>
        <xdr:cNvCxnSpPr/>
      </xdr:nvCxnSpPr>
      <xdr:spPr>
        <a:xfrm>
          <a:off x="15671800" y="6294755"/>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15240</xdr:rowOff>
    </xdr:from>
    <xdr:ext cx="762000" cy="259080"/>
    <xdr:sp macro="" textlink="">
      <xdr:nvSpPr>
        <xdr:cNvPr id="311" name="補助費等平均値テキスト"/>
        <xdr:cNvSpPr txBox="1"/>
      </xdr:nvSpPr>
      <xdr:spPr>
        <a:xfrm>
          <a:off x="16598900" y="6015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170180</xdr:rowOff>
    </xdr:from>
    <xdr:to>
      <xdr:col>82</xdr:col>
      <xdr:colOff>158750</xdr:colOff>
      <xdr:row>36</xdr:row>
      <xdr:rowOff>100330</xdr:rowOff>
    </xdr:to>
    <xdr:sp macro="" textlink="">
      <xdr:nvSpPr>
        <xdr:cNvPr id="312" name="フローチャート: 判断 311"/>
        <xdr:cNvSpPr/>
      </xdr:nvSpPr>
      <xdr:spPr>
        <a:xfrm>
          <a:off x="164592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122555</xdr:rowOff>
    </xdr:from>
    <xdr:to>
      <xdr:col>78</xdr:col>
      <xdr:colOff>69850</xdr:colOff>
      <xdr:row>36</xdr:row>
      <xdr:rowOff>168275</xdr:rowOff>
    </xdr:to>
    <xdr:cxnSp macro="">
      <xdr:nvCxnSpPr>
        <xdr:cNvPr id="313" name="直線コネクタ 312"/>
        <xdr:cNvCxnSpPr/>
      </xdr:nvCxnSpPr>
      <xdr:spPr>
        <a:xfrm flipV="1">
          <a:off x="14782800" y="62947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160655</xdr:rowOff>
    </xdr:from>
    <xdr:to>
      <xdr:col>78</xdr:col>
      <xdr:colOff>120650</xdr:colOff>
      <xdr:row>36</xdr:row>
      <xdr:rowOff>90805</xdr:rowOff>
    </xdr:to>
    <xdr:sp macro="" textlink="">
      <xdr:nvSpPr>
        <xdr:cNvPr id="314" name="フローチャート: 判断 313"/>
        <xdr:cNvSpPr/>
      </xdr:nvSpPr>
      <xdr:spPr>
        <a:xfrm>
          <a:off x="15621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100965</xdr:rowOff>
    </xdr:from>
    <xdr:ext cx="736600" cy="248920"/>
    <xdr:sp macro="" textlink="">
      <xdr:nvSpPr>
        <xdr:cNvPr id="315" name="テキスト ボックス 314"/>
        <xdr:cNvSpPr txBox="1"/>
      </xdr:nvSpPr>
      <xdr:spPr>
        <a:xfrm>
          <a:off x="15290800" y="593026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168275</xdr:rowOff>
    </xdr:from>
    <xdr:to>
      <xdr:col>73</xdr:col>
      <xdr:colOff>180975</xdr:colOff>
      <xdr:row>37</xdr:row>
      <xdr:rowOff>15240</xdr:rowOff>
    </xdr:to>
    <xdr:cxnSp macro="">
      <xdr:nvCxnSpPr>
        <xdr:cNvPr id="316" name="直線コネクタ 315"/>
        <xdr:cNvCxnSpPr/>
      </xdr:nvCxnSpPr>
      <xdr:spPr>
        <a:xfrm flipV="1">
          <a:off x="13893800" y="63404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26035</xdr:rowOff>
    </xdr:from>
    <xdr:to>
      <xdr:col>74</xdr:col>
      <xdr:colOff>31750</xdr:colOff>
      <xdr:row>36</xdr:row>
      <xdr:rowOff>127635</xdr:rowOff>
    </xdr:to>
    <xdr:sp macro="" textlink="">
      <xdr:nvSpPr>
        <xdr:cNvPr id="317" name="フローチャート: 判断 316"/>
        <xdr:cNvSpPr/>
      </xdr:nvSpPr>
      <xdr:spPr>
        <a:xfrm>
          <a:off x="147320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137795</xdr:rowOff>
    </xdr:from>
    <xdr:ext cx="762000" cy="259080"/>
    <xdr:sp macro="" textlink="">
      <xdr:nvSpPr>
        <xdr:cNvPr id="318" name="テキスト ボックス 317"/>
        <xdr:cNvSpPr txBox="1"/>
      </xdr:nvSpPr>
      <xdr:spPr>
        <a:xfrm>
          <a:off x="1440180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15240</xdr:rowOff>
    </xdr:from>
    <xdr:to>
      <xdr:col>69</xdr:col>
      <xdr:colOff>92075</xdr:colOff>
      <xdr:row>37</xdr:row>
      <xdr:rowOff>15240</xdr:rowOff>
    </xdr:to>
    <xdr:cxnSp macro="">
      <xdr:nvCxnSpPr>
        <xdr:cNvPr id="319" name="直線コネクタ 318"/>
        <xdr:cNvCxnSpPr/>
      </xdr:nvCxnSpPr>
      <xdr:spPr>
        <a:xfrm>
          <a:off x="13004800" y="6358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73660</xdr:rowOff>
    </xdr:from>
    <xdr:ext cx="751840" cy="259080"/>
    <xdr:sp macro="" textlink="">
      <xdr:nvSpPr>
        <xdr:cNvPr id="321" name="テキスト ボックス 320"/>
        <xdr:cNvSpPr txBox="1"/>
      </xdr:nvSpPr>
      <xdr:spPr>
        <a:xfrm>
          <a:off x="13512800" y="590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114935</xdr:rowOff>
    </xdr:from>
    <xdr:to>
      <xdr:col>65</xdr:col>
      <xdr:colOff>53975</xdr:colOff>
      <xdr:row>36</xdr:row>
      <xdr:rowOff>45085</xdr:rowOff>
    </xdr:to>
    <xdr:sp macro="" textlink="">
      <xdr:nvSpPr>
        <xdr:cNvPr id="322" name="フローチャート: 判断 321"/>
        <xdr:cNvSpPr/>
      </xdr:nvSpPr>
      <xdr:spPr>
        <a:xfrm>
          <a:off x="129540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55245</xdr:rowOff>
    </xdr:from>
    <xdr:ext cx="762000" cy="248920"/>
    <xdr:sp macro="" textlink="">
      <xdr:nvSpPr>
        <xdr:cNvPr id="323" name="テキスト ボックス 322"/>
        <xdr:cNvSpPr txBox="1"/>
      </xdr:nvSpPr>
      <xdr:spPr>
        <a:xfrm>
          <a:off x="12623800" y="588454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1840" cy="259080"/>
    <xdr:sp macro="" textlink="">
      <xdr:nvSpPr>
        <xdr:cNvPr id="325" name="テキスト ボックス 324"/>
        <xdr:cNvSpPr txBox="1"/>
      </xdr:nvSpPr>
      <xdr:spPr>
        <a:xfrm>
          <a:off x="15455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1840" cy="259080"/>
    <xdr:sp macro="" textlink="">
      <xdr:nvSpPr>
        <xdr:cNvPr id="326" name="テキスト ボックス 325"/>
        <xdr:cNvSpPr txBox="1"/>
      </xdr:nvSpPr>
      <xdr:spPr>
        <a:xfrm>
          <a:off x="14566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1840" cy="259080"/>
    <xdr:sp macro="" textlink="">
      <xdr:nvSpPr>
        <xdr:cNvPr id="328" name="テキスト ボックス 327"/>
        <xdr:cNvSpPr txBox="1"/>
      </xdr:nvSpPr>
      <xdr:spPr>
        <a:xfrm>
          <a:off x="12788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37</xdr:row>
      <xdr:rowOff>37465</xdr:rowOff>
    </xdr:from>
    <xdr:to>
      <xdr:col>82</xdr:col>
      <xdr:colOff>158750</xdr:colOff>
      <xdr:row>37</xdr:row>
      <xdr:rowOff>139065</xdr:rowOff>
    </xdr:to>
    <xdr:sp macro="" textlink="">
      <xdr:nvSpPr>
        <xdr:cNvPr id="329" name="楕円 328"/>
        <xdr:cNvSpPr/>
      </xdr:nvSpPr>
      <xdr:spPr>
        <a:xfrm>
          <a:off x="164592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9525</xdr:rowOff>
    </xdr:from>
    <xdr:ext cx="762000" cy="248920"/>
    <xdr:sp macro="" textlink="">
      <xdr:nvSpPr>
        <xdr:cNvPr id="330" name="補助費等該当値テキスト"/>
        <xdr:cNvSpPr txBox="1"/>
      </xdr:nvSpPr>
      <xdr:spPr>
        <a:xfrm>
          <a:off x="16598900" y="635317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71755</xdr:rowOff>
    </xdr:from>
    <xdr:to>
      <xdr:col>78</xdr:col>
      <xdr:colOff>120650</xdr:colOff>
      <xdr:row>37</xdr:row>
      <xdr:rowOff>1905</xdr:rowOff>
    </xdr:to>
    <xdr:sp macro="" textlink="">
      <xdr:nvSpPr>
        <xdr:cNvPr id="331" name="楕円 330"/>
        <xdr:cNvSpPr/>
      </xdr:nvSpPr>
      <xdr:spPr>
        <a:xfrm>
          <a:off x="15621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158115</xdr:rowOff>
    </xdr:from>
    <xdr:ext cx="736600" cy="248920"/>
    <xdr:sp macro="" textlink="">
      <xdr:nvSpPr>
        <xdr:cNvPr id="332" name="テキスト ボックス 331"/>
        <xdr:cNvSpPr txBox="1"/>
      </xdr:nvSpPr>
      <xdr:spPr>
        <a:xfrm>
          <a:off x="15290800" y="633031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117475</xdr:rowOff>
    </xdr:from>
    <xdr:to>
      <xdr:col>74</xdr:col>
      <xdr:colOff>31750</xdr:colOff>
      <xdr:row>37</xdr:row>
      <xdr:rowOff>47625</xdr:rowOff>
    </xdr:to>
    <xdr:sp macro="" textlink="">
      <xdr:nvSpPr>
        <xdr:cNvPr id="333" name="楕円 332"/>
        <xdr:cNvSpPr/>
      </xdr:nvSpPr>
      <xdr:spPr>
        <a:xfrm>
          <a:off x="147320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32385</xdr:rowOff>
    </xdr:from>
    <xdr:ext cx="762000" cy="248920"/>
    <xdr:sp macro="" textlink="">
      <xdr:nvSpPr>
        <xdr:cNvPr id="334" name="テキスト ボックス 333"/>
        <xdr:cNvSpPr txBox="1"/>
      </xdr:nvSpPr>
      <xdr:spPr>
        <a:xfrm>
          <a:off x="14401800" y="63760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135890</xdr:rowOff>
    </xdr:from>
    <xdr:to>
      <xdr:col>69</xdr:col>
      <xdr:colOff>142875</xdr:colOff>
      <xdr:row>37</xdr:row>
      <xdr:rowOff>66040</xdr:rowOff>
    </xdr:to>
    <xdr:sp macro="" textlink="">
      <xdr:nvSpPr>
        <xdr:cNvPr id="335" name="楕円 334"/>
        <xdr:cNvSpPr/>
      </xdr:nvSpPr>
      <xdr:spPr>
        <a:xfrm>
          <a:off x="13843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50800</xdr:rowOff>
    </xdr:from>
    <xdr:ext cx="751840" cy="259080"/>
    <xdr:sp macro="" textlink="">
      <xdr:nvSpPr>
        <xdr:cNvPr id="336" name="テキスト ボックス 335"/>
        <xdr:cNvSpPr txBox="1"/>
      </xdr:nvSpPr>
      <xdr:spPr>
        <a:xfrm>
          <a:off x="13512800" y="639445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135890</xdr:rowOff>
    </xdr:from>
    <xdr:to>
      <xdr:col>65</xdr:col>
      <xdr:colOff>53975</xdr:colOff>
      <xdr:row>37</xdr:row>
      <xdr:rowOff>66040</xdr:rowOff>
    </xdr:to>
    <xdr:sp macro="" textlink="">
      <xdr:nvSpPr>
        <xdr:cNvPr id="337" name="楕円 336"/>
        <xdr:cNvSpPr/>
      </xdr:nvSpPr>
      <xdr:spPr>
        <a:xfrm>
          <a:off x="12954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50800</xdr:rowOff>
    </xdr:from>
    <xdr:ext cx="762000" cy="259080"/>
    <xdr:sp macro="" textlink="">
      <xdr:nvSpPr>
        <xdr:cNvPr id="338" name="テキスト ボックス 337"/>
        <xdr:cNvSpPr txBox="1"/>
      </xdr:nvSpPr>
      <xdr:spPr>
        <a:xfrm>
          <a:off x="12623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全国平均及び類似団体平均と比較すると、依然として高い割合が続いている。公債費については、平成30年度に起債した臨時財政対策債や、令和2年度に起債した合併特例事業債の償還を今年度から開始したことに加え、一部事務組合等の地方債充当負担金も増となったことで、分子となる地方債の元利償還金は増加した。結果として、前年度比で1.0ポイントの増となった。類似団体平均と比較すると経常収支比率は4.4ポイント上回っており、公債費の負担は非常に重いものとなっている。</a:t>
          </a:r>
        </a:p>
        <a:p>
          <a:r>
            <a:rPr kumimoji="1" lang="ja-JP" altLang="en-US" sz="900">
              <a:latin typeface="ＭＳ Ｐゴシック"/>
              <a:ea typeface="ＭＳ Ｐゴシック"/>
            </a:rPr>
            <a:t>　今後も緊急度や市民ニーズの高い事業の選択実施等を進め、新規発行額の抑制及び平準化に努める。</a:t>
          </a:r>
        </a:p>
      </xdr:txBody>
    </xdr:sp>
    <xdr:clientData/>
  </xdr:twoCellAnchor>
  <xdr:oneCellAnchor>
    <xdr:from>
      <xdr:col>3</xdr:col>
      <xdr:colOff>123825</xdr:colOff>
      <xdr:row>69</xdr:row>
      <xdr:rowOff>107950</xdr:rowOff>
    </xdr:from>
    <xdr:ext cx="288290" cy="225425"/>
    <xdr:sp macro="" textlink="">
      <xdr:nvSpPr>
        <xdr:cNvPr id="350" name="テキスト ボックス 349"/>
        <xdr:cNvSpPr txBox="1"/>
      </xdr:nvSpPr>
      <xdr:spPr>
        <a:xfrm>
          <a:off x="723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7840" cy="250190"/>
    <xdr:sp macro="" textlink="">
      <xdr:nvSpPr>
        <xdr:cNvPr id="352" name="テキスト ボックス 351"/>
        <xdr:cNvSpPr txBox="1"/>
      </xdr:nvSpPr>
      <xdr:spPr>
        <a:xfrm>
          <a:off x="254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7840" cy="259080"/>
    <xdr:sp macro="" textlink="">
      <xdr:nvSpPr>
        <xdr:cNvPr id="354" name="テキスト ボックス 353"/>
        <xdr:cNvSpPr txBox="1"/>
      </xdr:nvSpPr>
      <xdr:spPr>
        <a:xfrm>
          <a:off x="254000" y="1389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7840" cy="259080"/>
    <xdr:sp macro="" textlink="">
      <xdr:nvSpPr>
        <xdr:cNvPr id="356" name="テキスト ボックス 355"/>
        <xdr:cNvSpPr txBox="1"/>
      </xdr:nvSpPr>
      <xdr:spPr>
        <a:xfrm>
          <a:off x="254000" y="1351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7840" cy="250190"/>
    <xdr:sp macro="" textlink="">
      <xdr:nvSpPr>
        <xdr:cNvPr id="358" name="テキスト ボックス 357"/>
        <xdr:cNvSpPr txBox="1"/>
      </xdr:nvSpPr>
      <xdr:spPr>
        <a:xfrm>
          <a:off x="254000" y="1312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7840" cy="259080"/>
    <xdr:sp macro="" textlink="">
      <xdr:nvSpPr>
        <xdr:cNvPr id="360" name="テキスト ボックス 359"/>
        <xdr:cNvSpPr txBox="1"/>
      </xdr:nvSpPr>
      <xdr:spPr>
        <a:xfrm>
          <a:off x="254000" y="1274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7840" cy="259080"/>
    <xdr:sp macro="" textlink="">
      <xdr:nvSpPr>
        <xdr:cNvPr id="362" name="テキスト ボックス 361"/>
        <xdr:cNvSpPr txBox="1"/>
      </xdr:nvSpPr>
      <xdr:spPr>
        <a:xfrm>
          <a:off x="254000" y="12367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7840" cy="250190"/>
    <xdr:sp macro="" textlink="">
      <xdr:nvSpPr>
        <xdr:cNvPr id="364" name="テキスト ボックス 363"/>
        <xdr:cNvSpPr txBox="1"/>
      </xdr:nvSpPr>
      <xdr:spPr>
        <a:xfrm>
          <a:off x="25400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149860</xdr:rowOff>
    </xdr:to>
    <xdr:cxnSp macro="">
      <xdr:nvCxnSpPr>
        <xdr:cNvPr id="366" name="直線コネクタ 365"/>
        <xdr:cNvCxnSpPr/>
      </xdr:nvCxnSpPr>
      <xdr:spPr>
        <a:xfrm flipV="1">
          <a:off x="4826000" y="1260094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121920</xdr:rowOff>
    </xdr:from>
    <xdr:ext cx="762000" cy="250190"/>
    <xdr:sp macro="" textlink="">
      <xdr:nvSpPr>
        <xdr:cNvPr id="367" name="公債費最小値テキスト"/>
        <xdr:cNvSpPr txBox="1"/>
      </xdr:nvSpPr>
      <xdr:spPr>
        <a:xfrm>
          <a:off x="4914900" y="13837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149860</xdr:rowOff>
    </xdr:from>
    <xdr:to>
      <xdr:col>24</xdr:col>
      <xdr:colOff>114300</xdr:colOff>
      <xdr:row>80</xdr:row>
      <xdr:rowOff>149860</xdr:rowOff>
    </xdr:to>
    <xdr:cxnSp macro="">
      <xdr:nvCxnSpPr>
        <xdr:cNvPr id="368" name="直線コネクタ 367"/>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0</xdr:rowOff>
    </xdr:from>
    <xdr:ext cx="762000" cy="259080"/>
    <xdr:sp macro="" textlink="">
      <xdr:nvSpPr>
        <xdr:cNvPr id="369" name="公債費最大値テキスト"/>
        <xdr:cNvSpPr txBox="1"/>
      </xdr:nvSpPr>
      <xdr:spPr>
        <a:xfrm>
          <a:off x="4914900" y="1234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xdr:cNvCxnSpPr/>
      </xdr:nvCxnSpPr>
      <xdr:spPr>
        <a:xfrm>
          <a:off x="4737100" y="1260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78</xdr:row>
      <xdr:rowOff>165100</xdr:rowOff>
    </xdr:to>
    <xdr:cxnSp macro="">
      <xdr:nvCxnSpPr>
        <xdr:cNvPr id="371" name="直線コネクタ 370"/>
        <xdr:cNvCxnSpPr/>
      </xdr:nvCxnSpPr>
      <xdr:spPr>
        <a:xfrm>
          <a:off x="3987800" y="134620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138430</xdr:rowOff>
    </xdr:from>
    <xdr:ext cx="762000" cy="259080"/>
    <xdr:sp macro="" textlink="">
      <xdr:nvSpPr>
        <xdr:cNvPr id="372" name="公債費平均値テキスト"/>
        <xdr:cNvSpPr txBox="1"/>
      </xdr:nvSpPr>
      <xdr:spPr>
        <a:xfrm>
          <a:off x="4914900" y="12997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78</xdr:row>
      <xdr:rowOff>149860</xdr:rowOff>
    </xdr:to>
    <xdr:cxnSp macro="">
      <xdr:nvCxnSpPr>
        <xdr:cNvPr id="374" name="直線コネクタ 373"/>
        <xdr:cNvCxnSpPr/>
      </xdr:nvCxnSpPr>
      <xdr:spPr>
        <a:xfrm flipV="1">
          <a:off x="3098800" y="134620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99060</xdr:rowOff>
    </xdr:from>
    <xdr:to>
      <xdr:col>20</xdr:col>
      <xdr:colOff>38100</xdr:colOff>
      <xdr:row>77</xdr:row>
      <xdr:rowOff>29210</xdr:rowOff>
    </xdr:to>
    <xdr:sp macro="" textlink="">
      <xdr:nvSpPr>
        <xdr:cNvPr id="375" name="フローチャート: 判断 374"/>
        <xdr:cNvSpPr/>
      </xdr:nvSpPr>
      <xdr:spPr>
        <a:xfrm>
          <a:off x="3937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39370</xdr:rowOff>
    </xdr:from>
    <xdr:ext cx="726440" cy="259080"/>
    <xdr:sp macro="" textlink="">
      <xdr:nvSpPr>
        <xdr:cNvPr id="376" name="テキスト ボックス 375"/>
        <xdr:cNvSpPr txBox="1"/>
      </xdr:nvSpPr>
      <xdr:spPr>
        <a:xfrm>
          <a:off x="3606800" y="1289812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134620</xdr:rowOff>
    </xdr:from>
    <xdr:to>
      <xdr:col>15</xdr:col>
      <xdr:colOff>98425</xdr:colOff>
      <xdr:row>78</xdr:row>
      <xdr:rowOff>149860</xdr:rowOff>
    </xdr:to>
    <xdr:cxnSp macro="">
      <xdr:nvCxnSpPr>
        <xdr:cNvPr id="377" name="直線コネクタ 376"/>
        <xdr:cNvCxnSpPr/>
      </xdr:nvCxnSpPr>
      <xdr:spPr>
        <a:xfrm>
          <a:off x="2209800" y="135077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137160</xdr:rowOff>
    </xdr:from>
    <xdr:to>
      <xdr:col>15</xdr:col>
      <xdr:colOff>149225</xdr:colOff>
      <xdr:row>77</xdr:row>
      <xdr:rowOff>67310</xdr:rowOff>
    </xdr:to>
    <xdr:sp macro="" textlink="">
      <xdr:nvSpPr>
        <xdr:cNvPr id="378" name="フローチャート: 判断 377"/>
        <xdr:cNvSpPr/>
      </xdr:nvSpPr>
      <xdr:spPr>
        <a:xfrm>
          <a:off x="30480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77470</xdr:rowOff>
    </xdr:from>
    <xdr:ext cx="762000" cy="248920"/>
    <xdr:sp macro="" textlink="">
      <xdr:nvSpPr>
        <xdr:cNvPr id="379" name="テキスト ボックス 378"/>
        <xdr:cNvSpPr txBox="1"/>
      </xdr:nvSpPr>
      <xdr:spPr>
        <a:xfrm>
          <a:off x="2717800" y="129362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134620</xdr:rowOff>
    </xdr:from>
    <xdr:to>
      <xdr:col>11</xdr:col>
      <xdr:colOff>9525</xdr:colOff>
      <xdr:row>78</xdr:row>
      <xdr:rowOff>165100</xdr:rowOff>
    </xdr:to>
    <xdr:cxnSp macro="">
      <xdr:nvCxnSpPr>
        <xdr:cNvPr id="380" name="直線コネクタ 379"/>
        <xdr:cNvCxnSpPr/>
      </xdr:nvCxnSpPr>
      <xdr:spPr>
        <a:xfrm flipV="1">
          <a:off x="1320800" y="135077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129540</xdr:rowOff>
    </xdr:from>
    <xdr:to>
      <xdr:col>11</xdr:col>
      <xdr:colOff>60325</xdr:colOff>
      <xdr:row>77</xdr:row>
      <xdr:rowOff>59690</xdr:rowOff>
    </xdr:to>
    <xdr:sp macro="" textlink="">
      <xdr:nvSpPr>
        <xdr:cNvPr id="381" name="フローチャート: 判断 380"/>
        <xdr:cNvSpPr/>
      </xdr:nvSpPr>
      <xdr:spPr>
        <a:xfrm>
          <a:off x="21590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69850</xdr:rowOff>
    </xdr:from>
    <xdr:ext cx="751840" cy="259080"/>
    <xdr:sp macro="" textlink="">
      <xdr:nvSpPr>
        <xdr:cNvPr id="382" name="テキスト ボックス 381"/>
        <xdr:cNvSpPr txBox="1"/>
      </xdr:nvSpPr>
      <xdr:spPr>
        <a:xfrm>
          <a:off x="1828800" y="1292860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92710</xdr:rowOff>
    </xdr:from>
    <xdr:ext cx="751840" cy="259080"/>
    <xdr:sp macro="" textlink="">
      <xdr:nvSpPr>
        <xdr:cNvPr id="384" name="テキスト ボックス 383"/>
        <xdr:cNvSpPr txBox="1"/>
      </xdr:nvSpPr>
      <xdr:spPr>
        <a:xfrm>
          <a:off x="939800" y="129514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1840" cy="259080"/>
    <xdr:sp macro="" textlink="">
      <xdr:nvSpPr>
        <xdr:cNvPr id="387" name="テキスト ボックス 386"/>
        <xdr:cNvSpPr txBox="1"/>
      </xdr:nvSpPr>
      <xdr:spPr>
        <a:xfrm>
          <a:off x="2882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90" name="楕円 389"/>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86360</xdr:rowOff>
    </xdr:from>
    <xdr:ext cx="762000" cy="251460"/>
    <xdr:sp macro="" textlink="">
      <xdr:nvSpPr>
        <xdr:cNvPr id="391" name="公債費該当値テキスト"/>
        <xdr:cNvSpPr txBox="1"/>
      </xdr:nvSpPr>
      <xdr:spPr>
        <a:xfrm>
          <a:off x="4914900" y="13459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392" name="楕円 391"/>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124460</xdr:rowOff>
    </xdr:from>
    <xdr:ext cx="726440" cy="259080"/>
    <xdr:sp macro="" textlink="">
      <xdr:nvSpPr>
        <xdr:cNvPr id="393" name="テキスト ボックス 392"/>
        <xdr:cNvSpPr txBox="1"/>
      </xdr:nvSpPr>
      <xdr:spPr>
        <a:xfrm>
          <a:off x="3606800" y="1349756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99060</xdr:rowOff>
    </xdr:from>
    <xdr:to>
      <xdr:col>15</xdr:col>
      <xdr:colOff>149225</xdr:colOff>
      <xdr:row>79</xdr:row>
      <xdr:rowOff>29210</xdr:rowOff>
    </xdr:to>
    <xdr:sp macro="" textlink="">
      <xdr:nvSpPr>
        <xdr:cNvPr id="394" name="楕円 393"/>
        <xdr:cNvSpPr/>
      </xdr:nvSpPr>
      <xdr:spPr>
        <a:xfrm>
          <a:off x="30480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13970</xdr:rowOff>
    </xdr:from>
    <xdr:ext cx="762000" cy="259080"/>
    <xdr:sp macro="" textlink="">
      <xdr:nvSpPr>
        <xdr:cNvPr id="395" name="テキスト ボックス 394"/>
        <xdr:cNvSpPr txBox="1"/>
      </xdr:nvSpPr>
      <xdr:spPr>
        <a:xfrm>
          <a:off x="2717800" y="1355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83820</xdr:rowOff>
    </xdr:from>
    <xdr:to>
      <xdr:col>11</xdr:col>
      <xdr:colOff>60325</xdr:colOff>
      <xdr:row>79</xdr:row>
      <xdr:rowOff>13970</xdr:rowOff>
    </xdr:to>
    <xdr:sp macro="" textlink="">
      <xdr:nvSpPr>
        <xdr:cNvPr id="396" name="楕円 395"/>
        <xdr:cNvSpPr/>
      </xdr:nvSpPr>
      <xdr:spPr>
        <a:xfrm>
          <a:off x="2159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170180</xdr:rowOff>
    </xdr:from>
    <xdr:ext cx="751840" cy="259080"/>
    <xdr:sp macro="" textlink="">
      <xdr:nvSpPr>
        <xdr:cNvPr id="397" name="テキスト ボックス 396"/>
        <xdr:cNvSpPr txBox="1"/>
      </xdr:nvSpPr>
      <xdr:spPr>
        <a:xfrm>
          <a:off x="1828800" y="135432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398" name="楕円 397"/>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29210</xdr:rowOff>
    </xdr:from>
    <xdr:ext cx="751840" cy="251460"/>
    <xdr:sp macro="" textlink="">
      <xdr:nvSpPr>
        <xdr:cNvPr id="399" name="テキスト ボックス 398"/>
        <xdr:cNvSpPr txBox="1"/>
      </xdr:nvSpPr>
      <xdr:spPr>
        <a:xfrm>
          <a:off x="939800" y="1357376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令和4年度決算では、臨時財政対策債の大幅な減などにより、分母となる経常一般財源総額が減となった影響もあり、扶助費を除いた全ての項目において比率が増となり、扶助費も前年度と同水準となっているため、前年度と比較して5.2ポイントの増となっている。</a:t>
          </a:r>
        </a:p>
        <a:p>
          <a:r>
            <a:rPr kumimoji="1" lang="ja-JP" altLang="en-US" sz="1000">
              <a:latin typeface="ＭＳ Ｐゴシック"/>
              <a:ea typeface="ＭＳ Ｐゴシック"/>
            </a:rPr>
            <a:t>　今後も引き続類似団体平均と比較して高い水準にあるものについては、継続的に精査、見直しを行い、健全な財政運営を行っていく。</a:t>
          </a:r>
        </a:p>
      </xdr:txBody>
    </xdr:sp>
    <xdr:clientData/>
  </xdr:twoCellAnchor>
  <xdr:oneCellAnchor>
    <xdr:from>
      <xdr:col>62</xdr:col>
      <xdr:colOff>6350</xdr:colOff>
      <xdr:row>69</xdr:row>
      <xdr:rowOff>107950</xdr:rowOff>
    </xdr:from>
    <xdr:ext cx="288290" cy="225425"/>
    <xdr:sp macro="" textlink="">
      <xdr:nvSpPr>
        <xdr:cNvPr id="411" name="テキスト ボックス 410"/>
        <xdr:cNvSpPr txBox="1"/>
      </xdr:nvSpPr>
      <xdr:spPr>
        <a:xfrm>
          <a:off x="12407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7840" cy="250190"/>
    <xdr:sp macro="" textlink="">
      <xdr:nvSpPr>
        <xdr:cNvPr id="413" name="テキスト ボックス 412"/>
        <xdr:cNvSpPr txBox="1"/>
      </xdr:nvSpPr>
      <xdr:spPr>
        <a:xfrm>
          <a:off x="11938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497840" cy="259080"/>
    <xdr:sp macro="" textlink="">
      <xdr:nvSpPr>
        <xdr:cNvPr id="415" name="テキスト ボックス 414"/>
        <xdr:cNvSpPr txBox="1"/>
      </xdr:nvSpPr>
      <xdr:spPr>
        <a:xfrm>
          <a:off x="11938000" y="1389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497840" cy="259080"/>
    <xdr:sp macro="" textlink="">
      <xdr:nvSpPr>
        <xdr:cNvPr id="417" name="テキスト ボックス 416"/>
        <xdr:cNvSpPr txBox="1"/>
      </xdr:nvSpPr>
      <xdr:spPr>
        <a:xfrm>
          <a:off x="11938000" y="1351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97840" cy="250190"/>
    <xdr:sp macro="" textlink="">
      <xdr:nvSpPr>
        <xdr:cNvPr id="419" name="テキスト ボックス 418"/>
        <xdr:cNvSpPr txBox="1"/>
      </xdr:nvSpPr>
      <xdr:spPr>
        <a:xfrm>
          <a:off x="11938000" y="1312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497840" cy="259080"/>
    <xdr:sp macro="" textlink="">
      <xdr:nvSpPr>
        <xdr:cNvPr id="421" name="テキスト ボックス 420"/>
        <xdr:cNvSpPr txBox="1"/>
      </xdr:nvSpPr>
      <xdr:spPr>
        <a:xfrm>
          <a:off x="11938000" y="1274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497840" cy="259080"/>
    <xdr:sp macro="" textlink="">
      <xdr:nvSpPr>
        <xdr:cNvPr id="423" name="テキスト ボックス 422"/>
        <xdr:cNvSpPr txBox="1"/>
      </xdr:nvSpPr>
      <xdr:spPr>
        <a:xfrm>
          <a:off x="11938000" y="12367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7840" cy="250190"/>
    <xdr:sp macro="" textlink="">
      <xdr:nvSpPr>
        <xdr:cNvPr id="425" name="テキスト ボックス 424"/>
        <xdr:cNvSpPr txBox="1"/>
      </xdr:nvSpPr>
      <xdr:spPr>
        <a:xfrm>
          <a:off x="1193800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54610</xdr:rowOff>
    </xdr:to>
    <xdr:cxnSp macro="">
      <xdr:nvCxnSpPr>
        <xdr:cNvPr id="427" name="直線コネクタ 426"/>
        <xdr:cNvCxnSpPr/>
      </xdr:nvCxnSpPr>
      <xdr:spPr>
        <a:xfrm flipV="1">
          <a:off x="16510000" y="1242568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26670</xdr:rowOff>
    </xdr:from>
    <xdr:ext cx="762000" cy="259080"/>
    <xdr:sp macro="" textlink="">
      <xdr:nvSpPr>
        <xdr:cNvPr id="428" name="公債費以外最小値テキスト"/>
        <xdr:cNvSpPr txBox="1"/>
      </xdr:nvSpPr>
      <xdr:spPr>
        <a:xfrm>
          <a:off x="16598900"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54610</xdr:rowOff>
    </xdr:from>
    <xdr:to>
      <xdr:col>82</xdr:col>
      <xdr:colOff>196850</xdr:colOff>
      <xdr:row>81</xdr:row>
      <xdr:rowOff>54610</xdr:rowOff>
    </xdr:to>
    <xdr:cxnSp macro="">
      <xdr:nvCxnSpPr>
        <xdr:cNvPr id="429" name="直線コネクタ 428"/>
        <xdr:cNvCxnSpPr/>
      </xdr:nvCxnSpPr>
      <xdr:spPr>
        <a:xfrm>
          <a:off x="16421100" y="1394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167640</xdr:rowOff>
    </xdr:from>
    <xdr:ext cx="762000" cy="250190"/>
    <xdr:sp macro="" textlink="">
      <xdr:nvSpPr>
        <xdr:cNvPr id="430" name="公債費以外最大値テキスト"/>
        <xdr:cNvSpPr txBox="1"/>
      </xdr:nvSpPr>
      <xdr:spPr>
        <a:xfrm>
          <a:off x="16598900" y="121691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xdr:cNvCxnSpPr/>
      </xdr:nvCxnSpPr>
      <xdr:spPr>
        <a:xfrm>
          <a:off x="16421100" y="12425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168910</xdr:rowOff>
    </xdr:from>
    <xdr:to>
      <xdr:col>82</xdr:col>
      <xdr:colOff>107950</xdr:colOff>
      <xdr:row>76</xdr:row>
      <xdr:rowOff>50800</xdr:rowOff>
    </xdr:to>
    <xdr:cxnSp macro="">
      <xdr:nvCxnSpPr>
        <xdr:cNvPr id="432" name="直線コネクタ 431"/>
        <xdr:cNvCxnSpPr/>
      </xdr:nvCxnSpPr>
      <xdr:spPr>
        <a:xfrm>
          <a:off x="15671800" y="12684760"/>
          <a:ext cx="8382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55880</xdr:rowOff>
    </xdr:from>
    <xdr:ext cx="762000" cy="259080"/>
    <xdr:sp macro="" textlink="">
      <xdr:nvSpPr>
        <xdr:cNvPr id="433" name="公債費以外平均値テキスト"/>
        <xdr:cNvSpPr txBox="1"/>
      </xdr:nvSpPr>
      <xdr:spPr>
        <a:xfrm>
          <a:off x="16598900" y="13086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168910</xdr:rowOff>
    </xdr:from>
    <xdr:to>
      <xdr:col>78</xdr:col>
      <xdr:colOff>69850</xdr:colOff>
      <xdr:row>76</xdr:row>
      <xdr:rowOff>104140</xdr:rowOff>
    </xdr:to>
    <xdr:cxnSp macro="">
      <xdr:nvCxnSpPr>
        <xdr:cNvPr id="435" name="直線コネクタ 434"/>
        <xdr:cNvCxnSpPr/>
      </xdr:nvCxnSpPr>
      <xdr:spPr>
        <a:xfrm flipV="1">
          <a:off x="14782800" y="12684760"/>
          <a:ext cx="889000" cy="449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128270</xdr:rowOff>
    </xdr:from>
    <xdr:ext cx="736600" cy="259080"/>
    <xdr:sp macro="" textlink="">
      <xdr:nvSpPr>
        <xdr:cNvPr id="437" name="テキスト ボックス 436"/>
        <xdr:cNvSpPr txBox="1"/>
      </xdr:nvSpPr>
      <xdr:spPr>
        <a:xfrm>
          <a:off x="15290800" y="12987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104140</xdr:rowOff>
    </xdr:from>
    <xdr:to>
      <xdr:col>73</xdr:col>
      <xdr:colOff>180975</xdr:colOff>
      <xdr:row>76</xdr:row>
      <xdr:rowOff>165100</xdr:rowOff>
    </xdr:to>
    <xdr:cxnSp macro="">
      <xdr:nvCxnSpPr>
        <xdr:cNvPr id="438" name="直線コネクタ 437"/>
        <xdr:cNvCxnSpPr/>
      </xdr:nvCxnSpPr>
      <xdr:spPr>
        <a:xfrm flipV="1">
          <a:off x="13893800" y="131343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74930</xdr:rowOff>
    </xdr:from>
    <xdr:ext cx="762000" cy="251460"/>
    <xdr:sp macro="" textlink="">
      <xdr:nvSpPr>
        <xdr:cNvPr id="440" name="テキスト ボックス 439"/>
        <xdr:cNvSpPr txBox="1"/>
      </xdr:nvSpPr>
      <xdr:spPr>
        <a:xfrm>
          <a:off x="14401800" y="13276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50800</xdr:rowOff>
    </xdr:from>
    <xdr:to>
      <xdr:col>69</xdr:col>
      <xdr:colOff>92075</xdr:colOff>
      <xdr:row>76</xdr:row>
      <xdr:rowOff>165100</xdr:rowOff>
    </xdr:to>
    <xdr:cxnSp macro="">
      <xdr:nvCxnSpPr>
        <xdr:cNvPr id="441" name="直線コネクタ 440"/>
        <xdr:cNvCxnSpPr/>
      </xdr:nvCxnSpPr>
      <xdr:spPr>
        <a:xfrm>
          <a:off x="13004800" y="130810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113030</xdr:rowOff>
    </xdr:from>
    <xdr:ext cx="751840" cy="259080"/>
    <xdr:sp macro="" textlink="">
      <xdr:nvSpPr>
        <xdr:cNvPr id="443" name="テキスト ボックス 442"/>
        <xdr:cNvSpPr txBox="1"/>
      </xdr:nvSpPr>
      <xdr:spPr>
        <a:xfrm>
          <a:off x="13512800" y="133146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59690</xdr:rowOff>
    </xdr:from>
    <xdr:ext cx="762000" cy="259080"/>
    <xdr:sp macro="" textlink="">
      <xdr:nvSpPr>
        <xdr:cNvPr id="445" name="テキスト ボックス 444"/>
        <xdr:cNvSpPr txBox="1"/>
      </xdr:nvSpPr>
      <xdr:spPr>
        <a:xfrm>
          <a:off x="1262380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6" name="テキスト ボックス 44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1840" cy="259080"/>
    <xdr:sp macro="" textlink="">
      <xdr:nvSpPr>
        <xdr:cNvPr id="447" name="テキスト ボックス 446"/>
        <xdr:cNvSpPr txBox="1"/>
      </xdr:nvSpPr>
      <xdr:spPr>
        <a:xfrm>
          <a:off x="15455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1840" cy="259080"/>
    <xdr:sp macro="" textlink="">
      <xdr:nvSpPr>
        <xdr:cNvPr id="448" name="テキスト ボックス 447"/>
        <xdr:cNvSpPr txBox="1"/>
      </xdr:nvSpPr>
      <xdr:spPr>
        <a:xfrm>
          <a:off x="14566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9"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1840" cy="259080"/>
    <xdr:sp macro="" textlink="">
      <xdr:nvSpPr>
        <xdr:cNvPr id="450" name="テキスト ボックス 449"/>
        <xdr:cNvSpPr txBox="1"/>
      </xdr:nvSpPr>
      <xdr:spPr>
        <a:xfrm>
          <a:off x="12788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0</xdr:rowOff>
    </xdr:from>
    <xdr:to>
      <xdr:col>82</xdr:col>
      <xdr:colOff>158750</xdr:colOff>
      <xdr:row>76</xdr:row>
      <xdr:rowOff>101600</xdr:rowOff>
    </xdr:to>
    <xdr:sp macro="" textlink="">
      <xdr:nvSpPr>
        <xdr:cNvPr id="451" name="楕円 450"/>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16510</xdr:rowOff>
    </xdr:from>
    <xdr:ext cx="762000" cy="259080"/>
    <xdr:sp macro="" textlink="">
      <xdr:nvSpPr>
        <xdr:cNvPr id="452" name="公債費以外該当値テキスト"/>
        <xdr:cNvSpPr txBox="1"/>
      </xdr:nvSpPr>
      <xdr:spPr>
        <a:xfrm>
          <a:off x="1659890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73</xdr:row>
      <xdr:rowOff>118110</xdr:rowOff>
    </xdr:from>
    <xdr:to>
      <xdr:col>78</xdr:col>
      <xdr:colOff>120650</xdr:colOff>
      <xdr:row>74</xdr:row>
      <xdr:rowOff>48260</xdr:rowOff>
    </xdr:to>
    <xdr:sp macro="" textlink="">
      <xdr:nvSpPr>
        <xdr:cNvPr id="453" name="楕円 452"/>
        <xdr:cNvSpPr/>
      </xdr:nvSpPr>
      <xdr:spPr>
        <a:xfrm>
          <a:off x="15621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58420</xdr:rowOff>
    </xdr:from>
    <xdr:ext cx="736600" cy="259080"/>
    <xdr:sp macro="" textlink="">
      <xdr:nvSpPr>
        <xdr:cNvPr id="454" name="テキスト ボックス 453"/>
        <xdr:cNvSpPr txBox="1"/>
      </xdr:nvSpPr>
      <xdr:spPr>
        <a:xfrm>
          <a:off x="15290800" y="12402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53340</xdr:rowOff>
    </xdr:from>
    <xdr:to>
      <xdr:col>74</xdr:col>
      <xdr:colOff>31750</xdr:colOff>
      <xdr:row>76</xdr:row>
      <xdr:rowOff>154940</xdr:rowOff>
    </xdr:to>
    <xdr:sp macro="" textlink="">
      <xdr:nvSpPr>
        <xdr:cNvPr id="455" name="楕円 454"/>
        <xdr:cNvSpPr/>
      </xdr:nvSpPr>
      <xdr:spPr>
        <a:xfrm>
          <a:off x="14732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165100</xdr:rowOff>
    </xdr:from>
    <xdr:ext cx="762000" cy="259080"/>
    <xdr:sp macro="" textlink="">
      <xdr:nvSpPr>
        <xdr:cNvPr id="456" name="テキスト ボックス 455"/>
        <xdr:cNvSpPr txBox="1"/>
      </xdr:nvSpPr>
      <xdr:spPr>
        <a:xfrm>
          <a:off x="144018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57" name="楕円 456"/>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54610</xdr:rowOff>
    </xdr:from>
    <xdr:ext cx="751840" cy="248920"/>
    <xdr:sp macro="" textlink="">
      <xdr:nvSpPr>
        <xdr:cNvPr id="458" name="テキスト ボックス 457"/>
        <xdr:cNvSpPr txBox="1"/>
      </xdr:nvSpPr>
      <xdr:spPr>
        <a:xfrm>
          <a:off x="13512800" y="1291336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9" name="楕円 458"/>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111760</xdr:rowOff>
    </xdr:from>
    <xdr:ext cx="762000" cy="248920"/>
    <xdr:sp macro="" textlink="">
      <xdr:nvSpPr>
        <xdr:cNvPr id="460" name="テキスト ボックス 459"/>
        <xdr:cNvSpPr txBox="1"/>
      </xdr:nvSpPr>
      <xdr:spPr>
        <a:xfrm>
          <a:off x="12623800" y="12799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茨城県取手市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1320" cy="269875"/>
    <xdr:sp macro="" textlink="">
      <xdr:nvSpPr>
        <xdr:cNvPr id="29" name="テキスト ボックス 28"/>
        <xdr:cNvSpPr txBox="1"/>
      </xdr:nvSpPr>
      <xdr:spPr>
        <a:xfrm>
          <a:off x="1676400" y="1270000"/>
          <a:ext cx="4013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920"/>
    <xdr:sp macro="" textlink="">
      <xdr:nvSpPr>
        <xdr:cNvPr id="31" name="テキスト ボックス 30"/>
        <xdr:cNvSpPr txBox="1"/>
      </xdr:nvSpPr>
      <xdr:spPr>
        <a:xfrm>
          <a:off x="1384300" y="3794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48920"/>
    <xdr:sp macro="" textlink="">
      <xdr:nvSpPr>
        <xdr:cNvPr id="33" name="テキスト ボックス 32"/>
        <xdr:cNvSpPr txBox="1"/>
      </xdr:nvSpPr>
      <xdr:spPr>
        <a:xfrm>
          <a:off x="1384300" y="33375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48920"/>
    <xdr:sp macro="" textlink="">
      <xdr:nvSpPr>
        <xdr:cNvPr id="35" name="テキスト ボックス 34"/>
        <xdr:cNvSpPr txBox="1"/>
      </xdr:nvSpPr>
      <xdr:spPr>
        <a:xfrm>
          <a:off x="1384300" y="2880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48920"/>
    <xdr:sp macro="" textlink="">
      <xdr:nvSpPr>
        <xdr:cNvPr id="37" name="テキスト ボックス 36"/>
        <xdr:cNvSpPr txBox="1"/>
      </xdr:nvSpPr>
      <xdr:spPr>
        <a:xfrm>
          <a:off x="1384300" y="24231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48920"/>
    <xdr:sp macro="" textlink="">
      <xdr:nvSpPr>
        <xdr:cNvPr id="39" name="テキスト ボックス 38"/>
        <xdr:cNvSpPr txBox="1"/>
      </xdr:nvSpPr>
      <xdr:spPr>
        <a:xfrm>
          <a:off x="1384300" y="1965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920"/>
    <xdr:sp macro="" textlink="">
      <xdr:nvSpPr>
        <xdr:cNvPr id="41" name="テキスト ボックス 40"/>
        <xdr:cNvSpPr txBox="1"/>
      </xdr:nvSpPr>
      <xdr:spPr>
        <a:xfrm>
          <a:off x="1384300" y="1508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78105</xdr:rowOff>
    </xdr:from>
    <xdr:to>
      <xdr:col>29</xdr:col>
      <xdr:colOff>127000</xdr:colOff>
      <xdr:row>19</xdr:row>
      <xdr:rowOff>50165</xdr:rowOff>
    </xdr:to>
    <xdr:cxnSp macro="">
      <xdr:nvCxnSpPr>
        <xdr:cNvPr id="43" name="直線コネクタ 42"/>
        <xdr:cNvCxnSpPr/>
      </xdr:nvCxnSpPr>
      <xdr:spPr>
        <a:xfrm flipV="1">
          <a:off x="5651500" y="2183130"/>
          <a:ext cx="0" cy="11722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22225</xdr:rowOff>
    </xdr:from>
    <xdr:ext cx="751840" cy="258445"/>
    <xdr:sp macro="" textlink="">
      <xdr:nvSpPr>
        <xdr:cNvPr id="44" name="人口1人当たり決算額の推移最小値テキスト130"/>
        <xdr:cNvSpPr txBox="1"/>
      </xdr:nvSpPr>
      <xdr:spPr>
        <a:xfrm>
          <a:off x="5740400" y="3327400"/>
          <a:ext cx="751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45,440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50165</xdr:rowOff>
    </xdr:from>
    <xdr:to>
      <xdr:col>30</xdr:col>
      <xdr:colOff>25400</xdr:colOff>
      <xdr:row>19</xdr:row>
      <xdr:rowOff>50165</xdr:rowOff>
    </xdr:to>
    <xdr:cxnSp macro="">
      <xdr:nvCxnSpPr>
        <xdr:cNvPr id="45" name="直線コネクタ 44"/>
        <xdr:cNvCxnSpPr/>
      </xdr:nvCxnSpPr>
      <xdr:spPr>
        <a:xfrm>
          <a:off x="5562600" y="33553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164465</xdr:rowOff>
    </xdr:from>
    <xdr:ext cx="751840" cy="259080"/>
    <xdr:sp macro="" textlink="">
      <xdr:nvSpPr>
        <xdr:cNvPr id="46" name="人口1人当たり決算額の推移最大値テキスト130"/>
        <xdr:cNvSpPr txBox="1"/>
      </xdr:nvSpPr>
      <xdr:spPr>
        <a:xfrm>
          <a:off x="5740400" y="192659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96,723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78105</xdr:rowOff>
    </xdr:from>
    <xdr:to>
      <xdr:col>30</xdr:col>
      <xdr:colOff>25400</xdr:colOff>
      <xdr:row>12</xdr:row>
      <xdr:rowOff>78105</xdr:rowOff>
    </xdr:to>
    <xdr:cxnSp macro="">
      <xdr:nvCxnSpPr>
        <xdr:cNvPr id="47" name="直線コネクタ 46"/>
        <xdr:cNvCxnSpPr/>
      </xdr:nvCxnSpPr>
      <xdr:spPr>
        <a:xfrm>
          <a:off x="5562600" y="21831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22225</xdr:rowOff>
    </xdr:from>
    <xdr:to>
      <xdr:col>29</xdr:col>
      <xdr:colOff>127000</xdr:colOff>
      <xdr:row>15</xdr:row>
      <xdr:rowOff>35560</xdr:rowOff>
    </xdr:to>
    <xdr:cxnSp macro="">
      <xdr:nvCxnSpPr>
        <xdr:cNvPr id="48" name="直線コネクタ 47"/>
        <xdr:cNvCxnSpPr/>
      </xdr:nvCxnSpPr>
      <xdr:spPr>
        <a:xfrm>
          <a:off x="5003800" y="2641600"/>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166370</xdr:rowOff>
    </xdr:from>
    <xdr:ext cx="751840" cy="251460"/>
    <xdr:sp macro="" textlink="">
      <xdr:nvSpPr>
        <xdr:cNvPr id="49" name="人口1人当たり決算額の推移平均値テキスト130"/>
        <xdr:cNvSpPr txBox="1"/>
      </xdr:nvSpPr>
      <xdr:spPr>
        <a:xfrm>
          <a:off x="5740400" y="2785745"/>
          <a:ext cx="75184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66,904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22860</xdr:rowOff>
    </xdr:from>
    <xdr:to>
      <xdr:col>29</xdr:col>
      <xdr:colOff>177800</xdr:colOff>
      <xdr:row>16</xdr:row>
      <xdr:rowOff>124460</xdr:rowOff>
    </xdr:to>
    <xdr:sp macro="" textlink="">
      <xdr:nvSpPr>
        <xdr:cNvPr id="50" name="フローチャート: 判断 49"/>
        <xdr:cNvSpPr/>
      </xdr:nvSpPr>
      <xdr:spPr>
        <a:xfrm>
          <a:off x="5600700" y="281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22225</xdr:rowOff>
    </xdr:from>
    <xdr:to>
      <xdr:col>26</xdr:col>
      <xdr:colOff>50800</xdr:colOff>
      <xdr:row>15</xdr:row>
      <xdr:rowOff>50800</xdr:rowOff>
    </xdr:to>
    <xdr:cxnSp macro="">
      <xdr:nvCxnSpPr>
        <xdr:cNvPr id="51" name="直線コネクタ 50"/>
        <xdr:cNvCxnSpPr/>
      </xdr:nvCxnSpPr>
      <xdr:spPr>
        <a:xfrm flipV="1">
          <a:off x="4305300" y="2641600"/>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33655</xdr:rowOff>
    </xdr:from>
    <xdr:to>
      <xdr:col>26</xdr:col>
      <xdr:colOff>101600</xdr:colOff>
      <xdr:row>16</xdr:row>
      <xdr:rowOff>135255</xdr:rowOff>
    </xdr:to>
    <xdr:sp macro="" textlink="">
      <xdr:nvSpPr>
        <xdr:cNvPr id="52" name="フローチャート: 判断 51"/>
        <xdr:cNvSpPr/>
      </xdr:nvSpPr>
      <xdr:spPr>
        <a:xfrm>
          <a:off x="4953000" y="2824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120650</xdr:rowOff>
    </xdr:from>
    <xdr:ext cx="736600" cy="251460"/>
    <xdr:sp macro="" textlink="">
      <xdr:nvSpPr>
        <xdr:cNvPr id="53" name="テキスト ボックス 52"/>
        <xdr:cNvSpPr txBox="1"/>
      </xdr:nvSpPr>
      <xdr:spPr>
        <a:xfrm>
          <a:off x="4622800" y="291147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66,439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50800</xdr:rowOff>
    </xdr:from>
    <xdr:to>
      <xdr:col>22</xdr:col>
      <xdr:colOff>114300</xdr:colOff>
      <xdr:row>15</xdr:row>
      <xdr:rowOff>72390</xdr:rowOff>
    </xdr:to>
    <xdr:cxnSp macro="">
      <xdr:nvCxnSpPr>
        <xdr:cNvPr id="54" name="直線コネクタ 53"/>
        <xdr:cNvCxnSpPr/>
      </xdr:nvCxnSpPr>
      <xdr:spPr>
        <a:xfrm flipV="1">
          <a:off x="3606800" y="267017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57785</xdr:rowOff>
    </xdr:from>
    <xdr:to>
      <xdr:col>22</xdr:col>
      <xdr:colOff>165100</xdr:colOff>
      <xdr:row>16</xdr:row>
      <xdr:rowOff>159385</xdr:rowOff>
    </xdr:to>
    <xdr:sp macro="" textlink="">
      <xdr:nvSpPr>
        <xdr:cNvPr id="55" name="フローチャート: 判断 54"/>
        <xdr:cNvSpPr/>
      </xdr:nvSpPr>
      <xdr:spPr>
        <a:xfrm>
          <a:off x="4254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144145</xdr:rowOff>
    </xdr:from>
    <xdr:ext cx="762000" cy="250825"/>
    <xdr:sp macro="" textlink="">
      <xdr:nvSpPr>
        <xdr:cNvPr id="56" name="テキスト ボックス 55"/>
        <xdr:cNvSpPr txBox="1"/>
      </xdr:nvSpPr>
      <xdr:spPr>
        <a:xfrm>
          <a:off x="3924300" y="29349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72390</xdr:rowOff>
    </xdr:from>
    <xdr:to>
      <xdr:col>18</xdr:col>
      <xdr:colOff>177800</xdr:colOff>
      <xdr:row>15</xdr:row>
      <xdr:rowOff>75565</xdr:rowOff>
    </xdr:to>
    <xdr:cxnSp macro="">
      <xdr:nvCxnSpPr>
        <xdr:cNvPr id="57" name="直線コネクタ 56"/>
        <xdr:cNvCxnSpPr/>
      </xdr:nvCxnSpPr>
      <xdr:spPr>
        <a:xfrm flipV="1">
          <a:off x="2908300" y="269176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96520</xdr:rowOff>
    </xdr:from>
    <xdr:to>
      <xdr:col>19</xdr:col>
      <xdr:colOff>38100</xdr:colOff>
      <xdr:row>17</xdr:row>
      <xdr:rowOff>26670</xdr:rowOff>
    </xdr:to>
    <xdr:sp macro="" textlink="">
      <xdr:nvSpPr>
        <xdr:cNvPr id="58" name="フローチャート: 判断 57"/>
        <xdr:cNvSpPr/>
      </xdr:nvSpPr>
      <xdr:spPr>
        <a:xfrm>
          <a:off x="3556000" y="2887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11430</xdr:rowOff>
    </xdr:from>
    <xdr:ext cx="762000" cy="259080"/>
    <xdr:sp macro="" textlink="">
      <xdr:nvSpPr>
        <xdr:cNvPr id="59" name="テキスト ボックス 58"/>
        <xdr:cNvSpPr txBox="1"/>
      </xdr:nvSpPr>
      <xdr:spPr>
        <a:xfrm>
          <a:off x="3225800" y="297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109220</xdr:rowOff>
    </xdr:from>
    <xdr:to>
      <xdr:col>15</xdr:col>
      <xdr:colOff>101600</xdr:colOff>
      <xdr:row>17</xdr:row>
      <xdr:rowOff>39370</xdr:rowOff>
    </xdr:to>
    <xdr:sp macro="" textlink="">
      <xdr:nvSpPr>
        <xdr:cNvPr id="60" name="フローチャート: 判断 59"/>
        <xdr:cNvSpPr/>
      </xdr:nvSpPr>
      <xdr:spPr>
        <a:xfrm>
          <a:off x="2857500" y="29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24130</xdr:rowOff>
    </xdr:from>
    <xdr:ext cx="762000" cy="259080"/>
    <xdr:sp macro="" textlink="">
      <xdr:nvSpPr>
        <xdr:cNvPr id="61" name="テキスト ボックス 60"/>
        <xdr:cNvSpPr txBox="1"/>
      </xdr:nvSpPr>
      <xdr:spPr>
        <a:xfrm>
          <a:off x="2527300" y="2986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1840" cy="259080"/>
    <xdr:sp macro="" textlink="">
      <xdr:nvSpPr>
        <xdr:cNvPr id="62" name="テキスト ボックス 61"/>
        <xdr:cNvSpPr txBox="1"/>
      </xdr:nvSpPr>
      <xdr:spPr>
        <a:xfrm>
          <a:off x="5473700" y="39598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156210</xdr:rowOff>
    </xdr:from>
    <xdr:to>
      <xdr:col>29</xdr:col>
      <xdr:colOff>177800</xdr:colOff>
      <xdr:row>15</xdr:row>
      <xdr:rowOff>86360</xdr:rowOff>
    </xdr:to>
    <xdr:sp macro="" textlink="">
      <xdr:nvSpPr>
        <xdr:cNvPr id="67" name="楕円 66"/>
        <xdr:cNvSpPr/>
      </xdr:nvSpPr>
      <xdr:spPr>
        <a:xfrm>
          <a:off x="5600700" y="2604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1905</xdr:rowOff>
    </xdr:from>
    <xdr:ext cx="751840" cy="259080"/>
    <xdr:sp macro="" textlink="">
      <xdr:nvSpPr>
        <xdr:cNvPr id="68" name="人口1人当たり決算額の推移該当値テキスト130"/>
        <xdr:cNvSpPr txBox="1"/>
      </xdr:nvSpPr>
      <xdr:spPr>
        <a:xfrm>
          <a:off x="5740400" y="244983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76,070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143510</xdr:rowOff>
    </xdr:from>
    <xdr:to>
      <xdr:col>26</xdr:col>
      <xdr:colOff>101600</xdr:colOff>
      <xdr:row>15</xdr:row>
      <xdr:rowOff>73025</xdr:rowOff>
    </xdr:to>
    <xdr:sp macro="" textlink="">
      <xdr:nvSpPr>
        <xdr:cNvPr id="69" name="楕円 68"/>
        <xdr:cNvSpPr/>
      </xdr:nvSpPr>
      <xdr:spPr>
        <a:xfrm>
          <a:off x="4953000" y="25914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83185</xdr:rowOff>
    </xdr:from>
    <xdr:ext cx="736600" cy="259080"/>
    <xdr:sp macro="" textlink="">
      <xdr:nvSpPr>
        <xdr:cNvPr id="70" name="テキスト ボックス 69"/>
        <xdr:cNvSpPr txBox="1"/>
      </xdr:nvSpPr>
      <xdr:spPr>
        <a:xfrm>
          <a:off x="4622800" y="2359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76,668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0</xdr:rowOff>
    </xdr:from>
    <xdr:to>
      <xdr:col>22</xdr:col>
      <xdr:colOff>165100</xdr:colOff>
      <xdr:row>15</xdr:row>
      <xdr:rowOff>101600</xdr:rowOff>
    </xdr:to>
    <xdr:sp macro="" textlink="">
      <xdr:nvSpPr>
        <xdr:cNvPr id="71" name="楕円 70"/>
        <xdr:cNvSpPr/>
      </xdr:nvSpPr>
      <xdr:spPr>
        <a:xfrm>
          <a:off x="4254500" y="261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111760</xdr:rowOff>
    </xdr:from>
    <xdr:ext cx="762000" cy="248920"/>
    <xdr:sp macro="" textlink="">
      <xdr:nvSpPr>
        <xdr:cNvPr id="72" name="テキスト ボックス 71"/>
        <xdr:cNvSpPr txBox="1"/>
      </xdr:nvSpPr>
      <xdr:spPr>
        <a:xfrm>
          <a:off x="3924300" y="23882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75,410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21590</xdr:rowOff>
    </xdr:from>
    <xdr:to>
      <xdr:col>19</xdr:col>
      <xdr:colOff>38100</xdr:colOff>
      <xdr:row>15</xdr:row>
      <xdr:rowOff>123190</xdr:rowOff>
    </xdr:to>
    <xdr:sp macro="" textlink="">
      <xdr:nvSpPr>
        <xdr:cNvPr id="73" name="楕円 72"/>
        <xdr:cNvSpPr/>
      </xdr:nvSpPr>
      <xdr:spPr>
        <a:xfrm>
          <a:off x="3556000" y="264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133350</xdr:rowOff>
    </xdr:from>
    <xdr:ext cx="762000" cy="250190"/>
    <xdr:sp macro="" textlink="">
      <xdr:nvSpPr>
        <xdr:cNvPr id="74" name="テキスト ボックス 73"/>
        <xdr:cNvSpPr txBox="1"/>
      </xdr:nvSpPr>
      <xdr:spPr>
        <a:xfrm>
          <a:off x="3225800" y="24098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24765</xdr:rowOff>
    </xdr:from>
    <xdr:to>
      <xdr:col>15</xdr:col>
      <xdr:colOff>101600</xdr:colOff>
      <xdr:row>15</xdr:row>
      <xdr:rowOff>126365</xdr:rowOff>
    </xdr:to>
    <xdr:sp macro="" textlink="">
      <xdr:nvSpPr>
        <xdr:cNvPr id="75" name="楕円 74"/>
        <xdr:cNvSpPr/>
      </xdr:nvSpPr>
      <xdr:spPr>
        <a:xfrm>
          <a:off x="2857500" y="2644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136525</xdr:rowOff>
    </xdr:from>
    <xdr:ext cx="762000" cy="258445"/>
    <xdr:sp macro="" textlink="">
      <xdr:nvSpPr>
        <xdr:cNvPr id="76" name="テキスト ボックス 75"/>
        <xdr:cNvSpPr txBox="1"/>
      </xdr:nvSpPr>
      <xdr:spPr>
        <a:xfrm>
          <a:off x="2527300" y="2413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74,326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1320" cy="275590"/>
    <xdr:sp macro="" textlink="">
      <xdr:nvSpPr>
        <xdr:cNvPr id="90" name="テキスト ボックス 89"/>
        <xdr:cNvSpPr txBox="1"/>
      </xdr:nvSpPr>
      <xdr:spPr>
        <a:xfrm>
          <a:off x="1676400" y="5270500"/>
          <a:ext cx="40132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4" name="テキスト ボックス 93"/>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6" name="テキスト ボックス 95"/>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7" name="直線コネクタ 96"/>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98" name="テキスト ボックス 97"/>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9" name="直線コネクタ 98"/>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0" name="テキスト ボックス 99"/>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2" name="テキスト ボックス 101"/>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194945</xdr:rowOff>
    </xdr:from>
    <xdr:to>
      <xdr:col>29</xdr:col>
      <xdr:colOff>127000</xdr:colOff>
      <xdr:row>37</xdr:row>
      <xdr:rowOff>223520</xdr:rowOff>
    </xdr:to>
    <xdr:cxnSp macro="">
      <xdr:nvCxnSpPr>
        <xdr:cNvPr id="104" name="直線コネクタ 103"/>
        <xdr:cNvCxnSpPr/>
      </xdr:nvCxnSpPr>
      <xdr:spPr>
        <a:xfrm flipV="1">
          <a:off x="5651500" y="6119495"/>
          <a:ext cx="0" cy="12287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194945</xdr:rowOff>
    </xdr:from>
    <xdr:ext cx="751840" cy="259080"/>
    <xdr:sp macro="" textlink="">
      <xdr:nvSpPr>
        <xdr:cNvPr id="105" name="人口1人当たり決算額の推移最小値テキスト445"/>
        <xdr:cNvSpPr txBox="1"/>
      </xdr:nvSpPr>
      <xdr:spPr>
        <a:xfrm>
          <a:off x="5740400" y="731964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-4,533</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223520</xdr:rowOff>
    </xdr:from>
    <xdr:to>
      <xdr:col>30</xdr:col>
      <xdr:colOff>25400</xdr:colOff>
      <xdr:row>37</xdr:row>
      <xdr:rowOff>223520</xdr:rowOff>
    </xdr:to>
    <xdr:cxnSp macro="">
      <xdr:nvCxnSpPr>
        <xdr:cNvPr id="106" name="直線コネクタ 105"/>
        <xdr:cNvCxnSpPr/>
      </xdr:nvCxnSpPr>
      <xdr:spPr>
        <a:xfrm>
          <a:off x="5562600" y="7348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110490</xdr:rowOff>
    </xdr:from>
    <xdr:ext cx="751840" cy="255905"/>
    <xdr:sp macro="" textlink="">
      <xdr:nvSpPr>
        <xdr:cNvPr id="107" name="人口1人当たり決算額の推移最大値テキスト445"/>
        <xdr:cNvSpPr txBox="1"/>
      </xdr:nvSpPr>
      <xdr:spPr>
        <a:xfrm>
          <a:off x="5740400" y="5863590"/>
          <a:ext cx="7518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27,706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194945</xdr:rowOff>
    </xdr:from>
    <xdr:to>
      <xdr:col>30</xdr:col>
      <xdr:colOff>25400</xdr:colOff>
      <xdr:row>33</xdr:row>
      <xdr:rowOff>194945</xdr:rowOff>
    </xdr:to>
    <xdr:cxnSp macro="">
      <xdr:nvCxnSpPr>
        <xdr:cNvPr id="108" name="直線コネクタ 107"/>
        <xdr:cNvCxnSpPr/>
      </xdr:nvCxnSpPr>
      <xdr:spPr>
        <a:xfrm>
          <a:off x="5562600" y="61194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6985</xdr:rowOff>
    </xdr:from>
    <xdr:to>
      <xdr:col>29</xdr:col>
      <xdr:colOff>127000</xdr:colOff>
      <xdr:row>35</xdr:row>
      <xdr:rowOff>68580</xdr:rowOff>
    </xdr:to>
    <xdr:cxnSp macro="">
      <xdr:nvCxnSpPr>
        <xdr:cNvPr id="109" name="直線コネクタ 108"/>
        <xdr:cNvCxnSpPr/>
      </xdr:nvCxnSpPr>
      <xdr:spPr>
        <a:xfrm flipV="1">
          <a:off x="5003800" y="6617335"/>
          <a:ext cx="6477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121285</xdr:rowOff>
    </xdr:from>
    <xdr:ext cx="751840" cy="250825"/>
    <xdr:sp macro="" textlink="">
      <xdr:nvSpPr>
        <xdr:cNvPr id="110" name="人口1人当たり決算額の推移平均値テキスト445"/>
        <xdr:cNvSpPr txBox="1"/>
      </xdr:nvSpPr>
      <xdr:spPr>
        <a:xfrm>
          <a:off x="5740400" y="6731635"/>
          <a:ext cx="75184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149225</xdr:rowOff>
    </xdr:from>
    <xdr:to>
      <xdr:col>29</xdr:col>
      <xdr:colOff>177800</xdr:colOff>
      <xdr:row>35</xdr:row>
      <xdr:rowOff>250190</xdr:rowOff>
    </xdr:to>
    <xdr:sp macro="" textlink="">
      <xdr:nvSpPr>
        <xdr:cNvPr id="111" name="フローチャート: 判断 110"/>
        <xdr:cNvSpPr/>
      </xdr:nvSpPr>
      <xdr:spPr>
        <a:xfrm>
          <a:off x="5600700" y="67595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68580</xdr:rowOff>
    </xdr:from>
    <xdr:to>
      <xdr:col>26</xdr:col>
      <xdr:colOff>50800</xdr:colOff>
      <xdr:row>35</xdr:row>
      <xdr:rowOff>134620</xdr:rowOff>
    </xdr:to>
    <xdr:cxnSp macro="">
      <xdr:nvCxnSpPr>
        <xdr:cNvPr id="112" name="直線コネクタ 111"/>
        <xdr:cNvCxnSpPr/>
      </xdr:nvCxnSpPr>
      <xdr:spPr>
        <a:xfrm flipV="1">
          <a:off x="4305300" y="6678930"/>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167005</xdr:rowOff>
    </xdr:from>
    <xdr:to>
      <xdr:col>26</xdr:col>
      <xdr:colOff>101600</xdr:colOff>
      <xdr:row>35</xdr:row>
      <xdr:rowOff>267335</xdr:rowOff>
    </xdr:to>
    <xdr:sp macro="" textlink="">
      <xdr:nvSpPr>
        <xdr:cNvPr id="113" name="フローチャート: 判断 112"/>
        <xdr:cNvSpPr/>
      </xdr:nvSpPr>
      <xdr:spPr>
        <a:xfrm>
          <a:off x="49530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252730</xdr:rowOff>
    </xdr:from>
    <xdr:ext cx="736600" cy="259080"/>
    <xdr:sp macro="" textlink="">
      <xdr:nvSpPr>
        <xdr:cNvPr id="114" name="テキスト ボックス 113"/>
        <xdr:cNvSpPr txBox="1"/>
      </xdr:nvSpPr>
      <xdr:spPr>
        <a:xfrm>
          <a:off x="4622800" y="6863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134620</xdr:rowOff>
    </xdr:from>
    <xdr:to>
      <xdr:col>22</xdr:col>
      <xdr:colOff>114300</xdr:colOff>
      <xdr:row>35</xdr:row>
      <xdr:rowOff>140970</xdr:rowOff>
    </xdr:to>
    <xdr:cxnSp macro="">
      <xdr:nvCxnSpPr>
        <xdr:cNvPr id="115" name="直線コネクタ 114"/>
        <xdr:cNvCxnSpPr/>
      </xdr:nvCxnSpPr>
      <xdr:spPr>
        <a:xfrm flipV="1">
          <a:off x="3606800" y="674497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220345</xdr:rowOff>
    </xdr:from>
    <xdr:to>
      <xdr:col>22</xdr:col>
      <xdr:colOff>165100</xdr:colOff>
      <xdr:row>35</xdr:row>
      <xdr:rowOff>322580</xdr:rowOff>
    </xdr:to>
    <xdr:sp macro="" textlink="">
      <xdr:nvSpPr>
        <xdr:cNvPr id="116" name="フローチャート: 判断 115"/>
        <xdr:cNvSpPr/>
      </xdr:nvSpPr>
      <xdr:spPr>
        <a:xfrm>
          <a:off x="4254500" y="68306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307975</xdr:rowOff>
    </xdr:from>
    <xdr:ext cx="762000" cy="259080"/>
    <xdr:sp macro="" textlink="">
      <xdr:nvSpPr>
        <xdr:cNvPr id="117" name="テキスト ボックス 116"/>
        <xdr:cNvSpPr txBox="1"/>
      </xdr:nvSpPr>
      <xdr:spPr>
        <a:xfrm>
          <a:off x="3924300" y="691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67310</xdr:rowOff>
    </xdr:from>
    <xdr:to>
      <xdr:col>18</xdr:col>
      <xdr:colOff>177800</xdr:colOff>
      <xdr:row>35</xdr:row>
      <xdr:rowOff>140970</xdr:rowOff>
    </xdr:to>
    <xdr:cxnSp macro="">
      <xdr:nvCxnSpPr>
        <xdr:cNvPr id="118" name="直線コネクタ 117"/>
        <xdr:cNvCxnSpPr/>
      </xdr:nvCxnSpPr>
      <xdr:spPr>
        <a:xfrm>
          <a:off x="2908300" y="6677660"/>
          <a:ext cx="698500" cy="736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228600</xdr:rowOff>
    </xdr:from>
    <xdr:to>
      <xdr:col>19</xdr:col>
      <xdr:colOff>38100</xdr:colOff>
      <xdr:row>35</xdr:row>
      <xdr:rowOff>330835</xdr:rowOff>
    </xdr:to>
    <xdr:sp macro="" textlink="">
      <xdr:nvSpPr>
        <xdr:cNvPr id="119" name="フローチャート: 判断 118"/>
        <xdr:cNvSpPr/>
      </xdr:nvSpPr>
      <xdr:spPr>
        <a:xfrm>
          <a:off x="3556000" y="68389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316230</xdr:rowOff>
    </xdr:from>
    <xdr:ext cx="762000" cy="255905"/>
    <xdr:sp macro="" textlink="">
      <xdr:nvSpPr>
        <xdr:cNvPr id="120" name="テキスト ボックス 119"/>
        <xdr:cNvSpPr txBox="1"/>
      </xdr:nvSpPr>
      <xdr:spPr>
        <a:xfrm>
          <a:off x="3225800" y="6926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212725</xdr:rowOff>
    </xdr:from>
    <xdr:to>
      <xdr:col>15</xdr:col>
      <xdr:colOff>101600</xdr:colOff>
      <xdr:row>35</xdr:row>
      <xdr:rowOff>313055</xdr:rowOff>
    </xdr:to>
    <xdr:sp macro="" textlink="">
      <xdr:nvSpPr>
        <xdr:cNvPr id="121" name="フローチャート: 判断 120"/>
        <xdr:cNvSpPr/>
      </xdr:nvSpPr>
      <xdr:spPr>
        <a:xfrm>
          <a:off x="2857500" y="68230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298450</xdr:rowOff>
    </xdr:from>
    <xdr:ext cx="762000" cy="259080"/>
    <xdr:sp macro="" textlink="">
      <xdr:nvSpPr>
        <xdr:cNvPr id="122" name="テキスト ボックス 121"/>
        <xdr:cNvSpPr txBox="1"/>
      </xdr:nvSpPr>
      <xdr:spPr>
        <a:xfrm>
          <a:off x="2527300" y="690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1840" cy="259080"/>
    <xdr:sp macro="" textlink="">
      <xdr:nvSpPr>
        <xdr:cNvPr id="123" name="テキスト ボックス 122"/>
        <xdr:cNvSpPr txBox="1"/>
      </xdr:nvSpPr>
      <xdr:spPr>
        <a:xfrm>
          <a:off x="5473700" y="79603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4" name="テキスト ボックス 123"/>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5" name="テキスト ボックス 124"/>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6" name="テキスト ボックス 125"/>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7" name="テキスト ボックス 126"/>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298450</xdr:rowOff>
    </xdr:from>
    <xdr:to>
      <xdr:col>29</xdr:col>
      <xdr:colOff>177800</xdr:colOff>
      <xdr:row>35</xdr:row>
      <xdr:rowOff>57785</xdr:rowOff>
    </xdr:to>
    <xdr:sp macro="" textlink="">
      <xdr:nvSpPr>
        <xdr:cNvPr id="128" name="楕円 127"/>
        <xdr:cNvSpPr/>
      </xdr:nvSpPr>
      <xdr:spPr>
        <a:xfrm>
          <a:off x="5600700" y="65659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145415</xdr:rowOff>
    </xdr:from>
    <xdr:ext cx="751840" cy="255270"/>
    <xdr:sp macro="" textlink="">
      <xdr:nvSpPr>
        <xdr:cNvPr id="129" name="人口1人当たり決算額の推移該当値テキスト445"/>
        <xdr:cNvSpPr txBox="1"/>
      </xdr:nvSpPr>
      <xdr:spPr>
        <a:xfrm>
          <a:off x="5740400" y="6412865"/>
          <a:ext cx="7518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14,642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19050</xdr:rowOff>
    </xdr:from>
    <xdr:to>
      <xdr:col>26</xdr:col>
      <xdr:colOff>101600</xdr:colOff>
      <xdr:row>35</xdr:row>
      <xdr:rowOff>119380</xdr:rowOff>
    </xdr:to>
    <xdr:sp macro="" textlink="">
      <xdr:nvSpPr>
        <xdr:cNvPr id="130" name="楕円 129"/>
        <xdr:cNvSpPr/>
      </xdr:nvSpPr>
      <xdr:spPr>
        <a:xfrm>
          <a:off x="4953000" y="66294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130175</xdr:rowOff>
    </xdr:from>
    <xdr:ext cx="736600" cy="258445"/>
    <xdr:sp macro="" textlink="">
      <xdr:nvSpPr>
        <xdr:cNvPr id="131" name="テキスト ボックス 130"/>
        <xdr:cNvSpPr txBox="1"/>
      </xdr:nvSpPr>
      <xdr:spPr>
        <a:xfrm>
          <a:off x="4622800" y="63976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13,011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83185</xdr:rowOff>
    </xdr:from>
    <xdr:to>
      <xdr:col>22</xdr:col>
      <xdr:colOff>165100</xdr:colOff>
      <xdr:row>35</xdr:row>
      <xdr:rowOff>185420</xdr:rowOff>
    </xdr:to>
    <xdr:sp macro="" textlink="">
      <xdr:nvSpPr>
        <xdr:cNvPr id="132" name="楕円 131"/>
        <xdr:cNvSpPr/>
      </xdr:nvSpPr>
      <xdr:spPr>
        <a:xfrm>
          <a:off x="4254500" y="66935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194945</xdr:rowOff>
    </xdr:from>
    <xdr:ext cx="762000" cy="259715"/>
    <xdr:sp macro="" textlink="">
      <xdr:nvSpPr>
        <xdr:cNvPr id="133" name="テキスト ボックス 132"/>
        <xdr:cNvSpPr txBox="1"/>
      </xdr:nvSpPr>
      <xdr:spPr>
        <a:xfrm>
          <a:off x="3924300" y="64623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90170</xdr:rowOff>
    </xdr:from>
    <xdr:to>
      <xdr:col>19</xdr:col>
      <xdr:colOff>38100</xdr:colOff>
      <xdr:row>35</xdr:row>
      <xdr:rowOff>192405</xdr:rowOff>
    </xdr:to>
    <xdr:sp macro="" textlink="">
      <xdr:nvSpPr>
        <xdr:cNvPr id="134" name="楕円 133"/>
        <xdr:cNvSpPr/>
      </xdr:nvSpPr>
      <xdr:spPr>
        <a:xfrm>
          <a:off x="3556000" y="67005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201930</xdr:rowOff>
    </xdr:from>
    <xdr:ext cx="762000" cy="255270"/>
    <xdr:sp macro="" textlink="">
      <xdr:nvSpPr>
        <xdr:cNvPr id="135" name="テキスト ボックス 134"/>
        <xdr:cNvSpPr txBox="1"/>
      </xdr:nvSpPr>
      <xdr:spPr>
        <a:xfrm>
          <a:off x="3225800" y="64693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15875</xdr:rowOff>
    </xdr:from>
    <xdr:to>
      <xdr:col>15</xdr:col>
      <xdr:colOff>101600</xdr:colOff>
      <xdr:row>35</xdr:row>
      <xdr:rowOff>116840</xdr:rowOff>
    </xdr:to>
    <xdr:sp macro="" textlink="">
      <xdr:nvSpPr>
        <xdr:cNvPr id="136" name="楕円 135"/>
        <xdr:cNvSpPr/>
      </xdr:nvSpPr>
      <xdr:spPr>
        <a:xfrm>
          <a:off x="2857500" y="66262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127635</xdr:rowOff>
    </xdr:from>
    <xdr:ext cx="762000" cy="259715"/>
    <xdr:sp macro="" textlink="">
      <xdr:nvSpPr>
        <xdr:cNvPr id="137" name="テキスト ボックス 136"/>
        <xdr:cNvSpPr txBox="1"/>
      </xdr:nvSpPr>
      <xdr:spPr>
        <a:xfrm>
          <a:off x="2527300" y="63950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13,086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106,011
103,974
69.94
48,124,278
46,390,791
1,588,787
24,443,928
48,552,237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48920"/>
    <xdr:sp macro="" textlink="">
      <xdr:nvSpPr>
        <xdr:cNvPr id="44" name="テキスト ボックス 43"/>
        <xdr:cNvSpPr txBox="1"/>
      </xdr:nvSpPr>
      <xdr:spPr>
        <a:xfrm>
          <a:off x="230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48920"/>
    <xdr:sp macro="" textlink="">
      <xdr:nvSpPr>
        <xdr:cNvPr id="46" name="テキスト ボックス 45"/>
        <xdr:cNvSpPr txBox="1"/>
      </xdr:nvSpPr>
      <xdr:spPr>
        <a:xfrm>
          <a:off x="230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48920"/>
    <xdr:sp macro="" textlink="">
      <xdr:nvSpPr>
        <xdr:cNvPr id="48" name="テキスト ボックス 47"/>
        <xdr:cNvSpPr txBox="1"/>
      </xdr:nvSpPr>
      <xdr:spPr>
        <a:xfrm>
          <a:off x="230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85470" cy="248920"/>
    <xdr:sp macro="" textlink="">
      <xdr:nvSpPr>
        <xdr:cNvPr id="50" name="テキスト ボックス 49"/>
        <xdr:cNvSpPr txBox="1"/>
      </xdr:nvSpPr>
      <xdr:spPr>
        <a:xfrm>
          <a:off x="166370" y="5140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5470" cy="248920"/>
    <xdr:sp macro="" textlink="">
      <xdr:nvSpPr>
        <xdr:cNvPr id="52" name="テキスト ボックス 51"/>
        <xdr:cNvSpPr txBox="1"/>
      </xdr:nvSpPr>
      <xdr:spPr>
        <a:xfrm>
          <a:off x="166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163195</xdr:rowOff>
    </xdr:to>
    <xdr:cxnSp macro="">
      <xdr:nvCxnSpPr>
        <xdr:cNvPr id="54" name="直線コネクタ 53"/>
        <xdr:cNvCxnSpPr/>
      </xdr:nvCxnSpPr>
      <xdr:spPr>
        <a:xfrm flipV="1">
          <a:off x="4633595" y="5304155"/>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167005</xdr:rowOff>
    </xdr:from>
    <xdr:ext cx="534670" cy="250825"/>
    <xdr:sp macro="" textlink="">
      <xdr:nvSpPr>
        <xdr:cNvPr id="55" name="人件費最小値テキスト"/>
        <xdr:cNvSpPr txBox="1"/>
      </xdr:nvSpPr>
      <xdr:spPr>
        <a:xfrm>
          <a:off x="4686300" y="66821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38,968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163195</xdr:rowOff>
    </xdr:from>
    <xdr:to>
      <xdr:col>24</xdr:col>
      <xdr:colOff>152400</xdr:colOff>
      <xdr:row>38</xdr:row>
      <xdr:rowOff>163195</xdr:rowOff>
    </xdr:to>
    <xdr:cxnSp macro="">
      <xdr:nvCxnSpPr>
        <xdr:cNvPr id="56" name="直線コネクタ 55"/>
        <xdr:cNvCxnSpPr/>
      </xdr:nvCxnSpPr>
      <xdr:spPr>
        <a:xfrm>
          <a:off x="4546600" y="667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107315</xdr:rowOff>
    </xdr:from>
    <xdr:ext cx="534670" cy="259080"/>
    <xdr:sp macro="" textlink="">
      <xdr:nvSpPr>
        <xdr:cNvPr id="57" name="人件費最大値テキスト"/>
        <xdr:cNvSpPr txBox="1"/>
      </xdr:nvSpPr>
      <xdr:spPr>
        <a:xfrm>
          <a:off x="4686300" y="5079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99,071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58" name="直線コネクタ 57"/>
        <xdr:cNvCxnSpPr/>
      </xdr:nvCxnSpPr>
      <xdr:spPr>
        <a:xfrm>
          <a:off x="4546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147955</xdr:rowOff>
    </xdr:from>
    <xdr:to>
      <xdr:col>24</xdr:col>
      <xdr:colOff>63500</xdr:colOff>
      <xdr:row>34</xdr:row>
      <xdr:rowOff>158115</xdr:rowOff>
    </xdr:to>
    <xdr:cxnSp macro="">
      <xdr:nvCxnSpPr>
        <xdr:cNvPr id="59" name="直線コネクタ 58"/>
        <xdr:cNvCxnSpPr/>
      </xdr:nvCxnSpPr>
      <xdr:spPr>
        <a:xfrm flipV="1">
          <a:off x="3797300" y="597725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70485</xdr:rowOff>
    </xdr:from>
    <xdr:ext cx="534670" cy="259080"/>
    <xdr:sp macro="" textlink="">
      <xdr:nvSpPr>
        <xdr:cNvPr id="60" name="人件費平均値テキスト"/>
        <xdr:cNvSpPr txBox="1"/>
      </xdr:nvSpPr>
      <xdr:spPr>
        <a:xfrm>
          <a:off x="4686300" y="6071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92075</xdr:rowOff>
    </xdr:from>
    <xdr:to>
      <xdr:col>24</xdr:col>
      <xdr:colOff>114300</xdr:colOff>
      <xdr:row>36</xdr:row>
      <xdr:rowOff>22225</xdr:rowOff>
    </xdr:to>
    <xdr:sp macro="" textlink="">
      <xdr:nvSpPr>
        <xdr:cNvPr id="61" name="フローチャート: 判断 60"/>
        <xdr:cNvSpPr/>
      </xdr:nvSpPr>
      <xdr:spPr>
        <a:xfrm>
          <a:off x="4584700" y="609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158115</xdr:rowOff>
    </xdr:from>
    <xdr:to>
      <xdr:col>19</xdr:col>
      <xdr:colOff>177800</xdr:colOff>
      <xdr:row>34</xdr:row>
      <xdr:rowOff>158750</xdr:rowOff>
    </xdr:to>
    <xdr:cxnSp macro="">
      <xdr:nvCxnSpPr>
        <xdr:cNvPr id="62" name="直線コネクタ 61"/>
        <xdr:cNvCxnSpPr/>
      </xdr:nvCxnSpPr>
      <xdr:spPr>
        <a:xfrm flipV="1">
          <a:off x="2908300" y="59874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99695</xdr:rowOff>
    </xdr:from>
    <xdr:to>
      <xdr:col>20</xdr:col>
      <xdr:colOff>38100</xdr:colOff>
      <xdr:row>36</xdr:row>
      <xdr:rowOff>29845</xdr:rowOff>
    </xdr:to>
    <xdr:sp macro="" textlink="">
      <xdr:nvSpPr>
        <xdr:cNvPr id="63" name="フローチャート: 判断 62"/>
        <xdr:cNvSpPr/>
      </xdr:nvSpPr>
      <xdr:spPr>
        <a:xfrm>
          <a:off x="3746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20955</xdr:rowOff>
    </xdr:from>
    <xdr:ext cx="524510" cy="248920"/>
    <xdr:sp macro="" textlink="">
      <xdr:nvSpPr>
        <xdr:cNvPr id="64" name="テキスト ボックス 63"/>
        <xdr:cNvSpPr txBox="1"/>
      </xdr:nvSpPr>
      <xdr:spPr>
        <a:xfrm>
          <a:off x="3529965" y="619315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158750</xdr:rowOff>
    </xdr:from>
    <xdr:to>
      <xdr:col>15</xdr:col>
      <xdr:colOff>50800</xdr:colOff>
      <xdr:row>35</xdr:row>
      <xdr:rowOff>91440</xdr:rowOff>
    </xdr:to>
    <xdr:cxnSp macro="">
      <xdr:nvCxnSpPr>
        <xdr:cNvPr id="65" name="直線コネクタ 64"/>
        <xdr:cNvCxnSpPr/>
      </xdr:nvCxnSpPr>
      <xdr:spPr>
        <a:xfrm flipV="1">
          <a:off x="2019300" y="598805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116840</xdr:rowOff>
    </xdr:from>
    <xdr:to>
      <xdr:col>15</xdr:col>
      <xdr:colOff>101600</xdr:colOff>
      <xdr:row>36</xdr:row>
      <xdr:rowOff>46990</xdr:rowOff>
    </xdr:to>
    <xdr:sp macro="" textlink="">
      <xdr:nvSpPr>
        <xdr:cNvPr id="66" name="フローチャート: 判断 65"/>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38100</xdr:rowOff>
    </xdr:from>
    <xdr:ext cx="524510" cy="259080"/>
    <xdr:sp macro="" textlink="">
      <xdr:nvSpPr>
        <xdr:cNvPr id="67" name="テキスト ボックス 66"/>
        <xdr:cNvSpPr txBox="1"/>
      </xdr:nvSpPr>
      <xdr:spPr>
        <a:xfrm>
          <a:off x="2640965" y="62103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72390</xdr:rowOff>
    </xdr:from>
    <xdr:to>
      <xdr:col>10</xdr:col>
      <xdr:colOff>114300</xdr:colOff>
      <xdr:row>35</xdr:row>
      <xdr:rowOff>91440</xdr:rowOff>
    </xdr:to>
    <xdr:cxnSp macro="">
      <xdr:nvCxnSpPr>
        <xdr:cNvPr id="68" name="直線コネクタ 67"/>
        <xdr:cNvCxnSpPr/>
      </xdr:nvCxnSpPr>
      <xdr:spPr>
        <a:xfrm>
          <a:off x="1130300" y="60731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46355</xdr:rowOff>
    </xdr:from>
    <xdr:to>
      <xdr:col>10</xdr:col>
      <xdr:colOff>165100</xdr:colOff>
      <xdr:row>36</xdr:row>
      <xdr:rowOff>147955</xdr:rowOff>
    </xdr:to>
    <xdr:sp macro="" textlink="">
      <xdr:nvSpPr>
        <xdr:cNvPr id="69" name="フローチャート: 判断 68"/>
        <xdr:cNvSpPr/>
      </xdr:nvSpPr>
      <xdr:spPr>
        <a:xfrm>
          <a:off x="1968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139065</xdr:rowOff>
    </xdr:from>
    <xdr:ext cx="524510" cy="259080"/>
    <xdr:sp macro="" textlink="">
      <xdr:nvSpPr>
        <xdr:cNvPr id="70" name="テキスト ボックス 69"/>
        <xdr:cNvSpPr txBox="1"/>
      </xdr:nvSpPr>
      <xdr:spPr>
        <a:xfrm>
          <a:off x="1751965" y="63112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48895</xdr:rowOff>
    </xdr:from>
    <xdr:to>
      <xdr:col>6</xdr:col>
      <xdr:colOff>38100</xdr:colOff>
      <xdr:row>36</xdr:row>
      <xdr:rowOff>150495</xdr:rowOff>
    </xdr:to>
    <xdr:sp macro="" textlink="">
      <xdr:nvSpPr>
        <xdr:cNvPr id="71" name="フローチャート: 判断 70"/>
        <xdr:cNvSpPr/>
      </xdr:nvSpPr>
      <xdr:spPr>
        <a:xfrm>
          <a:off x="1079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141605</xdr:rowOff>
    </xdr:from>
    <xdr:ext cx="524510" cy="259080"/>
    <xdr:sp macro="" textlink="">
      <xdr:nvSpPr>
        <xdr:cNvPr id="72" name="テキスト ボックス 71"/>
        <xdr:cNvSpPr txBox="1"/>
      </xdr:nvSpPr>
      <xdr:spPr>
        <a:xfrm>
          <a:off x="862965" y="63138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97790</xdr:rowOff>
    </xdr:from>
    <xdr:to>
      <xdr:col>24</xdr:col>
      <xdr:colOff>114300</xdr:colOff>
      <xdr:row>35</xdr:row>
      <xdr:rowOff>27305</xdr:rowOff>
    </xdr:to>
    <xdr:sp macro="" textlink="">
      <xdr:nvSpPr>
        <xdr:cNvPr id="78" name="楕円 77"/>
        <xdr:cNvSpPr/>
      </xdr:nvSpPr>
      <xdr:spPr>
        <a:xfrm>
          <a:off x="4584700" y="5927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120650</xdr:rowOff>
    </xdr:from>
    <xdr:ext cx="534670" cy="251460"/>
    <xdr:sp macro="" textlink="">
      <xdr:nvSpPr>
        <xdr:cNvPr id="79" name="人件費該当値テキスト"/>
        <xdr:cNvSpPr txBox="1"/>
      </xdr:nvSpPr>
      <xdr:spPr>
        <a:xfrm>
          <a:off x="4686300" y="57785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107315</xdr:rowOff>
    </xdr:from>
    <xdr:to>
      <xdr:col>20</xdr:col>
      <xdr:colOff>38100</xdr:colOff>
      <xdr:row>35</xdr:row>
      <xdr:rowOff>37465</xdr:rowOff>
    </xdr:to>
    <xdr:sp macro="" textlink="">
      <xdr:nvSpPr>
        <xdr:cNvPr id="80" name="楕円 79"/>
        <xdr:cNvSpPr/>
      </xdr:nvSpPr>
      <xdr:spPr>
        <a:xfrm>
          <a:off x="3746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53975</xdr:rowOff>
    </xdr:from>
    <xdr:ext cx="524510" cy="249555"/>
    <xdr:sp macro="" textlink="">
      <xdr:nvSpPr>
        <xdr:cNvPr id="81" name="テキスト ボックス 80"/>
        <xdr:cNvSpPr txBox="1"/>
      </xdr:nvSpPr>
      <xdr:spPr>
        <a:xfrm>
          <a:off x="3529965" y="571182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107950</xdr:rowOff>
    </xdr:from>
    <xdr:to>
      <xdr:col>15</xdr:col>
      <xdr:colOff>101600</xdr:colOff>
      <xdr:row>35</xdr:row>
      <xdr:rowOff>38100</xdr:rowOff>
    </xdr:to>
    <xdr:sp macro="" textlink="">
      <xdr:nvSpPr>
        <xdr:cNvPr id="82" name="楕円 81"/>
        <xdr:cNvSpPr/>
      </xdr:nvSpPr>
      <xdr:spPr>
        <a:xfrm>
          <a:off x="2857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54610</xdr:rowOff>
    </xdr:from>
    <xdr:ext cx="524510" cy="248920"/>
    <xdr:sp macro="" textlink="">
      <xdr:nvSpPr>
        <xdr:cNvPr id="83" name="テキスト ボックス 82"/>
        <xdr:cNvSpPr txBox="1"/>
      </xdr:nvSpPr>
      <xdr:spPr>
        <a:xfrm>
          <a:off x="2640965" y="571246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40640</xdr:rowOff>
    </xdr:from>
    <xdr:to>
      <xdr:col>10</xdr:col>
      <xdr:colOff>165100</xdr:colOff>
      <xdr:row>35</xdr:row>
      <xdr:rowOff>142240</xdr:rowOff>
    </xdr:to>
    <xdr:sp macro="" textlink="">
      <xdr:nvSpPr>
        <xdr:cNvPr id="84" name="楕円 83"/>
        <xdr:cNvSpPr/>
      </xdr:nvSpPr>
      <xdr:spPr>
        <a:xfrm>
          <a:off x="1968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158750</xdr:rowOff>
    </xdr:from>
    <xdr:ext cx="524510" cy="259080"/>
    <xdr:sp macro="" textlink="">
      <xdr:nvSpPr>
        <xdr:cNvPr id="85" name="テキスト ボックス 84"/>
        <xdr:cNvSpPr txBox="1"/>
      </xdr:nvSpPr>
      <xdr:spPr>
        <a:xfrm>
          <a:off x="1751965" y="58166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21590</xdr:rowOff>
    </xdr:from>
    <xdr:to>
      <xdr:col>6</xdr:col>
      <xdr:colOff>38100</xdr:colOff>
      <xdr:row>35</xdr:row>
      <xdr:rowOff>123190</xdr:rowOff>
    </xdr:to>
    <xdr:sp macro="" textlink="">
      <xdr:nvSpPr>
        <xdr:cNvPr id="86" name="楕円 85"/>
        <xdr:cNvSpPr/>
      </xdr:nvSpPr>
      <xdr:spPr>
        <a:xfrm>
          <a:off x="1079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139700</xdr:rowOff>
    </xdr:from>
    <xdr:ext cx="524510" cy="259080"/>
    <xdr:sp macro="" textlink="">
      <xdr:nvSpPr>
        <xdr:cNvPr id="87" name="テキスト ボックス 86"/>
        <xdr:cNvSpPr txBox="1"/>
      </xdr:nvSpPr>
      <xdr:spPr>
        <a:xfrm>
          <a:off x="862965" y="57975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9725" cy="217170"/>
    <xdr:sp macro="" textlink="">
      <xdr:nvSpPr>
        <xdr:cNvPr id="96" name="テキスト ボックス 95"/>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48920"/>
    <xdr:sp macro="" textlink="">
      <xdr:nvSpPr>
        <xdr:cNvPr id="98" name="テキスト ボックス 97"/>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2" name="テキスト ボックス 101"/>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5470" cy="251460"/>
    <xdr:sp macro="" textlink="">
      <xdr:nvSpPr>
        <xdr:cNvPr id="106" name="テキスト ボックス 105"/>
        <xdr:cNvSpPr txBox="1"/>
      </xdr:nvSpPr>
      <xdr:spPr>
        <a:xfrm>
          <a:off x="166370" y="9093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5470" cy="258445"/>
    <xdr:sp macro="" textlink="">
      <xdr:nvSpPr>
        <xdr:cNvPr id="108" name="テキスト ボックス 107"/>
        <xdr:cNvSpPr txBox="1"/>
      </xdr:nvSpPr>
      <xdr:spPr>
        <a:xfrm>
          <a:off x="166370" y="8766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5470" cy="259080"/>
    <xdr:sp macro="" textlink="">
      <xdr:nvSpPr>
        <xdr:cNvPr id="110" name="テキスト ボックス 109"/>
        <xdr:cNvSpPr txBox="1"/>
      </xdr:nvSpPr>
      <xdr:spPr>
        <a:xfrm>
          <a:off x="166370" y="8439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5470" cy="248920"/>
    <xdr:sp macro="" textlink="">
      <xdr:nvSpPr>
        <xdr:cNvPr id="112" name="テキスト ボックス 111"/>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129540</xdr:rowOff>
    </xdr:from>
    <xdr:to>
      <xdr:col>24</xdr:col>
      <xdr:colOff>62865</xdr:colOff>
      <xdr:row>59</xdr:row>
      <xdr:rowOff>22225</xdr:rowOff>
    </xdr:to>
    <xdr:cxnSp macro="">
      <xdr:nvCxnSpPr>
        <xdr:cNvPr id="114" name="直線コネクタ 113"/>
        <xdr:cNvCxnSpPr/>
      </xdr:nvCxnSpPr>
      <xdr:spPr>
        <a:xfrm flipV="1">
          <a:off x="4633595" y="8702040"/>
          <a:ext cx="127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26035</xdr:rowOff>
    </xdr:from>
    <xdr:ext cx="534670" cy="259080"/>
    <xdr:sp macro="" textlink="">
      <xdr:nvSpPr>
        <xdr:cNvPr id="115" name="物件費最小値テキスト"/>
        <xdr:cNvSpPr txBox="1"/>
      </xdr:nvSpPr>
      <xdr:spPr>
        <a:xfrm>
          <a:off x="468630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44,702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22225</xdr:rowOff>
    </xdr:from>
    <xdr:to>
      <xdr:col>24</xdr:col>
      <xdr:colOff>152400</xdr:colOff>
      <xdr:row>59</xdr:row>
      <xdr:rowOff>22225</xdr:rowOff>
    </xdr:to>
    <xdr:cxnSp macro="">
      <xdr:nvCxnSpPr>
        <xdr:cNvPr id="116" name="直線コネクタ 115"/>
        <xdr:cNvCxnSpPr/>
      </xdr:nvCxnSpPr>
      <xdr:spPr>
        <a:xfrm>
          <a:off x="4546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76200</xdr:rowOff>
    </xdr:from>
    <xdr:ext cx="598805" cy="250190"/>
    <xdr:sp macro="" textlink="">
      <xdr:nvSpPr>
        <xdr:cNvPr id="117" name="物件費最大値テキスト"/>
        <xdr:cNvSpPr txBox="1"/>
      </xdr:nvSpPr>
      <xdr:spPr>
        <a:xfrm>
          <a:off x="4686300" y="847725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132,628</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129540</xdr:rowOff>
    </xdr:from>
    <xdr:to>
      <xdr:col>24</xdr:col>
      <xdr:colOff>152400</xdr:colOff>
      <xdr:row>50</xdr:row>
      <xdr:rowOff>129540</xdr:rowOff>
    </xdr:to>
    <xdr:cxnSp macro="">
      <xdr:nvCxnSpPr>
        <xdr:cNvPr id="118" name="直線コネクタ 117"/>
        <xdr:cNvCxnSpPr/>
      </xdr:nvCxnSpPr>
      <xdr:spPr>
        <a:xfrm>
          <a:off x="4546600" y="8702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109220</xdr:rowOff>
    </xdr:from>
    <xdr:to>
      <xdr:col>24</xdr:col>
      <xdr:colOff>63500</xdr:colOff>
      <xdr:row>57</xdr:row>
      <xdr:rowOff>135890</xdr:rowOff>
    </xdr:to>
    <xdr:cxnSp macro="">
      <xdr:nvCxnSpPr>
        <xdr:cNvPr id="119" name="直線コネクタ 118"/>
        <xdr:cNvCxnSpPr/>
      </xdr:nvCxnSpPr>
      <xdr:spPr>
        <a:xfrm flipV="1">
          <a:off x="3797300" y="9710420"/>
          <a:ext cx="8382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74930</xdr:rowOff>
    </xdr:from>
    <xdr:ext cx="534670" cy="251460"/>
    <xdr:sp macro="" textlink="">
      <xdr:nvSpPr>
        <xdr:cNvPr id="120" name="物件費平均値テキスト"/>
        <xdr:cNvSpPr txBox="1"/>
      </xdr:nvSpPr>
      <xdr:spPr>
        <a:xfrm>
          <a:off x="4686300" y="96761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96520</xdr:rowOff>
    </xdr:from>
    <xdr:to>
      <xdr:col>24</xdr:col>
      <xdr:colOff>114300</xdr:colOff>
      <xdr:row>57</xdr:row>
      <xdr:rowOff>26670</xdr:rowOff>
    </xdr:to>
    <xdr:sp macro="" textlink="">
      <xdr:nvSpPr>
        <xdr:cNvPr id="121" name="フローチャート: 判断 120"/>
        <xdr:cNvSpPr/>
      </xdr:nvSpPr>
      <xdr:spPr>
        <a:xfrm>
          <a:off x="45847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135890</xdr:rowOff>
    </xdr:from>
    <xdr:to>
      <xdr:col>19</xdr:col>
      <xdr:colOff>177800</xdr:colOff>
      <xdr:row>58</xdr:row>
      <xdr:rowOff>110490</xdr:rowOff>
    </xdr:to>
    <xdr:cxnSp macro="">
      <xdr:nvCxnSpPr>
        <xdr:cNvPr id="122" name="直線コネクタ 121"/>
        <xdr:cNvCxnSpPr/>
      </xdr:nvCxnSpPr>
      <xdr:spPr>
        <a:xfrm flipV="1">
          <a:off x="2908300" y="990854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163195</xdr:rowOff>
    </xdr:from>
    <xdr:to>
      <xdr:col>20</xdr:col>
      <xdr:colOff>38100</xdr:colOff>
      <xdr:row>57</xdr:row>
      <xdr:rowOff>93345</xdr:rowOff>
    </xdr:to>
    <xdr:sp macro="" textlink="">
      <xdr:nvSpPr>
        <xdr:cNvPr id="123" name="フローチャート: 判断 122"/>
        <xdr:cNvSpPr/>
      </xdr:nvSpPr>
      <xdr:spPr>
        <a:xfrm>
          <a:off x="3746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109855</xdr:rowOff>
    </xdr:from>
    <xdr:ext cx="524510" cy="250825"/>
    <xdr:sp macro="" textlink="">
      <xdr:nvSpPr>
        <xdr:cNvPr id="124" name="テキスト ボックス 123"/>
        <xdr:cNvSpPr txBox="1"/>
      </xdr:nvSpPr>
      <xdr:spPr>
        <a:xfrm>
          <a:off x="3529965" y="953960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110490</xdr:rowOff>
    </xdr:from>
    <xdr:to>
      <xdr:col>15</xdr:col>
      <xdr:colOff>50800</xdr:colOff>
      <xdr:row>58</xdr:row>
      <xdr:rowOff>154940</xdr:rowOff>
    </xdr:to>
    <xdr:cxnSp macro="">
      <xdr:nvCxnSpPr>
        <xdr:cNvPr id="125" name="直線コネクタ 124"/>
        <xdr:cNvCxnSpPr/>
      </xdr:nvCxnSpPr>
      <xdr:spPr>
        <a:xfrm flipV="1">
          <a:off x="2019300" y="100545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26" name="フローチャート: 判断 125"/>
        <xdr:cNvSpPr/>
      </xdr:nvSpPr>
      <xdr:spPr>
        <a:xfrm>
          <a:off x="2857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44450</xdr:rowOff>
    </xdr:from>
    <xdr:ext cx="524510" cy="259080"/>
    <xdr:sp macro="" textlink="">
      <xdr:nvSpPr>
        <xdr:cNvPr id="127" name="テキスト ボックス 126"/>
        <xdr:cNvSpPr txBox="1"/>
      </xdr:nvSpPr>
      <xdr:spPr>
        <a:xfrm>
          <a:off x="2640965" y="96456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154940</xdr:rowOff>
    </xdr:from>
    <xdr:to>
      <xdr:col>10</xdr:col>
      <xdr:colOff>114300</xdr:colOff>
      <xdr:row>59</xdr:row>
      <xdr:rowOff>25400</xdr:rowOff>
    </xdr:to>
    <xdr:cxnSp macro="">
      <xdr:nvCxnSpPr>
        <xdr:cNvPr id="128" name="直線コネクタ 127"/>
        <xdr:cNvCxnSpPr/>
      </xdr:nvCxnSpPr>
      <xdr:spPr>
        <a:xfrm flipV="1">
          <a:off x="1130300" y="100990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123190</xdr:rowOff>
    </xdr:from>
    <xdr:to>
      <xdr:col>10</xdr:col>
      <xdr:colOff>165100</xdr:colOff>
      <xdr:row>58</xdr:row>
      <xdr:rowOff>53340</xdr:rowOff>
    </xdr:to>
    <xdr:sp macro="" textlink="">
      <xdr:nvSpPr>
        <xdr:cNvPr id="129" name="フローチャート: 判断 128"/>
        <xdr:cNvSpPr/>
      </xdr:nvSpPr>
      <xdr:spPr>
        <a:xfrm>
          <a:off x="1968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69850</xdr:rowOff>
    </xdr:from>
    <xdr:ext cx="524510" cy="259080"/>
    <xdr:sp macro="" textlink="">
      <xdr:nvSpPr>
        <xdr:cNvPr id="130" name="テキスト ボックス 129"/>
        <xdr:cNvSpPr txBox="1"/>
      </xdr:nvSpPr>
      <xdr:spPr>
        <a:xfrm>
          <a:off x="1751965" y="96710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165100</xdr:rowOff>
    </xdr:from>
    <xdr:to>
      <xdr:col>6</xdr:col>
      <xdr:colOff>38100</xdr:colOff>
      <xdr:row>58</xdr:row>
      <xdr:rowOff>95250</xdr:rowOff>
    </xdr:to>
    <xdr:sp macro="" textlink="">
      <xdr:nvSpPr>
        <xdr:cNvPr id="131" name="フローチャート: 判断 130"/>
        <xdr:cNvSpPr/>
      </xdr:nvSpPr>
      <xdr:spPr>
        <a:xfrm>
          <a:off x="10795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111760</xdr:rowOff>
    </xdr:from>
    <xdr:ext cx="524510" cy="248920"/>
    <xdr:sp macro="" textlink="">
      <xdr:nvSpPr>
        <xdr:cNvPr id="132" name="テキスト ボックス 131"/>
        <xdr:cNvSpPr txBox="1"/>
      </xdr:nvSpPr>
      <xdr:spPr>
        <a:xfrm>
          <a:off x="862965" y="971296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58420</xdr:rowOff>
    </xdr:from>
    <xdr:to>
      <xdr:col>24</xdr:col>
      <xdr:colOff>114300</xdr:colOff>
      <xdr:row>56</xdr:row>
      <xdr:rowOff>160020</xdr:rowOff>
    </xdr:to>
    <xdr:sp macro="" textlink="">
      <xdr:nvSpPr>
        <xdr:cNvPr id="138" name="楕円 137"/>
        <xdr:cNvSpPr/>
      </xdr:nvSpPr>
      <xdr:spPr>
        <a:xfrm>
          <a:off x="4584700" y="96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81280</xdr:rowOff>
    </xdr:from>
    <xdr:ext cx="534670" cy="259080"/>
    <xdr:sp macro="" textlink="">
      <xdr:nvSpPr>
        <xdr:cNvPr id="139" name="物件費該当値テキスト"/>
        <xdr:cNvSpPr txBox="1"/>
      </xdr:nvSpPr>
      <xdr:spPr>
        <a:xfrm>
          <a:off x="4686300" y="9511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85090</xdr:rowOff>
    </xdr:from>
    <xdr:to>
      <xdr:col>20</xdr:col>
      <xdr:colOff>38100</xdr:colOff>
      <xdr:row>58</xdr:row>
      <xdr:rowOff>15240</xdr:rowOff>
    </xdr:to>
    <xdr:sp macro="" textlink="">
      <xdr:nvSpPr>
        <xdr:cNvPr id="140" name="楕円 139"/>
        <xdr:cNvSpPr/>
      </xdr:nvSpPr>
      <xdr:spPr>
        <a:xfrm>
          <a:off x="37465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6350</xdr:rowOff>
    </xdr:from>
    <xdr:ext cx="524510" cy="251460"/>
    <xdr:sp macro="" textlink="">
      <xdr:nvSpPr>
        <xdr:cNvPr id="141" name="テキスト ボックス 140"/>
        <xdr:cNvSpPr txBox="1"/>
      </xdr:nvSpPr>
      <xdr:spPr>
        <a:xfrm>
          <a:off x="3529965" y="995045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59690</xdr:rowOff>
    </xdr:from>
    <xdr:to>
      <xdr:col>15</xdr:col>
      <xdr:colOff>101600</xdr:colOff>
      <xdr:row>58</xdr:row>
      <xdr:rowOff>161290</xdr:rowOff>
    </xdr:to>
    <xdr:sp macro="" textlink="">
      <xdr:nvSpPr>
        <xdr:cNvPr id="142" name="楕円 141"/>
        <xdr:cNvSpPr/>
      </xdr:nvSpPr>
      <xdr:spPr>
        <a:xfrm>
          <a:off x="2857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152400</xdr:rowOff>
    </xdr:from>
    <xdr:ext cx="524510" cy="259080"/>
    <xdr:sp macro="" textlink="">
      <xdr:nvSpPr>
        <xdr:cNvPr id="143" name="テキスト ボックス 142"/>
        <xdr:cNvSpPr txBox="1"/>
      </xdr:nvSpPr>
      <xdr:spPr>
        <a:xfrm>
          <a:off x="2640965" y="100965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104140</xdr:rowOff>
    </xdr:from>
    <xdr:to>
      <xdr:col>10</xdr:col>
      <xdr:colOff>165100</xdr:colOff>
      <xdr:row>59</xdr:row>
      <xdr:rowOff>34290</xdr:rowOff>
    </xdr:to>
    <xdr:sp macro="" textlink="">
      <xdr:nvSpPr>
        <xdr:cNvPr id="144" name="楕円 143"/>
        <xdr:cNvSpPr/>
      </xdr:nvSpPr>
      <xdr:spPr>
        <a:xfrm>
          <a:off x="1968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25400</xdr:rowOff>
    </xdr:from>
    <xdr:ext cx="524510" cy="259080"/>
    <xdr:sp macro="" textlink="">
      <xdr:nvSpPr>
        <xdr:cNvPr id="145" name="テキスト ボックス 144"/>
        <xdr:cNvSpPr txBox="1"/>
      </xdr:nvSpPr>
      <xdr:spPr>
        <a:xfrm>
          <a:off x="1751965" y="101409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146050</xdr:rowOff>
    </xdr:from>
    <xdr:to>
      <xdr:col>6</xdr:col>
      <xdr:colOff>38100</xdr:colOff>
      <xdr:row>59</xdr:row>
      <xdr:rowOff>76200</xdr:rowOff>
    </xdr:to>
    <xdr:sp macro="" textlink="">
      <xdr:nvSpPr>
        <xdr:cNvPr id="146" name="楕円 145"/>
        <xdr:cNvSpPr/>
      </xdr:nvSpPr>
      <xdr:spPr>
        <a:xfrm>
          <a:off x="10795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67310</xdr:rowOff>
    </xdr:from>
    <xdr:ext cx="524510" cy="259080"/>
    <xdr:sp macro="" textlink="">
      <xdr:nvSpPr>
        <xdr:cNvPr id="147" name="テキスト ボックス 146"/>
        <xdr:cNvSpPr txBox="1"/>
      </xdr:nvSpPr>
      <xdr:spPr>
        <a:xfrm>
          <a:off x="862965" y="101828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9725" cy="217170"/>
    <xdr:sp macro="" textlink="">
      <xdr:nvSpPr>
        <xdr:cNvPr id="156" name="テキスト ボックス 155"/>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38760" cy="248920"/>
    <xdr:sp macro="" textlink="">
      <xdr:nvSpPr>
        <xdr:cNvPr id="159" name="テキスト ボックス 158"/>
        <xdr:cNvSpPr txBox="1"/>
      </xdr:nvSpPr>
      <xdr:spPr>
        <a:xfrm>
          <a:off x="513080" y="13370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48920"/>
    <xdr:sp macro="" textlink="">
      <xdr:nvSpPr>
        <xdr:cNvPr id="161" name="テキスト ボックス 160"/>
        <xdr:cNvSpPr txBox="1"/>
      </xdr:nvSpPr>
      <xdr:spPr>
        <a:xfrm>
          <a:off x="230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48920"/>
    <xdr:sp macro="" textlink="">
      <xdr:nvSpPr>
        <xdr:cNvPr id="163" name="テキスト ボックス 162"/>
        <xdr:cNvSpPr txBox="1"/>
      </xdr:nvSpPr>
      <xdr:spPr>
        <a:xfrm>
          <a:off x="230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48920"/>
    <xdr:sp macro="" textlink="">
      <xdr:nvSpPr>
        <xdr:cNvPr id="165" name="テキスト ボックス 164"/>
        <xdr:cNvSpPr txBox="1"/>
      </xdr:nvSpPr>
      <xdr:spPr>
        <a:xfrm>
          <a:off x="230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67" name="テキスト ボックス 166"/>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104140</xdr:rowOff>
    </xdr:from>
    <xdr:to>
      <xdr:col>24</xdr:col>
      <xdr:colOff>62865</xdr:colOff>
      <xdr:row>78</xdr:row>
      <xdr:rowOff>96520</xdr:rowOff>
    </xdr:to>
    <xdr:cxnSp macro="">
      <xdr:nvCxnSpPr>
        <xdr:cNvPr id="169" name="直線コネクタ 168"/>
        <xdr:cNvCxnSpPr/>
      </xdr:nvCxnSpPr>
      <xdr:spPr>
        <a:xfrm flipV="1">
          <a:off x="4633595" y="12448540"/>
          <a:ext cx="1270" cy="1021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100330</xdr:rowOff>
    </xdr:from>
    <xdr:ext cx="378460" cy="248920"/>
    <xdr:sp macro="" textlink="">
      <xdr:nvSpPr>
        <xdr:cNvPr id="170" name="維持補修費最小値テキスト"/>
        <xdr:cNvSpPr txBox="1"/>
      </xdr:nvSpPr>
      <xdr:spPr>
        <a:xfrm>
          <a:off x="4686300" y="1347343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96520</xdr:rowOff>
    </xdr:from>
    <xdr:to>
      <xdr:col>24</xdr:col>
      <xdr:colOff>152400</xdr:colOff>
      <xdr:row>78</xdr:row>
      <xdr:rowOff>96520</xdr:rowOff>
    </xdr:to>
    <xdr:cxnSp macro="">
      <xdr:nvCxnSpPr>
        <xdr:cNvPr id="171" name="直線コネクタ 170"/>
        <xdr:cNvCxnSpPr/>
      </xdr:nvCxnSpPr>
      <xdr:spPr>
        <a:xfrm>
          <a:off x="4546600" y="1346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50800</xdr:rowOff>
    </xdr:from>
    <xdr:ext cx="534670" cy="259080"/>
    <xdr:sp macro="" textlink="">
      <xdr:nvSpPr>
        <xdr:cNvPr id="172" name="維持補修費最大値テキスト"/>
        <xdr:cNvSpPr txBox="1"/>
      </xdr:nvSpPr>
      <xdr:spPr>
        <a:xfrm>
          <a:off x="4686300" y="12223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23,274</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104140</xdr:rowOff>
    </xdr:from>
    <xdr:to>
      <xdr:col>24</xdr:col>
      <xdr:colOff>152400</xdr:colOff>
      <xdr:row>72</xdr:row>
      <xdr:rowOff>104140</xdr:rowOff>
    </xdr:to>
    <xdr:cxnSp macro="">
      <xdr:nvCxnSpPr>
        <xdr:cNvPr id="173" name="直線コネクタ 172"/>
        <xdr:cNvCxnSpPr/>
      </xdr:nvCxnSpPr>
      <xdr:spPr>
        <a:xfrm>
          <a:off x="4546600" y="1244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91440</xdr:rowOff>
    </xdr:from>
    <xdr:to>
      <xdr:col>24</xdr:col>
      <xdr:colOff>63500</xdr:colOff>
      <xdr:row>78</xdr:row>
      <xdr:rowOff>104775</xdr:rowOff>
    </xdr:to>
    <xdr:cxnSp macro="">
      <xdr:nvCxnSpPr>
        <xdr:cNvPr id="174" name="直線コネクタ 173"/>
        <xdr:cNvCxnSpPr/>
      </xdr:nvCxnSpPr>
      <xdr:spPr>
        <a:xfrm flipV="1">
          <a:off x="3797300" y="1346454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102235</xdr:rowOff>
    </xdr:from>
    <xdr:ext cx="469900" cy="258445"/>
    <xdr:sp macro="" textlink="">
      <xdr:nvSpPr>
        <xdr:cNvPr id="175" name="維持補修費平均値テキスト"/>
        <xdr:cNvSpPr txBox="1"/>
      </xdr:nvSpPr>
      <xdr:spPr>
        <a:xfrm>
          <a:off x="4686300" y="131324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79375</xdr:rowOff>
    </xdr:from>
    <xdr:to>
      <xdr:col>24</xdr:col>
      <xdr:colOff>114300</xdr:colOff>
      <xdr:row>78</xdr:row>
      <xdr:rowOff>9525</xdr:rowOff>
    </xdr:to>
    <xdr:sp macro="" textlink="">
      <xdr:nvSpPr>
        <xdr:cNvPr id="176" name="フローチャート: 判断 175"/>
        <xdr:cNvSpPr/>
      </xdr:nvSpPr>
      <xdr:spPr>
        <a:xfrm>
          <a:off x="45847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97790</xdr:rowOff>
    </xdr:from>
    <xdr:to>
      <xdr:col>19</xdr:col>
      <xdr:colOff>177800</xdr:colOff>
      <xdr:row>78</xdr:row>
      <xdr:rowOff>104775</xdr:rowOff>
    </xdr:to>
    <xdr:cxnSp macro="">
      <xdr:nvCxnSpPr>
        <xdr:cNvPr id="177" name="直線コネクタ 176"/>
        <xdr:cNvCxnSpPr/>
      </xdr:nvCxnSpPr>
      <xdr:spPr>
        <a:xfrm>
          <a:off x="2908300" y="134708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82550</xdr:rowOff>
    </xdr:from>
    <xdr:to>
      <xdr:col>20</xdr:col>
      <xdr:colOff>38100</xdr:colOff>
      <xdr:row>78</xdr:row>
      <xdr:rowOff>12700</xdr:rowOff>
    </xdr:to>
    <xdr:sp macro="" textlink="">
      <xdr:nvSpPr>
        <xdr:cNvPr id="178" name="フローチャート: 判断 177"/>
        <xdr:cNvSpPr/>
      </xdr:nvSpPr>
      <xdr:spPr>
        <a:xfrm>
          <a:off x="3746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29210</xdr:rowOff>
    </xdr:from>
    <xdr:ext cx="459740" cy="251460"/>
    <xdr:sp macro="" textlink="">
      <xdr:nvSpPr>
        <xdr:cNvPr id="179" name="テキスト ボックス 178"/>
        <xdr:cNvSpPr txBox="1"/>
      </xdr:nvSpPr>
      <xdr:spPr>
        <a:xfrm>
          <a:off x="3562350" y="1305941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96520</xdr:rowOff>
    </xdr:from>
    <xdr:to>
      <xdr:col>15</xdr:col>
      <xdr:colOff>50800</xdr:colOff>
      <xdr:row>78</xdr:row>
      <xdr:rowOff>97790</xdr:rowOff>
    </xdr:to>
    <xdr:cxnSp macro="">
      <xdr:nvCxnSpPr>
        <xdr:cNvPr id="180" name="直線コネクタ 179"/>
        <xdr:cNvCxnSpPr/>
      </xdr:nvCxnSpPr>
      <xdr:spPr>
        <a:xfrm>
          <a:off x="2019300" y="134696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96520</xdr:rowOff>
    </xdr:from>
    <xdr:to>
      <xdr:col>15</xdr:col>
      <xdr:colOff>101600</xdr:colOff>
      <xdr:row>78</xdr:row>
      <xdr:rowOff>26670</xdr:rowOff>
    </xdr:to>
    <xdr:sp macro="" textlink="">
      <xdr:nvSpPr>
        <xdr:cNvPr id="181" name="フローチャート: 判断 180"/>
        <xdr:cNvSpPr/>
      </xdr:nvSpPr>
      <xdr:spPr>
        <a:xfrm>
          <a:off x="28575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43180</xdr:rowOff>
    </xdr:from>
    <xdr:ext cx="459740" cy="248920"/>
    <xdr:sp macro="" textlink="">
      <xdr:nvSpPr>
        <xdr:cNvPr id="182" name="テキスト ボックス 181"/>
        <xdr:cNvSpPr txBox="1"/>
      </xdr:nvSpPr>
      <xdr:spPr>
        <a:xfrm>
          <a:off x="2673350" y="1307338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96520</xdr:rowOff>
    </xdr:from>
    <xdr:to>
      <xdr:col>10</xdr:col>
      <xdr:colOff>114300</xdr:colOff>
      <xdr:row>78</xdr:row>
      <xdr:rowOff>96520</xdr:rowOff>
    </xdr:to>
    <xdr:cxnSp macro="">
      <xdr:nvCxnSpPr>
        <xdr:cNvPr id="183" name="直線コネクタ 182"/>
        <xdr:cNvCxnSpPr/>
      </xdr:nvCxnSpPr>
      <xdr:spPr>
        <a:xfrm>
          <a:off x="1130300" y="13469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106045</xdr:rowOff>
    </xdr:from>
    <xdr:to>
      <xdr:col>10</xdr:col>
      <xdr:colOff>165100</xdr:colOff>
      <xdr:row>78</xdr:row>
      <xdr:rowOff>36195</xdr:rowOff>
    </xdr:to>
    <xdr:sp macro="" textlink="">
      <xdr:nvSpPr>
        <xdr:cNvPr id="184" name="フローチャート: 判断 183"/>
        <xdr:cNvSpPr/>
      </xdr:nvSpPr>
      <xdr:spPr>
        <a:xfrm>
          <a:off x="1968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52705</xdr:rowOff>
    </xdr:from>
    <xdr:ext cx="459740" cy="250825"/>
    <xdr:sp macro="" textlink="">
      <xdr:nvSpPr>
        <xdr:cNvPr id="185" name="テキスト ボックス 184"/>
        <xdr:cNvSpPr txBox="1"/>
      </xdr:nvSpPr>
      <xdr:spPr>
        <a:xfrm>
          <a:off x="1784350" y="1308290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102235</xdr:rowOff>
    </xdr:from>
    <xdr:to>
      <xdr:col>6</xdr:col>
      <xdr:colOff>38100</xdr:colOff>
      <xdr:row>78</xdr:row>
      <xdr:rowOff>32385</xdr:rowOff>
    </xdr:to>
    <xdr:sp macro="" textlink="">
      <xdr:nvSpPr>
        <xdr:cNvPr id="186" name="フローチャート: 判断 185"/>
        <xdr:cNvSpPr/>
      </xdr:nvSpPr>
      <xdr:spPr>
        <a:xfrm>
          <a:off x="1079500" y="133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48895</xdr:rowOff>
    </xdr:from>
    <xdr:ext cx="459740" cy="259080"/>
    <xdr:sp macro="" textlink="">
      <xdr:nvSpPr>
        <xdr:cNvPr id="187" name="テキスト ボックス 186"/>
        <xdr:cNvSpPr txBox="1"/>
      </xdr:nvSpPr>
      <xdr:spPr>
        <a:xfrm>
          <a:off x="895350" y="1307909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40640</xdr:rowOff>
    </xdr:from>
    <xdr:to>
      <xdr:col>24</xdr:col>
      <xdr:colOff>114300</xdr:colOff>
      <xdr:row>78</xdr:row>
      <xdr:rowOff>142240</xdr:rowOff>
    </xdr:to>
    <xdr:sp macro="" textlink="">
      <xdr:nvSpPr>
        <xdr:cNvPr id="193" name="楕円 192"/>
        <xdr:cNvSpPr/>
      </xdr:nvSpPr>
      <xdr:spPr>
        <a:xfrm>
          <a:off x="4584700" y="13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127000</xdr:rowOff>
    </xdr:from>
    <xdr:ext cx="469900" cy="259080"/>
    <xdr:sp macro="" textlink="">
      <xdr:nvSpPr>
        <xdr:cNvPr id="194" name="維持補修費該当値テキスト"/>
        <xdr:cNvSpPr txBox="1"/>
      </xdr:nvSpPr>
      <xdr:spPr>
        <a:xfrm>
          <a:off x="4686300" y="13328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53975</xdr:rowOff>
    </xdr:from>
    <xdr:to>
      <xdr:col>20</xdr:col>
      <xdr:colOff>38100</xdr:colOff>
      <xdr:row>78</xdr:row>
      <xdr:rowOff>155575</xdr:rowOff>
    </xdr:to>
    <xdr:sp macro="" textlink="">
      <xdr:nvSpPr>
        <xdr:cNvPr id="195" name="楕円 194"/>
        <xdr:cNvSpPr/>
      </xdr:nvSpPr>
      <xdr:spPr>
        <a:xfrm>
          <a:off x="3746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179070</xdr:colOff>
      <xdr:row>78</xdr:row>
      <xdr:rowOff>147320</xdr:rowOff>
    </xdr:from>
    <xdr:ext cx="378460" cy="259080"/>
    <xdr:sp macro="" textlink="">
      <xdr:nvSpPr>
        <xdr:cNvPr id="196" name="テキスト ボックス 195"/>
        <xdr:cNvSpPr txBox="1"/>
      </xdr:nvSpPr>
      <xdr:spPr>
        <a:xfrm>
          <a:off x="3608070" y="13520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46990</xdr:rowOff>
    </xdr:from>
    <xdr:to>
      <xdr:col>15</xdr:col>
      <xdr:colOff>101600</xdr:colOff>
      <xdr:row>78</xdr:row>
      <xdr:rowOff>148590</xdr:rowOff>
    </xdr:to>
    <xdr:sp macro="" textlink="">
      <xdr:nvSpPr>
        <xdr:cNvPr id="197" name="楕円 196"/>
        <xdr:cNvSpPr/>
      </xdr:nvSpPr>
      <xdr:spPr>
        <a:xfrm>
          <a:off x="2857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78</xdr:row>
      <xdr:rowOff>139700</xdr:rowOff>
    </xdr:from>
    <xdr:ext cx="378460" cy="259080"/>
    <xdr:sp macro="" textlink="">
      <xdr:nvSpPr>
        <xdr:cNvPr id="198" name="テキスト ボックス 197"/>
        <xdr:cNvSpPr txBox="1"/>
      </xdr:nvSpPr>
      <xdr:spPr>
        <a:xfrm>
          <a:off x="2719070" y="1351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45720</xdr:rowOff>
    </xdr:from>
    <xdr:to>
      <xdr:col>10</xdr:col>
      <xdr:colOff>165100</xdr:colOff>
      <xdr:row>78</xdr:row>
      <xdr:rowOff>147320</xdr:rowOff>
    </xdr:to>
    <xdr:sp macro="" textlink="">
      <xdr:nvSpPr>
        <xdr:cNvPr id="199" name="楕円 198"/>
        <xdr:cNvSpPr/>
      </xdr:nvSpPr>
      <xdr:spPr>
        <a:xfrm>
          <a:off x="19685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138430</xdr:rowOff>
    </xdr:from>
    <xdr:ext cx="378460" cy="259080"/>
    <xdr:sp macro="" textlink="">
      <xdr:nvSpPr>
        <xdr:cNvPr id="200" name="テキスト ボックス 199"/>
        <xdr:cNvSpPr txBox="1"/>
      </xdr:nvSpPr>
      <xdr:spPr>
        <a:xfrm>
          <a:off x="1830070" y="13511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45720</xdr:rowOff>
    </xdr:from>
    <xdr:to>
      <xdr:col>6</xdr:col>
      <xdr:colOff>38100</xdr:colOff>
      <xdr:row>78</xdr:row>
      <xdr:rowOff>147320</xdr:rowOff>
    </xdr:to>
    <xdr:sp macro="" textlink="">
      <xdr:nvSpPr>
        <xdr:cNvPr id="201" name="楕円 200"/>
        <xdr:cNvSpPr/>
      </xdr:nvSpPr>
      <xdr:spPr>
        <a:xfrm>
          <a:off x="10795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78</xdr:row>
      <xdr:rowOff>138430</xdr:rowOff>
    </xdr:from>
    <xdr:ext cx="378460" cy="259080"/>
    <xdr:sp macro="" textlink="">
      <xdr:nvSpPr>
        <xdr:cNvPr id="202" name="テキスト ボックス 201"/>
        <xdr:cNvSpPr txBox="1"/>
      </xdr:nvSpPr>
      <xdr:spPr>
        <a:xfrm>
          <a:off x="941070" y="13511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725" cy="217170"/>
    <xdr:sp macro="" textlink="">
      <xdr:nvSpPr>
        <xdr:cNvPr id="211" name="テキスト ボックス 210"/>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8760" cy="248920"/>
    <xdr:sp macro="" textlink="">
      <xdr:nvSpPr>
        <xdr:cNvPr id="213" name="テキスト ボックス 212"/>
        <xdr:cNvSpPr txBox="1"/>
      </xdr:nvSpPr>
      <xdr:spPr>
        <a:xfrm>
          <a:off x="513080" y="17256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5470" cy="259080"/>
    <xdr:sp macro="" textlink="">
      <xdr:nvSpPr>
        <xdr:cNvPr id="217" name="テキスト ボックス 216"/>
        <xdr:cNvSpPr txBox="1"/>
      </xdr:nvSpPr>
      <xdr:spPr>
        <a:xfrm>
          <a:off x="166370" y="1649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5470" cy="248920"/>
    <xdr:sp macro="" textlink="">
      <xdr:nvSpPr>
        <xdr:cNvPr id="219" name="テキスト ボックス 218"/>
        <xdr:cNvSpPr txBox="1"/>
      </xdr:nvSpPr>
      <xdr:spPr>
        <a:xfrm>
          <a:off x="166370" y="1611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5470" cy="259080"/>
    <xdr:sp macro="" textlink="">
      <xdr:nvSpPr>
        <xdr:cNvPr id="221" name="テキスト ボックス 220"/>
        <xdr:cNvSpPr txBox="1"/>
      </xdr:nvSpPr>
      <xdr:spPr>
        <a:xfrm>
          <a:off x="166370" y="1573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5470" cy="259080"/>
    <xdr:sp macro="" textlink="">
      <xdr:nvSpPr>
        <xdr:cNvPr id="223" name="テキスト ボックス 222"/>
        <xdr:cNvSpPr txBox="1"/>
      </xdr:nvSpPr>
      <xdr:spPr>
        <a:xfrm>
          <a:off x="166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5470" cy="248920"/>
    <xdr:sp macro="" textlink="">
      <xdr:nvSpPr>
        <xdr:cNvPr id="225" name="テキスト ボックス 224"/>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12700</xdr:rowOff>
    </xdr:from>
    <xdr:to>
      <xdr:col>24</xdr:col>
      <xdr:colOff>62865</xdr:colOff>
      <xdr:row>97</xdr:row>
      <xdr:rowOff>169545</xdr:rowOff>
    </xdr:to>
    <xdr:cxnSp macro="">
      <xdr:nvCxnSpPr>
        <xdr:cNvPr id="227" name="直線コネクタ 226"/>
        <xdr:cNvCxnSpPr/>
      </xdr:nvCxnSpPr>
      <xdr:spPr>
        <a:xfrm flipV="1">
          <a:off x="4633595" y="1561465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1905</xdr:rowOff>
    </xdr:from>
    <xdr:ext cx="534670" cy="259080"/>
    <xdr:sp macro="" textlink="">
      <xdr:nvSpPr>
        <xdr:cNvPr id="228" name="扶助費最小値テキスト"/>
        <xdr:cNvSpPr txBox="1"/>
      </xdr:nvSpPr>
      <xdr:spPr>
        <a:xfrm>
          <a:off x="4686300" y="16804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78,578</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169545</xdr:rowOff>
    </xdr:from>
    <xdr:to>
      <xdr:col>24</xdr:col>
      <xdr:colOff>152400</xdr:colOff>
      <xdr:row>97</xdr:row>
      <xdr:rowOff>169545</xdr:rowOff>
    </xdr:to>
    <xdr:cxnSp macro="">
      <xdr:nvCxnSpPr>
        <xdr:cNvPr id="229" name="直線コネクタ 228"/>
        <xdr:cNvCxnSpPr/>
      </xdr:nvCxnSpPr>
      <xdr:spPr>
        <a:xfrm>
          <a:off x="4546600" y="16800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130810</xdr:rowOff>
    </xdr:from>
    <xdr:ext cx="598805" cy="259080"/>
    <xdr:sp macro="" textlink="">
      <xdr:nvSpPr>
        <xdr:cNvPr id="230" name="扶助費最大値テキスト"/>
        <xdr:cNvSpPr txBox="1"/>
      </xdr:nvSpPr>
      <xdr:spPr>
        <a:xfrm>
          <a:off x="4686300" y="15389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234,208</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12700</xdr:rowOff>
    </xdr:from>
    <xdr:to>
      <xdr:col>24</xdr:col>
      <xdr:colOff>152400</xdr:colOff>
      <xdr:row>91</xdr:row>
      <xdr:rowOff>12700</xdr:rowOff>
    </xdr:to>
    <xdr:cxnSp macro="">
      <xdr:nvCxnSpPr>
        <xdr:cNvPr id="231" name="直線コネクタ 230"/>
        <xdr:cNvCxnSpPr/>
      </xdr:nvCxnSpPr>
      <xdr:spPr>
        <a:xfrm>
          <a:off x="4546600" y="1561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85090</xdr:rowOff>
    </xdr:from>
    <xdr:to>
      <xdr:col>24</xdr:col>
      <xdr:colOff>63500</xdr:colOff>
      <xdr:row>96</xdr:row>
      <xdr:rowOff>153670</xdr:rowOff>
    </xdr:to>
    <xdr:cxnSp macro="">
      <xdr:nvCxnSpPr>
        <xdr:cNvPr id="232" name="直線コネクタ 231"/>
        <xdr:cNvCxnSpPr/>
      </xdr:nvCxnSpPr>
      <xdr:spPr>
        <a:xfrm>
          <a:off x="3797300" y="1654429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106045</xdr:rowOff>
    </xdr:from>
    <xdr:ext cx="598805" cy="259080"/>
    <xdr:sp macro="" textlink="">
      <xdr:nvSpPr>
        <xdr:cNvPr id="233" name="扶助費平均値テキスト"/>
        <xdr:cNvSpPr txBox="1"/>
      </xdr:nvSpPr>
      <xdr:spPr>
        <a:xfrm>
          <a:off x="4686300" y="162223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128,247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83185</xdr:rowOff>
    </xdr:from>
    <xdr:to>
      <xdr:col>24</xdr:col>
      <xdr:colOff>114300</xdr:colOff>
      <xdr:row>96</xdr:row>
      <xdr:rowOff>13335</xdr:rowOff>
    </xdr:to>
    <xdr:sp macro="" textlink="">
      <xdr:nvSpPr>
        <xdr:cNvPr id="234" name="フローチャート: 判断 233"/>
        <xdr:cNvSpPr/>
      </xdr:nvSpPr>
      <xdr:spPr>
        <a:xfrm>
          <a:off x="4584700" y="163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85090</xdr:rowOff>
    </xdr:from>
    <xdr:to>
      <xdr:col>19</xdr:col>
      <xdr:colOff>177800</xdr:colOff>
      <xdr:row>97</xdr:row>
      <xdr:rowOff>83185</xdr:rowOff>
    </xdr:to>
    <xdr:cxnSp macro="">
      <xdr:nvCxnSpPr>
        <xdr:cNvPr id="235" name="直線コネクタ 234"/>
        <xdr:cNvCxnSpPr/>
      </xdr:nvCxnSpPr>
      <xdr:spPr>
        <a:xfrm flipV="1">
          <a:off x="2908300" y="16544290"/>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3175</xdr:rowOff>
    </xdr:from>
    <xdr:to>
      <xdr:col>20</xdr:col>
      <xdr:colOff>38100</xdr:colOff>
      <xdr:row>95</xdr:row>
      <xdr:rowOff>104775</xdr:rowOff>
    </xdr:to>
    <xdr:sp macro="" textlink="">
      <xdr:nvSpPr>
        <xdr:cNvPr id="236" name="フローチャート: 判断 235"/>
        <xdr:cNvSpPr/>
      </xdr:nvSpPr>
      <xdr:spPr>
        <a:xfrm>
          <a:off x="3746500" y="1629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121285</xdr:rowOff>
    </xdr:from>
    <xdr:ext cx="588645" cy="250825"/>
    <xdr:sp macro="" textlink="">
      <xdr:nvSpPr>
        <xdr:cNvPr id="237" name="テキスト ボックス 236"/>
        <xdr:cNvSpPr txBox="1"/>
      </xdr:nvSpPr>
      <xdr:spPr>
        <a:xfrm>
          <a:off x="3497580" y="16066135"/>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83185</xdr:rowOff>
    </xdr:from>
    <xdr:to>
      <xdr:col>15</xdr:col>
      <xdr:colOff>50800</xdr:colOff>
      <xdr:row>97</xdr:row>
      <xdr:rowOff>118745</xdr:rowOff>
    </xdr:to>
    <xdr:cxnSp macro="">
      <xdr:nvCxnSpPr>
        <xdr:cNvPr id="238" name="直線コネクタ 237"/>
        <xdr:cNvCxnSpPr/>
      </xdr:nvCxnSpPr>
      <xdr:spPr>
        <a:xfrm flipV="1">
          <a:off x="2019300" y="167138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57785</xdr:rowOff>
    </xdr:from>
    <xdr:to>
      <xdr:col>15</xdr:col>
      <xdr:colOff>101600</xdr:colOff>
      <xdr:row>96</xdr:row>
      <xdr:rowOff>159385</xdr:rowOff>
    </xdr:to>
    <xdr:sp macro="" textlink="">
      <xdr:nvSpPr>
        <xdr:cNvPr id="239" name="フローチャート: 判断 238"/>
        <xdr:cNvSpPr/>
      </xdr:nvSpPr>
      <xdr:spPr>
        <a:xfrm>
          <a:off x="2857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4445</xdr:rowOff>
    </xdr:from>
    <xdr:ext cx="588645" cy="259080"/>
    <xdr:sp macro="" textlink="">
      <xdr:nvSpPr>
        <xdr:cNvPr id="240" name="テキスト ボックス 239"/>
        <xdr:cNvSpPr txBox="1"/>
      </xdr:nvSpPr>
      <xdr:spPr>
        <a:xfrm>
          <a:off x="2608580" y="1629219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118745</xdr:rowOff>
    </xdr:from>
    <xdr:to>
      <xdr:col>10</xdr:col>
      <xdr:colOff>114300</xdr:colOff>
      <xdr:row>97</xdr:row>
      <xdr:rowOff>166370</xdr:rowOff>
    </xdr:to>
    <xdr:cxnSp macro="">
      <xdr:nvCxnSpPr>
        <xdr:cNvPr id="241" name="直線コネクタ 240"/>
        <xdr:cNvCxnSpPr/>
      </xdr:nvCxnSpPr>
      <xdr:spPr>
        <a:xfrm flipV="1">
          <a:off x="1130300" y="1674939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73660</xdr:rowOff>
    </xdr:from>
    <xdr:to>
      <xdr:col>10</xdr:col>
      <xdr:colOff>165100</xdr:colOff>
      <xdr:row>97</xdr:row>
      <xdr:rowOff>3810</xdr:rowOff>
    </xdr:to>
    <xdr:sp macro="" textlink="">
      <xdr:nvSpPr>
        <xdr:cNvPr id="242" name="フローチャート: 判断 241"/>
        <xdr:cNvSpPr/>
      </xdr:nvSpPr>
      <xdr:spPr>
        <a:xfrm>
          <a:off x="1968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20320</xdr:rowOff>
    </xdr:from>
    <xdr:ext cx="588645" cy="248920"/>
    <xdr:sp macro="" textlink="">
      <xdr:nvSpPr>
        <xdr:cNvPr id="243" name="テキスト ボックス 242"/>
        <xdr:cNvSpPr txBox="1"/>
      </xdr:nvSpPr>
      <xdr:spPr>
        <a:xfrm>
          <a:off x="1719580" y="16308070"/>
          <a:ext cx="588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114300</xdr:rowOff>
    </xdr:from>
    <xdr:to>
      <xdr:col>6</xdr:col>
      <xdr:colOff>38100</xdr:colOff>
      <xdr:row>97</xdr:row>
      <xdr:rowOff>44450</xdr:rowOff>
    </xdr:to>
    <xdr:sp macro="" textlink="">
      <xdr:nvSpPr>
        <xdr:cNvPr id="244" name="フローチャート: 判断 243"/>
        <xdr:cNvSpPr/>
      </xdr:nvSpPr>
      <xdr:spPr>
        <a:xfrm>
          <a:off x="10795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60960</xdr:rowOff>
    </xdr:from>
    <xdr:ext cx="588645" cy="259080"/>
    <xdr:sp macro="" textlink="">
      <xdr:nvSpPr>
        <xdr:cNvPr id="245" name="テキスト ボックス 244"/>
        <xdr:cNvSpPr txBox="1"/>
      </xdr:nvSpPr>
      <xdr:spPr>
        <a:xfrm>
          <a:off x="830580" y="1634871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102870</xdr:rowOff>
    </xdr:from>
    <xdr:to>
      <xdr:col>24</xdr:col>
      <xdr:colOff>114300</xdr:colOff>
      <xdr:row>97</xdr:row>
      <xdr:rowOff>33020</xdr:rowOff>
    </xdr:to>
    <xdr:sp macro="" textlink="">
      <xdr:nvSpPr>
        <xdr:cNvPr id="251" name="楕円 250"/>
        <xdr:cNvSpPr/>
      </xdr:nvSpPr>
      <xdr:spPr>
        <a:xfrm>
          <a:off x="45847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81280</xdr:rowOff>
    </xdr:from>
    <xdr:ext cx="598805" cy="259080"/>
    <xdr:sp macro="" textlink="">
      <xdr:nvSpPr>
        <xdr:cNvPr id="252" name="扶助費該当値テキスト"/>
        <xdr:cNvSpPr txBox="1"/>
      </xdr:nvSpPr>
      <xdr:spPr>
        <a:xfrm>
          <a:off x="4686300" y="16540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103,144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34290</xdr:rowOff>
    </xdr:from>
    <xdr:to>
      <xdr:col>20</xdr:col>
      <xdr:colOff>38100</xdr:colOff>
      <xdr:row>96</xdr:row>
      <xdr:rowOff>135890</xdr:rowOff>
    </xdr:to>
    <xdr:sp macro="" textlink="">
      <xdr:nvSpPr>
        <xdr:cNvPr id="253" name="楕円 252"/>
        <xdr:cNvSpPr/>
      </xdr:nvSpPr>
      <xdr:spPr>
        <a:xfrm>
          <a:off x="37465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127000</xdr:rowOff>
    </xdr:from>
    <xdr:ext cx="588645" cy="259080"/>
    <xdr:sp macro="" textlink="">
      <xdr:nvSpPr>
        <xdr:cNvPr id="254" name="テキスト ボックス 253"/>
        <xdr:cNvSpPr txBox="1"/>
      </xdr:nvSpPr>
      <xdr:spPr>
        <a:xfrm>
          <a:off x="3497580" y="1658620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32385</xdr:rowOff>
    </xdr:from>
    <xdr:to>
      <xdr:col>15</xdr:col>
      <xdr:colOff>101600</xdr:colOff>
      <xdr:row>97</xdr:row>
      <xdr:rowOff>133985</xdr:rowOff>
    </xdr:to>
    <xdr:sp macro="" textlink="">
      <xdr:nvSpPr>
        <xdr:cNvPr id="255" name="楕円 254"/>
        <xdr:cNvSpPr/>
      </xdr:nvSpPr>
      <xdr:spPr>
        <a:xfrm>
          <a:off x="2857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125095</xdr:rowOff>
    </xdr:from>
    <xdr:ext cx="524510" cy="258445"/>
    <xdr:sp macro="" textlink="">
      <xdr:nvSpPr>
        <xdr:cNvPr id="256" name="テキスト ボックス 255"/>
        <xdr:cNvSpPr txBox="1"/>
      </xdr:nvSpPr>
      <xdr:spPr>
        <a:xfrm>
          <a:off x="2640965" y="1675574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67945</xdr:rowOff>
    </xdr:from>
    <xdr:to>
      <xdr:col>10</xdr:col>
      <xdr:colOff>165100</xdr:colOff>
      <xdr:row>97</xdr:row>
      <xdr:rowOff>169545</xdr:rowOff>
    </xdr:to>
    <xdr:sp macro="" textlink="">
      <xdr:nvSpPr>
        <xdr:cNvPr id="257" name="楕円 256"/>
        <xdr:cNvSpPr/>
      </xdr:nvSpPr>
      <xdr:spPr>
        <a:xfrm>
          <a:off x="19685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160655</xdr:rowOff>
    </xdr:from>
    <xdr:ext cx="524510" cy="259080"/>
    <xdr:sp macro="" textlink="">
      <xdr:nvSpPr>
        <xdr:cNvPr id="258" name="テキスト ボックス 257"/>
        <xdr:cNvSpPr txBox="1"/>
      </xdr:nvSpPr>
      <xdr:spPr>
        <a:xfrm>
          <a:off x="1751965" y="167913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114935</xdr:rowOff>
    </xdr:from>
    <xdr:to>
      <xdr:col>6</xdr:col>
      <xdr:colOff>38100</xdr:colOff>
      <xdr:row>98</xdr:row>
      <xdr:rowOff>45085</xdr:rowOff>
    </xdr:to>
    <xdr:sp macro="" textlink="">
      <xdr:nvSpPr>
        <xdr:cNvPr id="259" name="楕円 258"/>
        <xdr:cNvSpPr/>
      </xdr:nvSpPr>
      <xdr:spPr>
        <a:xfrm>
          <a:off x="1079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36195</xdr:rowOff>
    </xdr:from>
    <xdr:ext cx="524510" cy="259080"/>
    <xdr:sp macro="" textlink="">
      <xdr:nvSpPr>
        <xdr:cNvPr id="260" name="テキスト ボックス 259"/>
        <xdr:cNvSpPr txBox="1"/>
      </xdr:nvSpPr>
      <xdr:spPr>
        <a:xfrm>
          <a:off x="862965" y="168382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9725" cy="217170"/>
    <xdr:sp macro="" textlink="">
      <xdr:nvSpPr>
        <xdr:cNvPr id="269" name="テキスト ボックス 268"/>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38760" cy="259080"/>
    <xdr:sp macro="" textlink="">
      <xdr:nvSpPr>
        <xdr:cNvPr id="272" name="テキスト ボックス 271"/>
        <xdr:cNvSpPr txBox="1"/>
      </xdr:nvSpPr>
      <xdr:spPr>
        <a:xfrm>
          <a:off x="6355080" y="6643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0825"/>
    <xdr:sp macro="" textlink="">
      <xdr:nvSpPr>
        <xdr:cNvPr id="274" name="テキスト ボックス 273"/>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6" name="テキスト ボックス 275"/>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1460"/>
    <xdr:sp macro="" textlink="">
      <xdr:nvSpPr>
        <xdr:cNvPr id="278" name="テキスト ボックス 277"/>
        <xdr:cNvSpPr txBox="1"/>
      </xdr:nvSpPr>
      <xdr:spPr>
        <a:xfrm>
          <a:off x="6072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5470" cy="258445"/>
    <xdr:sp macro="" textlink="">
      <xdr:nvSpPr>
        <xdr:cNvPr id="280" name="テキスト ボックス 279"/>
        <xdr:cNvSpPr txBox="1"/>
      </xdr:nvSpPr>
      <xdr:spPr>
        <a:xfrm>
          <a:off x="6008370" y="5337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5470" cy="259080"/>
    <xdr:sp macro="" textlink="">
      <xdr:nvSpPr>
        <xdr:cNvPr id="282" name="テキスト ボックス 281"/>
        <xdr:cNvSpPr txBox="1"/>
      </xdr:nvSpPr>
      <xdr:spPr>
        <a:xfrm>
          <a:off x="6008370" y="5010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5470" cy="248920"/>
    <xdr:sp macro="" textlink="">
      <xdr:nvSpPr>
        <xdr:cNvPr id="284" name="テキスト ボックス 283"/>
        <xdr:cNvSpPr txBox="1"/>
      </xdr:nvSpPr>
      <xdr:spPr>
        <a:xfrm>
          <a:off x="6008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20955</xdr:rowOff>
    </xdr:from>
    <xdr:to>
      <xdr:col>54</xdr:col>
      <xdr:colOff>189865</xdr:colOff>
      <xdr:row>38</xdr:row>
      <xdr:rowOff>50800</xdr:rowOff>
    </xdr:to>
    <xdr:cxnSp macro="">
      <xdr:nvCxnSpPr>
        <xdr:cNvPr id="286" name="直線コネクタ 285"/>
        <xdr:cNvCxnSpPr/>
      </xdr:nvCxnSpPr>
      <xdr:spPr>
        <a:xfrm flipV="1">
          <a:off x="10475595" y="5335905"/>
          <a:ext cx="127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54610</xdr:rowOff>
    </xdr:from>
    <xdr:ext cx="534670" cy="248920"/>
    <xdr:sp macro="" textlink="">
      <xdr:nvSpPr>
        <xdr:cNvPr id="287" name="補助費等最小値テキスト"/>
        <xdr:cNvSpPr txBox="1"/>
      </xdr:nvSpPr>
      <xdr:spPr>
        <a:xfrm>
          <a:off x="10528300" y="65697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20,163</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50800</xdr:rowOff>
    </xdr:from>
    <xdr:to>
      <xdr:col>55</xdr:col>
      <xdr:colOff>88900</xdr:colOff>
      <xdr:row>38</xdr:row>
      <xdr:rowOff>50800</xdr:rowOff>
    </xdr:to>
    <xdr:cxnSp macro="">
      <xdr:nvCxnSpPr>
        <xdr:cNvPr id="288" name="直線コネクタ 287"/>
        <xdr:cNvCxnSpPr/>
      </xdr:nvCxnSpPr>
      <xdr:spPr>
        <a:xfrm>
          <a:off x="10388600" y="656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139065</xdr:rowOff>
    </xdr:from>
    <xdr:ext cx="598805" cy="259080"/>
    <xdr:sp macro="" textlink="">
      <xdr:nvSpPr>
        <xdr:cNvPr id="289" name="補助費等最大値テキスト"/>
        <xdr:cNvSpPr txBox="1"/>
      </xdr:nvSpPr>
      <xdr:spPr>
        <a:xfrm>
          <a:off x="10528300" y="5111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133,151</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20955</xdr:rowOff>
    </xdr:from>
    <xdr:to>
      <xdr:col>55</xdr:col>
      <xdr:colOff>88900</xdr:colOff>
      <xdr:row>31</xdr:row>
      <xdr:rowOff>20955</xdr:rowOff>
    </xdr:to>
    <xdr:cxnSp macro="">
      <xdr:nvCxnSpPr>
        <xdr:cNvPr id="290" name="直線コネクタ 289"/>
        <xdr:cNvCxnSpPr/>
      </xdr:nvCxnSpPr>
      <xdr:spPr>
        <a:xfrm>
          <a:off x="10388600" y="533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106045</xdr:rowOff>
    </xdr:from>
    <xdr:to>
      <xdr:col>55</xdr:col>
      <xdr:colOff>0</xdr:colOff>
      <xdr:row>36</xdr:row>
      <xdr:rowOff>149225</xdr:rowOff>
    </xdr:to>
    <xdr:cxnSp macro="">
      <xdr:nvCxnSpPr>
        <xdr:cNvPr id="291" name="直線コネクタ 290"/>
        <xdr:cNvCxnSpPr/>
      </xdr:nvCxnSpPr>
      <xdr:spPr>
        <a:xfrm flipV="1">
          <a:off x="9639300" y="627824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58420</xdr:rowOff>
    </xdr:from>
    <xdr:ext cx="534670" cy="259080"/>
    <xdr:sp macro="" textlink="">
      <xdr:nvSpPr>
        <xdr:cNvPr id="292" name="補助費等平均値テキスト"/>
        <xdr:cNvSpPr txBox="1"/>
      </xdr:nvSpPr>
      <xdr:spPr>
        <a:xfrm>
          <a:off x="10528300" y="6059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35560</xdr:rowOff>
    </xdr:from>
    <xdr:to>
      <xdr:col>55</xdr:col>
      <xdr:colOff>50800</xdr:colOff>
      <xdr:row>36</xdr:row>
      <xdr:rowOff>137160</xdr:rowOff>
    </xdr:to>
    <xdr:sp macro="" textlink="">
      <xdr:nvSpPr>
        <xdr:cNvPr id="293" name="フローチャート: 判断 292"/>
        <xdr:cNvSpPr/>
      </xdr:nvSpPr>
      <xdr:spPr>
        <a:xfrm>
          <a:off x="10426700" y="62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166370</xdr:rowOff>
    </xdr:from>
    <xdr:to>
      <xdr:col>50</xdr:col>
      <xdr:colOff>114300</xdr:colOff>
      <xdr:row>36</xdr:row>
      <xdr:rowOff>149225</xdr:rowOff>
    </xdr:to>
    <xdr:cxnSp macro="">
      <xdr:nvCxnSpPr>
        <xdr:cNvPr id="294" name="直線コネクタ 293"/>
        <xdr:cNvCxnSpPr/>
      </xdr:nvCxnSpPr>
      <xdr:spPr>
        <a:xfrm>
          <a:off x="8750300" y="5138420"/>
          <a:ext cx="889000" cy="1183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73660</xdr:rowOff>
    </xdr:from>
    <xdr:to>
      <xdr:col>50</xdr:col>
      <xdr:colOff>165100</xdr:colOff>
      <xdr:row>37</xdr:row>
      <xdr:rowOff>3810</xdr:rowOff>
    </xdr:to>
    <xdr:sp macro="" textlink="">
      <xdr:nvSpPr>
        <xdr:cNvPr id="295" name="フローチャート: 判断 294"/>
        <xdr:cNvSpPr/>
      </xdr:nvSpPr>
      <xdr:spPr>
        <a:xfrm>
          <a:off x="95885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20320</xdr:rowOff>
    </xdr:from>
    <xdr:ext cx="524510" cy="248920"/>
    <xdr:sp macro="" textlink="">
      <xdr:nvSpPr>
        <xdr:cNvPr id="296" name="テキスト ボックス 295"/>
        <xdr:cNvSpPr txBox="1"/>
      </xdr:nvSpPr>
      <xdr:spPr>
        <a:xfrm>
          <a:off x="9371965" y="602107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29</xdr:row>
      <xdr:rowOff>166370</xdr:rowOff>
    </xdr:from>
    <xdr:to>
      <xdr:col>45</xdr:col>
      <xdr:colOff>177800</xdr:colOff>
      <xdr:row>36</xdr:row>
      <xdr:rowOff>167640</xdr:rowOff>
    </xdr:to>
    <xdr:cxnSp macro="">
      <xdr:nvCxnSpPr>
        <xdr:cNvPr id="297" name="直線コネクタ 296"/>
        <xdr:cNvCxnSpPr/>
      </xdr:nvCxnSpPr>
      <xdr:spPr>
        <a:xfrm flipV="1">
          <a:off x="7861300" y="5138420"/>
          <a:ext cx="889000" cy="1201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13335</xdr:rowOff>
    </xdr:from>
    <xdr:to>
      <xdr:col>46</xdr:col>
      <xdr:colOff>38100</xdr:colOff>
      <xdr:row>30</xdr:row>
      <xdr:rowOff>114935</xdr:rowOff>
    </xdr:to>
    <xdr:sp macro="" textlink="">
      <xdr:nvSpPr>
        <xdr:cNvPr id="298" name="フローチャート: 判断 297"/>
        <xdr:cNvSpPr/>
      </xdr:nvSpPr>
      <xdr:spPr>
        <a:xfrm>
          <a:off x="8699500" y="51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106045</xdr:rowOff>
    </xdr:from>
    <xdr:ext cx="588645" cy="259080"/>
    <xdr:sp macro="" textlink="">
      <xdr:nvSpPr>
        <xdr:cNvPr id="299" name="テキスト ボックス 298"/>
        <xdr:cNvSpPr txBox="1"/>
      </xdr:nvSpPr>
      <xdr:spPr>
        <a:xfrm>
          <a:off x="8450580" y="524954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167640</xdr:rowOff>
    </xdr:from>
    <xdr:to>
      <xdr:col>41</xdr:col>
      <xdr:colOff>50800</xdr:colOff>
      <xdr:row>37</xdr:row>
      <xdr:rowOff>41275</xdr:rowOff>
    </xdr:to>
    <xdr:cxnSp macro="">
      <xdr:nvCxnSpPr>
        <xdr:cNvPr id="300" name="直線コネクタ 299"/>
        <xdr:cNvCxnSpPr/>
      </xdr:nvCxnSpPr>
      <xdr:spPr>
        <a:xfrm flipV="1">
          <a:off x="6972300" y="633984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147320</xdr:rowOff>
    </xdr:from>
    <xdr:to>
      <xdr:col>41</xdr:col>
      <xdr:colOff>101600</xdr:colOff>
      <xdr:row>37</xdr:row>
      <xdr:rowOff>77470</xdr:rowOff>
    </xdr:to>
    <xdr:sp macro="" textlink="">
      <xdr:nvSpPr>
        <xdr:cNvPr id="301" name="フローチャート: 判断 300"/>
        <xdr:cNvSpPr/>
      </xdr:nvSpPr>
      <xdr:spPr>
        <a:xfrm>
          <a:off x="7810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68580</xdr:rowOff>
    </xdr:from>
    <xdr:ext cx="524510" cy="259080"/>
    <xdr:sp macro="" textlink="">
      <xdr:nvSpPr>
        <xdr:cNvPr id="302" name="テキスト ボックス 301"/>
        <xdr:cNvSpPr txBox="1"/>
      </xdr:nvSpPr>
      <xdr:spPr>
        <a:xfrm>
          <a:off x="7593965" y="64122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3175</xdr:rowOff>
    </xdr:from>
    <xdr:to>
      <xdr:col>36</xdr:col>
      <xdr:colOff>165100</xdr:colOff>
      <xdr:row>37</xdr:row>
      <xdr:rowOff>104775</xdr:rowOff>
    </xdr:to>
    <xdr:sp macro="" textlink="">
      <xdr:nvSpPr>
        <xdr:cNvPr id="303" name="フローチャート: 判断 302"/>
        <xdr:cNvSpPr/>
      </xdr:nvSpPr>
      <xdr:spPr>
        <a:xfrm>
          <a:off x="6921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95885</xdr:rowOff>
    </xdr:from>
    <xdr:ext cx="524510" cy="259080"/>
    <xdr:sp macro="" textlink="">
      <xdr:nvSpPr>
        <xdr:cNvPr id="304" name="テキスト ボックス 303"/>
        <xdr:cNvSpPr txBox="1"/>
      </xdr:nvSpPr>
      <xdr:spPr>
        <a:xfrm>
          <a:off x="6704965" y="64395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55245</xdr:rowOff>
    </xdr:from>
    <xdr:to>
      <xdr:col>55</xdr:col>
      <xdr:colOff>50800</xdr:colOff>
      <xdr:row>36</xdr:row>
      <xdr:rowOff>156845</xdr:rowOff>
    </xdr:to>
    <xdr:sp macro="" textlink="">
      <xdr:nvSpPr>
        <xdr:cNvPr id="310" name="楕円 309"/>
        <xdr:cNvSpPr/>
      </xdr:nvSpPr>
      <xdr:spPr>
        <a:xfrm>
          <a:off x="10426700" y="62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33655</xdr:rowOff>
    </xdr:from>
    <xdr:ext cx="534670" cy="258445"/>
    <xdr:sp macro="" textlink="">
      <xdr:nvSpPr>
        <xdr:cNvPr id="311" name="補助費等該当値テキスト"/>
        <xdr:cNvSpPr txBox="1"/>
      </xdr:nvSpPr>
      <xdr:spPr>
        <a:xfrm>
          <a:off x="10528300" y="6205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98425</xdr:rowOff>
    </xdr:from>
    <xdr:to>
      <xdr:col>50</xdr:col>
      <xdr:colOff>165100</xdr:colOff>
      <xdr:row>37</xdr:row>
      <xdr:rowOff>29210</xdr:rowOff>
    </xdr:to>
    <xdr:sp macro="" textlink="">
      <xdr:nvSpPr>
        <xdr:cNvPr id="312" name="楕円 311"/>
        <xdr:cNvSpPr/>
      </xdr:nvSpPr>
      <xdr:spPr>
        <a:xfrm>
          <a:off x="9588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19685</xdr:rowOff>
    </xdr:from>
    <xdr:ext cx="524510" cy="249555"/>
    <xdr:sp macro="" textlink="">
      <xdr:nvSpPr>
        <xdr:cNvPr id="313" name="テキスト ボックス 312"/>
        <xdr:cNvSpPr txBox="1"/>
      </xdr:nvSpPr>
      <xdr:spPr>
        <a:xfrm>
          <a:off x="9371965" y="636333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29</xdr:row>
      <xdr:rowOff>115570</xdr:rowOff>
    </xdr:from>
    <xdr:to>
      <xdr:col>46</xdr:col>
      <xdr:colOff>38100</xdr:colOff>
      <xdr:row>30</xdr:row>
      <xdr:rowOff>45720</xdr:rowOff>
    </xdr:to>
    <xdr:sp macro="" textlink="">
      <xdr:nvSpPr>
        <xdr:cNvPr id="314" name="楕円 313"/>
        <xdr:cNvSpPr/>
      </xdr:nvSpPr>
      <xdr:spPr>
        <a:xfrm>
          <a:off x="8699500" y="50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62230</xdr:rowOff>
    </xdr:from>
    <xdr:ext cx="588645" cy="259080"/>
    <xdr:sp macro="" textlink="">
      <xdr:nvSpPr>
        <xdr:cNvPr id="315" name="テキスト ボックス 314"/>
        <xdr:cNvSpPr txBox="1"/>
      </xdr:nvSpPr>
      <xdr:spPr>
        <a:xfrm>
          <a:off x="8450580" y="48628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151,329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116840</xdr:rowOff>
    </xdr:from>
    <xdr:to>
      <xdr:col>41</xdr:col>
      <xdr:colOff>101600</xdr:colOff>
      <xdr:row>37</xdr:row>
      <xdr:rowOff>46990</xdr:rowOff>
    </xdr:to>
    <xdr:sp macro="" textlink="">
      <xdr:nvSpPr>
        <xdr:cNvPr id="316" name="楕円 315"/>
        <xdr:cNvSpPr/>
      </xdr:nvSpPr>
      <xdr:spPr>
        <a:xfrm>
          <a:off x="781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63500</xdr:rowOff>
    </xdr:from>
    <xdr:ext cx="524510" cy="251460"/>
    <xdr:sp macro="" textlink="">
      <xdr:nvSpPr>
        <xdr:cNvPr id="317" name="テキスト ボックス 316"/>
        <xdr:cNvSpPr txBox="1"/>
      </xdr:nvSpPr>
      <xdr:spPr>
        <a:xfrm>
          <a:off x="7593965" y="606425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161925</xdr:rowOff>
    </xdr:from>
    <xdr:to>
      <xdr:col>36</xdr:col>
      <xdr:colOff>165100</xdr:colOff>
      <xdr:row>37</xdr:row>
      <xdr:rowOff>92075</xdr:rowOff>
    </xdr:to>
    <xdr:sp macro="" textlink="">
      <xdr:nvSpPr>
        <xdr:cNvPr id="318" name="楕円 317"/>
        <xdr:cNvSpPr/>
      </xdr:nvSpPr>
      <xdr:spPr>
        <a:xfrm>
          <a:off x="6921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109220</xdr:rowOff>
    </xdr:from>
    <xdr:ext cx="524510" cy="251460"/>
    <xdr:sp macro="" textlink="">
      <xdr:nvSpPr>
        <xdr:cNvPr id="319" name="テキスト ボックス 318"/>
        <xdr:cNvSpPr txBox="1"/>
      </xdr:nvSpPr>
      <xdr:spPr>
        <a:xfrm>
          <a:off x="6704965" y="610997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9725" cy="217170"/>
    <xdr:sp macro="" textlink="">
      <xdr:nvSpPr>
        <xdr:cNvPr id="328" name="テキスト ボックス 327"/>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8760" cy="259080"/>
    <xdr:sp macro="" textlink="">
      <xdr:nvSpPr>
        <xdr:cNvPr id="331" name="テキスト ボックス 330"/>
        <xdr:cNvSpPr txBox="1"/>
      </xdr:nvSpPr>
      <xdr:spPr>
        <a:xfrm>
          <a:off x="6355080" y="10017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8920"/>
    <xdr:sp macro="" textlink="">
      <xdr:nvSpPr>
        <xdr:cNvPr id="335" name="テキスト ボックス 334"/>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7" name="テキスト ボックス 33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5470" cy="259080"/>
    <xdr:sp macro="" textlink="">
      <xdr:nvSpPr>
        <xdr:cNvPr id="339" name="テキスト ボックス 338"/>
        <xdr:cNvSpPr txBox="1"/>
      </xdr:nvSpPr>
      <xdr:spPr>
        <a:xfrm>
          <a:off x="6008370" y="849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5470" cy="248920"/>
    <xdr:sp macro="" textlink="">
      <xdr:nvSpPr>
        <xdr:cNvPr id="341" name="テキスト ボックス 340"/>
        <xdr:cNvSpPr txBox="1"/>
      </xdr:nvSpPr>
      <xdr:spPr>
        <a:xfrm>
          <a:off x="6008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86360</xdr:rowOff>
    </xdr:from>
    <xdr:to>
      <xdr:col>54</xdr:col>
      <xdr:colOff>189865</xdr:colOff>
      <xdr:row>58</xdr:row>
      <xdr:rowOff>67310</xdr:rowOff>
    </xdr:to>
    <xdr:cxnSp macro="">
      <xdr:nvCxnSpPr>
        <xdr:cNvPr id="343" name="直線コネクタ 342"/>
        <xdr:cNvCxnSpPr/>
      </xdr:nvCxnSpPr>
      <xdr:spPr>
        <a:xfrm flipV="1">
          <a:off x="10475595" y="865886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71120</xdr:rowOff>
    </xdr:from>
    <xdr:ext cx="534670" cy="259080"/>
    <xdr:sp macro="" textlink="">
      <xdr:nvSpPr>
        <xdr:cNvPr id="344" name="普通建設事業費最小値テキスト"/>
        <xdr:cNvSpPr txBox="1"/>
      </xdr:nvSpPr>
      <xdr:spPr>
        <a:xfrm>
          <a:off x="10528300" y="10015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11,697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67310</xdr:rowOff>
    </xdr:from>
    <xdr:to>
      <xdr:col>55</xdr:col>
      <xdr:colOff>88900</xdr:colOff>
      <xdr:row>58</xdr:row>
      <xdr:rowOff>67310</xdr:rowOff>
    </xdr:to>
    <xdr:cxnSp macro="">
      <xdr:nvCxnSpPr>
        <xdr:cNvPr id="345" name="直線コネクタ 344"/>
        <xdr:cNvCxnSpPr/>
      </xdr:nvCxnSpPr>
      <xdr:spPr>
        <a:xfrm>
          <a:off x="10388600" y="1001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33020</xdr:rowOff>
    </xdr:from>
    <xdr:ext cx="598805" cy="259080"/>
    <xdr:sp macro="" textlink="">
      <xdr:nvSpPr>
        <xdr:cNvPr id="346" name="普通建設事業費最大値テキスト"/>
        <xdr:cNvSpPr txBox="1"/>
      </xdr:nvSpPr>
      <xdr:spPr>
        <a:xfrm>
          <a:off x="10528300" y="8434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118,197</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86360</xdr:rowOff>
    </xdr:from>
    <xdr:to>
      <xdr:col>55</xdr:col>
      <xdr:colOff>88900</xdr:colOff>
      <xdr:row>50</xdr:row>
      <xdr:rowOff>86360</xdr:rowOff>
    </xdr:to>
    <xdr:cxnSp macro="">
      <xdr:nvCxnSpPr>
        <xdr:cNvPr id="347" name="直線コネクタ 346"/>
        <xdr:cNvCxnSpPr/>
      </xdr:nvCxnSpPr>
      <xdr:spPr>
        <a:xfrm>
          <a:off x="10388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106680</xdr:rowOff>
    </xdr:from>
    <xdr:to>
      <xdr:col>55</xdr:col>
      <xdr:colOff>0</xdr:colOff>
      <xdr:row>56</xdr:row>
      <xdr:rowOff>116205</xdr:rowOff>
    </xdr:to>
    <xdr:cxnSp macro="">
      <xdr:nvCxnSpPr>
        <xdr:cNvPr id="348" name="直線コネクタ 347"/>
        <xdr:cNvCxnSpPr/>
      </xdr:nvCxnSpPr>
      <xdr:spPr>
        <a:xfrm flipV="1">
          <a:off x="9639300" y="970788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170180</xdr:rowOff>
    </xdr:from>
    <xdr:ext cx="534670" cy="259080"/>
    <xdr:sp macro="" textlink="">
      <xdr:nvSpPr>
        <xdr:cNvPr id="349" name="普通建設事業費平均値テキスト"/>
        <xdr:cNvSpPr txBox="1"/>
      </xdr:nvSpPr>
      <xdr:spPr>
        <a:xfrm>
          <a:off x="10528300" y="9428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147320</xdr:rowOff>
    </xdr:from>
    <xdr:to>
      <xdr:col>55</xdr:col>
      <xdr:colOff>50800</xdr:colOff>
      <xdr:row>56</xdr:row>
      <xdr:rowOff>77470</xdr:rowOff>
    </xdr:to>
    <xdr:sp macro="" textlink="">
      <xdr:nvSpPr>
        <xdr:cNvPr id="350" name="フローチャート: 判断 349"/>
        <xdr:cNvSpPr/>
      </xdr:nvSpPr>
      <xdr:spPr>
        <a:xfrm>
          <a:off x="104267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635</xdr:rowOff>
    </xdr:from>
    <xdr:to>
      <xdr:col>50</xdr:col>
      <xdr:colOff>114300</xdr:colOff>
      <xdr:row>56</xdr:row>
      <xdr:rowOff>116205</xdr:rowOff>
    </xdr:to>
    <xdr:cxnSp macro="">
      <xdr:nvCxnSpPr>
        <xdr:cNvPr id="351" name="直線コネクタ 350"/>
        <xdr:cNvCxnSpPr/>
      </xdr:nvCxnSpPr>
      <xdr:spPr>
        <a:xfrm>
          <a:off x="8750300" y="9601835"/>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121285</xdr:rowOff>
    </xdr:from>
    <xdr:to>
      <xdr:col>50</xdr:col>
      <xdr:colOff>165100</xdr:colOff>
      <xdr:row>56</xdr:row>
      <xdr:rowOff>52070</xdr:rowOff>
    </xdr:to>
    <xdr:sp macro="" textlink="">
      <xdr:nvSpPr>
        <xdr:cNvPr id="352" name="フローチャート: 判断 351"/>
        <xdr:cNvSpPr/>
      </xdr:nvSpPr>
      <xdr:spPr>
        <a:xfrm>
          <a:off x="9588500" y="9551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67945</xdr:rowOff>
    </xdr:from>
    <xdr:ext cx="524510" cy="258445"/>
    <xdr:sp macro="" textlink="">
      <xdr:nvSpPr>
        <xdr:cNvPr id="353" name="テキスト ボックス 352"/>
        <xdr:cNvSpPr txBox="1"/>
      </xdr:nvSpPr>
      <xdr:spPr>
        <a:xfrm>
          <a:off x="9371965" y="932624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7620</xdr:rowOff>
    </xdr:from>
    <xdr:to>
      <xdr:col>45</xdr:col>
      <xdr:colOff>177800</xdr:colOff>
      <xdr:row>56</xdr:row>
      <xdr:rowOff>635</xdr:rowOff>
    </xdr:to>
    <xdr:cxnSp macro="">
      <xdr:nvCxnSpPr>
        <xdr:cNvPr id="354" name="直線コネクタ 353"/>
        <xdr:cNvCxnSpPr/>
      </xdr:nvCxnSpPr>
      <xdr:spPr>
        <a:xfrm>
          <a:off x="7861300" y="9265920"/>
          <a:ext cx="889000" cy="335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118745</xdr:rowOff>
    </xdr:from>
    <xdr:to>
      <xdr:col>46</xdr:col>
      <xdr:colOff>38100</xdr:colOff>
      <xdr:row>56</xdr:row>
      <xdr:rowOff>48895</xdr:rowOff>
    </xdr:to>
    <xdr:sp macro="" textlink="">
      <xdr:nvSpPr>
        <xdr:cNvPr id="355" name="フローチャート: 判断 354"/>
        <xdr:cNvSpPr/>
      </xdr:nvSpPr>
      <xdr:spPr>
        <a:xfrm>
          <a:off x="8699500" y="954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65405</xdr:rowOff>
    </xdr:from>
    <xdr:ext cx="524510" cy="249555"/>
    <xdr:sp macro="" textlink="">
      <xdr:nvSpPr>
        <xdr:cNvPr id="356" name="テキスト ボックス 355"/>
        <xdr:cNvSpPr txBox="1"/>
      </xdr:nvSpPr>
      <xdr:spPr>
        <a:xfrm>
          <a:off x="8482965" y="932370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7620</xdr:rowOff>
    </xdr:from>
    <xdr:to>
      <xdr:col>41</xdr:col>
      <xdr:colOff>50800</xdr:colOff>
      <xdr:row>55</xdr:row>
      <xdr:rowOff>113030</xdr:rowOff>
    </xdr:to>
    <xdr:cxnSp macro="">
      <xdr:nvCxnSpPr>
        <xdr:cNvPr id="357" name="直線コネクタ 356"/>
        <xdr:cNvCxnSpPr/>
      </xdr:nvCxnSpPr>
      <xdr:spPr>
        <a:xfrm flipV="1">
          <a:off x="6972300" y="9265920"/>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135255</xdr:rowOff>
    </xdr:from>
    <xdr:to>
      <xdr:col>41</xdr:col>
      <xdr:colOff>101600</xdr:colOff>
      <xdr:row>56</xdr:row>
      <xdr:rowOff>65405</xdr:rowOff>
    </xdr:to>
    <xdr:sp macro="" textlink="">
      <xdr:nvSpPr>
        <xdr:cNvPr id="358" name="フローチャート: 判断 357"/>
        <xdr:cNvSpPr/>
      </xdr:nvSpPr>
      <xdr:spPr>
        <a:xfrm>
          <a:off x="7810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56515</xdr:rowOff>
    </xdr:from>
    <xdr:ext cx="524510" cy="258445"/>
    <xdr:sp macro="" textlink="">
      <xdr:nvSpPr>
        <xdr:cNvPr id="359" name="テキスト ボックス 358"/>
        <xdr:cNvSpPr txBox="1"/>
      </xdr:nvSpPr>
      <xdr:spPr>
        <a:xfrm>
          <a:off x="7593965" y="965771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130175</xdr:rowOff>
    </xdr:from>
    <xdr:to>
      <xdr:col>36</xdr:col>
      <xdr:colOff>165100</xdr:colOff>
      <xdr:row>56</xdr:row>
      <xdr:rowOff>60325</xdr:rowOff>
    </xdr:to>
    <xdr:sp macro="" textlink="">
      <xdr:nvSpPr>
        <xdr:cNvPr id="360" name="フローチャート: 判断 359"/>
        <xdr:cNvSpPr/>
      </xdr:nvSpPr>
      <xdr:spPr>
        <a:xfrm>
          <a:off x="6921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52070</xdr:rowOff>
    </xdr:from>
    <xdr:ext cx="524510" cy="251460"/>
    <xdr:sp macro="" textlink="">
      <xdr:nvSpPr>
        <xdr:cNvPr id="361" name="テキスト ボックス 360"/>
        <xdr:cNvSpPr txBox="1"/>
      </xdr:nvSpPr>
      <xdr:spPr>
        <a:xfrm>
          <a:off x="6704965" y="965327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55880</xdr:rowOff>
    </xdr:from>
    <xdr:to>
      <xdr:col>55</xdr:col>
      <xdr:colOff>50800</xdr:colOff>
      <xdr:row>56</xdr:row>
      <xdr:rowOff>157480</xdr:rowOff>
    </xdr:to>
    <xdr:sp macro="" textlink="">
      <xdr:nvSpPr>
        <xdr:cNvPr id="367" name="楕円 366"/>
        <xdr:cNvSpPr/>
      </xdr:nvSpPr>
      <xdr:spPr>
        <a:xfrm>
          <a:off x="10426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34290</xdr:rowOff>
    </xdr:from>
    <xdr:ext cx="534670" cy="259080"/>
    <xdr:sp macro="" textlink="">
      <xdr:nvSpPr>
        <xdr:cNvPr id="368" name="普通建設事業費該当値テキスト"/>
        <xdr:cNvSpPr txBox="1"/>
      </xdr:nvSpPr>
      <xdr:spPr>
        <a:xfrm>
          <a:off x="10528300" y="9635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65405</xdr:rowOff>
    </xdr:from>
    <xdr:to>
      <xdr:col>50</xdr:col>
      <xdr:colOff>165100</xdr:colOff>
      <xdr:row>56</xdr:row>
      <xdr:rowOff>167005</xdr:rowOff>
    </xdr:to>
    <xdr:sp macro="" textlink="">
      <xdr:nvSpPr>
        <xdr:cNvPr id="369" name="楕円 368"/>
        <xdr:cNvSpPr/>
      </xdr:nvSpPr>
      <xdr:spPr>
        <a:xfrm>
          <a:off x="95885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158115</xdr:rowOff>
    </xdr:from>
    <xdr:ext cx="524510" cy="248920"/>
    <xdr:sp macro="" textlink="">
      <xdr:nvSpPr>
        <xdr:cNvPr id="370" name="テキスト ボックス 369"/>
        <xdr:cNvSpPr txBox="1"/>
      </xdr:nvSpPr>
      <xdr:spPr>
        <a:xfrm>
          <a:off x="9371965" y="975931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121285</xdr:rowOff>
    </xdr:from>
    <xdr:to>
      <xdr:col>46</xdr:col>
      <xdr:colOff>38100</xdr:colOff>
      <xdr:row>56</xdr:row>
      <xdr:rowOff>52070</xdr:rowOff>
    </xdr:to>
    <xdr:sp macro="" textlink="">
      <xdr:nvSpPr>
        <xdr:cNvPr id="371" name="楕円 370"/>
        <xdr:cNvSpPr/>
      </xdr:nvSpPr>
      <xdr:spPr>
        <a:xfrm>
          <a:off x="8699500" y="9551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42545</xdr:rowOff>
    </xdr:from>
    <xdr:ext cx="524510" cy="249555"/>
    <xdr:sp macro="" textlink="">
      <xdr:nvSpPr>
        <xdr:cNvPr id="372" name="テキスト ボックス 371"/>
        <xdr:cNvSpPr txBox="1"/>
      </xdr:nvSpPr>
      <xdr:spPr>
        <a:xfrm>
          <a:off x="8482965" y="964374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128270</xdr:rowOff>
    </xdr:from>
    <xdr:to>
      <xdr:col>41</xdr:col>
      <xdr:colOff>101600</xdr:colOff>
      <xdr:row>54</xdr:row>
      <xdr:rowOff>58420</xdr:rowOff>
    </xdr:to>
    <xdr:sp macro="" textlink="">
      <xdr:nvSpPr>
        <xdr:cNvPr id="373" name="楕円 372"/>
        <xdr:cNvSpPr/>
      </xdr:nvSpPr>
      <xdr:spPr>
        <a:xfrm>
          <a:off x="7810500" y="92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74930</xdr:rowOff>
    </xdr:from>
    <xdr:ext cx="524510" cy="251460"/>
    <xdr:sp macro="" textlink="">
      <xdr:nvSpPr>
        <xdr:cNvPr id="374" name="テキスト ボックス 373"/>
        <xdr:cNvSpPr txBox="1"/>
      </xdr:nvSpPr>
      <xdr:spPr>
        <a:xfrm>
          <a:off x="7593965" y="899033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62230</xdr:rowOff>
    </xdr:from>
    <xdr:to>
      <xdr:col>36</xdr:col>
      <xdr:colOff>165100</xdr:colOff>
      <xdr:row>55</xdr:row>
      <xdr:rowOff>163830</xdr:rowOff>
    </xdr:to>
    <xdr:sp macro="" textlink="">
      <xdr:nvSpPr>
        <xdr:cNvPr id="375" name="楕円 374"/>
        <xdr:cNvSpPr/>
      </xdr:nvSpPr>
      <xdr:spPr>
        <a:xfrm>
          <a:off x="6921500" y="94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8890</xdr:rowOff>
    </xdr:from>
    <xdr:ext cx="524510" cy="248920"/>
    <xdr:sp macro="" textlink="">
      <xdr:nvSpPr>
        <xdr:cNvPr id="376" name="テキスト ボックス 375"/>
        <xdr:cNvSpPr txBox="1"/>
      </xdr:nvSpPr>
      <xdr:spPr>
        <a:xfrm>
          <a:off x="6704965" y="926719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9725" cy="217170"/>
    <xdr:sp macro="" textlink="">
      <xdr:nvSpPr>
        <xdr:cNvPr id="385" name="テキスト ボックス 384"/>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38760" cy="248920"/>
    <xdr:sp macro="" textlink="">
      <xdr:nvSpPr>
        <xdr:cNvPr id="388" name="テキスト ボックス 387"/>
        <xdr:cNvSpPr txBox="1"/>
      </xdr:nvSpPr>
      <xdr:spPr>
        <a:xfrm>
          <a:off x="6355080" y="13370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48920"/>
    <xdr:sp macro="" textlink="">
      <xdr:nvSpPr>
        <xdr:cNvPr id="390" name="テキスト ボックス 389"/>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48920"/>
    <xdr:sp macro="" textlink="">
      <xdr:nvSpPr>
        <xdr:cNvPr id="392" name="テキスト ボックス 391"/>
        <xdr:cNvSpPr txBox="1"/>
      </xdr:nvSpPr>
      <xdr:spPr>
        <a:xfrm>
          <a:off x="6072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48920"/>
    <xdr:sp macro="" textlink="">
      <xdr:nvSpPr>
        <xdr:cNvPr id="394" name="テキスト ボックス 393"/>
        <xdr:cNvSpPr txBox="1"/>
      </xdr:nvSpPr>
      <xdr:spPr>
        <a:xfrm>
          <a:off x="6072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396" name="テキスト ボックス 395"/>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113665</xdr:rowOff>
    </xdr:from>
    <xdr:to>
      <xdr:col>54</xdr:col>
      <xdr:colOff>189865</xdr:colOff>
      <xdr:row>78</xdr:row>
      <xdr:rowOff>139700</xdr:rowOff>
    </xdr:to>
    <xdr:cxnSp macro="">
      <xdr:nvCxnSpPr>
        <xdr:cNvPr id="398" name="直線コネクタ 397"/>
        <xdr:cNvCxnSpPr/>
      </xdr:nvCxnSpPr>
      <xdr:spPr>
        <a:xfrm flipV="1">
          <a:off x="10475595" y="12286615"/>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313690" cy="251460"/>
    <xdr:sp macro="" textlink="">
      <xdr:nvSpPr>
        <xdr:cNvPr id="399" name="普通建設事業費 （ うち新規整備　）最小値テキスト"/>
        <xdr:cNvSpPr txBox="1"/>
      </xdr:nvSpPr>
      <xdr:spPr>
        <a:xfrm>
          <a:off x="10528300" y="135166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0" name="直線コネクタ 399"/>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60325</xdr:rowOff>
    </xdr:from>
    <xdr:ext cx="534670" cy="259080"/>
    <xdr:sp macro="" textlink="">
      <xdr:nvSpPr>
        <xdr:cNvPr id="401" name="普通建設事業費 （ うち新規整備　）最大値テキスト"/>
        <xdr:cNvSpPr txBox="1"/>
      </xdr:nvSpPr>
      <xdr:spPr>
        <a:xfrm>
          <a:off x="10528300" y="12061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53,635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113665</xdr:rowOff>
    </xdr:from>
    <xdr:to>
      <xdr:col>55</xdr:col>
      <xdr:colOff>88900</xdr:colOff>
      <xdr:row>71</xdr:row>
      <xdr:rowOff>113665</xdr:rowOff>
    </xdr:to>
    <xdr:cxnSp macro="">
      <xdr:nvCxnSpPr>
        <xdr:cNvPr id="402" name="直線コネクタ 401"/>
        <xdr:cNvCxnSpPr/>
      </xdr:nvCxnSpPr>
      <xdr:spPr>
        <a:xfrm>
          <a:off x="10388600" y="1228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127635</xdr:rowOff>
    </xdr:from>
    <xdr:to>
      <xdr:col>55</xdr:col>
      <xdr:colOff>0</xdr:colOff>
      <xdr:row>77</xdr:row>
      <xdr:rowOff>35560</xdr:rowOff>
    </xdr:to>
    <xdr:cxnSp macro="">
      <xdr:nvCxnSpPr>
        <xdr:cNvPr id="403" name="直線コネクタ 402"/>
        <xdr:cNvCxnSpPr/>
      </xdr:nvCxnSpPr>
      <xdr:spPr>
        <a:xfrm flipV="1">
          <a:off x="9639300" y="13157835"/>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149225</xdr:rowOff>
    </xdr:from>
    <xdr:ext cx="534670" cy="259080"/>
    <xdr:sp macro="" textlink="">
      <xdr:nvSpPr>
        <xdr:cNvPr id="404" name="普通建設事業費 （ うち新規整備　）平均値テキスト"/>
        <xdr:cNvSpPr txBox="1"/>
      </xdr:nvSpPr>
      <xdr:spPr>
        <a:xfrm>
          <a:off x="10528300" y="131794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170815</xdr:rowOff>
    </xdr:from>
    <xdr:to>
      <xdr:col>55</xdr:col>
      <xdr:colOff>50800</xdr:colOff>
      <xdr:row>77</xdr:row>
      <xdr:rowOff>100965</xdr:rowOff>
    </xdr:to>
    <xdr:sp macro="" textlink="">
      <xdr:nvSpPr>
        <xdr:cNvPr id="405" name="フローチャート: 判断 404"/>
        <xdr:cNvSpPr/>
      </xdr:nvSpPr>
      <xdr:spPr>
        <a:xfrm>
          <a:off x="104267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30480</xdr:rowOff>
    </xdr:from>
    <xdr:to>
      <xdr:col>50</xdr:col>
      <xdr:colOff>114300</xdr:colOff>
      <xdr:row>77</xdr:row>
      <xdr:rowOff>35560</xdr:rowOff>
    </xdr:to>
    <xdr:cxnSp macro="">
      <xdr:nvCxnSpPr>
        <xdr:cNvPr id="406" name="直線コネクタ 405"/>
        <xdr:cNvCxnSpPr/>
      </xdr:nvCxnSpPr>
      <xdr:spPr>
        <a:xfrm>
          <a:off x="8750300" y="1306068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14605</xdr:rowOff>
    </xdr:from>
    <xdr:to>
      <xdr:col>50</xdr:col>
      <xdr:colOff>165100</xdr:colOff>
      <xdr:row>77</xdr:row>
      <xdr:rowOff>116205</xdr:rowOff>
    </xdr:to>
    <xdr:sp macro="" textlink="">
      <xdr:nvSpPr>
        <xdr:cNvPr id="407" name="フローチャート: 判断 406"/>
        <xdr:cNvSpPr/>
      </xdr:nvSpPr>
      <xdr:spPr>
        <a:xfrm>
          <a:off x="95885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107315</xdr:rowOff>
    </xdr:from>
    <xdr:ext cx="524510" cy="259080"/>
    <xdr:sp macro="" textlink="">
      <xdr:nvSpPr>
        <xdr:cNvPr id="408" name="テキスト ボックス 407"/>
        <xdr:cNvSpPr txBox="1"/>
      </xdr:nvSpPr>
      <xdr:spPr>
        <a:xfrm>
          <a:off x="9371965" y="133089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118745</xdr:rowOff>
    </xdr:from>
    <xdr:to>
      <xdr:col>45</xdr:col>
      <xdr:colOff>177800</xdr:colOff>
      <xdr:row>76</xdr:row>
      <xdr:rowOff>30480</xdr:rowOff>
    </xdr:to>
    <xdr:cxnSp macro="">
      <xdr:nvCxnSpPr>
        <xdr:cNvPr id="409" name="直線コネクタ 408"/>
        <xdr:cNvCxnSpPr/>
      </xdr:nvCxnSpPr>
      <xdr:spPr>
        <a:xfrm>
          <a:off x="7861300" y="12806045"/>
          <a:ext cx="8890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114300</xdr:rowOff>
    </xdr:from>
    <xdr:to>
      <xdr:col>46</xdr:col>
      <xdr:colOff>38100</xdr:colOff>
      <xdr:row>77</xdr:row>
      <xdr:rowOff>44450</xdr:rowOff>
    </xdr:to>
    <xdr:sp macro="" textlink="">
      <xdr:nvSpPr>
        <xdr:cNvPr id="410" name="フローチャート: 判断 409"/>
        <xdr:cNvSpPr/>
      </xdr:nvSpPr>
      <xdr:spPr>
        <a:xfrm>
          <a:off x="86995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35560</xdr:rowOff>
    </xdr:from>
    <xdr:ext cx="524510" cy="259080"/>
    <xdr:sp macro="" textlink="">
      <xdr:nvSpPr>
        <xdr:cNvPr id="411" name="テキスト ボックス 410"/>
        <xdr:cNvSpPr txBox="1"/>
      </xdr:nvSpPr>
      <xdr:spPr>
        <a:xfrm>
          <a:off x="8482965" y="132372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74</xdr:row>
      <xdr:rowOff>118745</xdr:rowOff>
    </xdr:from>
    <xdr:to>
      <xdr:col>41</xdr:col>
      <xdr:colOff>50800</xdr:colOff>
      <xdr:row>77</xdr:row>
      <xdr:rowOff>71755</xdr:rowOff>
    </xdr:to>
    <xdr:cxnSp macro="">
      <xdr:nvCxnSpPr>
        <xdr:cNvPr id="412" name="直線コネクタ 411"/>
        <xdr:cNvCxnSpPr/>
      </xdr:nvCxnSpPr>
      <xdr:spPr>
        <a:xfrm flipV="1">
          <a:off x="6972300" y="12806045"/>
          <a:ext cx="889000" cy="467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159385</xdr:rowOff>
    </xdr:from>
    <xdr:to>
      <xdr:col>41</xdr:col>
      <xdr:colOff>101600</xdr:colOff>
      <xdr:row>77</xdr:row>
      <xdr:rowOff>89535</xdr:rowOff>
    </xdr:to>
    <xdr:sp macro="" textlink="">
      <xdr:nvSpPr>
        <xdr:cNvPr id="413" name="フローチャート: 判断 412"/>
        <xdr:cNvSpPr/>
      </xdr:nvSpPr>
      <xdr:spPr>
        <a:xfrm>
          <a:off x="7810500" y="131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80645</xdr:rowOff>
    </xdr:from>
    <xdr:ext cx="524510" cy="259080"/>
    <xdr:sp macro="" textlink="">
      <xdr:nvSpPr>
        <xdr:cNvPr id="414" name="テキスト ボックス 413"/>
        <xdr:cNvSpPr txBox="1"/>
      </xdr:nvSpPr>
      <xdr:spPr>
        <a:xfrm>
          <a:off x="7593965" y="132822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12065</xdr:rowOff>
    </xdr:from>
    <xdr:to>
      <xdr:col>36</xdr:col>
      <xdr:colOff>165100</xdr:colOff>
      <xdr:row>77</xdr:row>
      <xdr:rowOff>113665</xdr:rowOff>
    </xdr:to>
    <xdr:sp macro="" textlink="">
      <xdr:nvSpPr>
        <xdr:cNvPr id="415" name="フローチャート: 判断 414"/>
        <xdr:cNvSpPr/>
      </xdr:nvSpPr>
      <xdr:spPr>
        <a:xfrm>
          <a:off x="6921500" y="132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130175</xdr:rowOff>
    </xdr:from>
    <xdr:ext cx="524510" cy="259080"/>
    <xdr:sp macro="" textlink="">
      <xdr:nvSpPr>
        <xdr:cNvPr id="416" name="テキスト ボックス 415"/>
        <xdr:cNvSpPr txBox="1"/>
      </xdr:nvSpPr>
      <xdr:spPr>
        <a:xfrm>
          <a:off x="6704965" y="129889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76835</xdr:rowOff>
    </xdr:from>
    <xdr:to>
      <xdr:col>55</xdr:col>
      <xdr:colOff>50800</xdr:colOff>
      <xdr:row>77</xdr:row>
      <xdr:rowOff>6985</xdr:rowOff>
    </xdr:to>
    <xdr:sp macro="" textlink="">
      <xdr:nvSpPr>
        <xdr:cNvPr id="422" name="楕円 421"/>
        <xdr:cNvSpPr/>
      </xdr:nvSpPr>
      <xdr:spPr>
        <a:xfrm>
          <a:off x="104267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99695</xdr:rowOff>
    </xdr:from>
    <xdr:ext cx="534670" cy="249555"/>
    <xdr:sp macro="" textlink="">
      <xdr:nvSpPr>
        <xdr:cNvPr id="423" name="普通建設事業費 （ うち新規整備　）該当値テキスト"/>
        <xdr:cNvSpPr txBox="1"/>
      </xdr:nvSpPr>
      <xdr:spPr>
        <a:xfrm>
          <a:off x="10528300" y="129584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156210</xdr:rowOff>
    </xdr:from>
    <xdr:to>
      <xdr:col>50</xdr:col>
      <xdr:colOff>165100</xdr:colOff>
      <xdr:row>77</xdr:row>
      <xdr:rowOff>86360</xdr:rowOff>
    </xdr:to>
    <xdr:sp macro="" textlink="">
      <xdr:nvSpPr>
        <xdr:cNvPr id="424" name="楕円 423"/>
        <xdr:cNvSpPr/>
      </xdr:nvSpPr>
      <xdr:spPr>
        <a:xfrm>
          <a:off x="95885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102870</xdr:rowOff>
    </xdr:from>
    <xdr:ext cx="524510" cy="259080"/>
    <xdr:sp macro="" textlink="">
      <xdr:nvSpPr>
        <xdr:cNvPr id="425" name="テキスト ボックス 424"/>
        <xdr:cNvSpPr txBox="1"/>
      </xdr:nvSpPr>
      <xdr:spPr>
        <a:xfrm>
          <a:off x="9371965" y="129616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151130</xdr:rowOff>
    </xdr:from>
    <xdr:to>
      <xdr:col>46</xdr:col>
      <xdr:colOff>38100</xdr:colOff>
      <xdr:row>76</xdr:row>
      <xdr:rowOff>81280</xdr:rowOff>
    </xdr:to>
    <xdr:sp macro="" textlink="">
      <xdr:nvSpPr>
        <xdr:cNvPr id="426" name="楕円 425"/>
        <xdr:cNvSpPr/>
      </xdr:nvSpPr>
      <xdr:spPr>
        <a:xfrm>
          <a:off x="8699500" y="130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97790</xdr:rowOff>
    </xdr:from>
    <xdr:ext cx="524510" cy="251460"/>
    <xdr:sp macro="" textlink="">
      <xdr:nvSpPr>
        <xdr:cNvPr id="427" name="テキスト ボックス 426"/>
        <xdr:cNvSpPr txBox="1"/>
      </xdr:nvSpPr>
      <xdr:spPr>
        <a:xfrm>
          <a:off x="8482965" y="1278509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67945</xdr:rowOff>
    </xdr:from>
    <xdr:to>
      <xdr:col>41</xdr:col>
      <xdr:colOff>101600</xdr:colOff>
      <xdr:row>74</xdr:row>
      <xdr:rowOff>169545</xdr:rowOff>
    </xdr:to>
    <xdr:sp macro="" textlink="">
      <xdr:nvSpPr>
        <xdr:cNvPr id="428" name="楕円 427"/>
        <xdr:cNvSpPr/>
      </xdr:nvSpPr>
      <xdr:spPr>
        <a:xfrm>
          <a:off x="781050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14605</xdr:rowOff>
    </xdr:from>
    <xdr:ext cx="524510" cy="259080"/>
    <xdr:sp macro="" textlink="">
      <xdr:nvSpPr>
        <xdr:cNvPr id="429" name="テキスト ボックス 428"/>
        <xdr:cNvSpPr txBox="1"/>
      </xdr:nvSpPr>
      <xdr:spPr>
        <a:xfrm>
          <a:off x="7593965" y="125304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20955</xdr:rowOff>
    </xdr:from>
    <xdr:to>
      <xdr:col>36</xdr:col>
      <xdr:colOff>165100</xdr:colOff>
      <xdr:row>77</xdr:row>
      <xdr:rowOff>122555</xdr:rowOff>
    </xdr:to>
    <xdr:sp macro="" textlink="">
      <xdr:nvSpPr>
        <xdr:cNvPr id="430" name="楕円 429"/>
        <xdr:cNvSpPr/>
      </xdr:nvSpPr>
      <xdr:spPr>
        <a:xfrm>
          <a:off x="6921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113665</xdr:rowOff>
    </xdr:from>
    <xdr:ext cx="524510" cy="258445"/>
    <xdr:sp macro="" textlink="">
      <xdr:nvSpPr>
        <xdr:cNvPr id="431" name="テキスト ボックス 430"/>
        <xdr:cNvSpPr txBox="1"/>
      </xdr:nvSpPr>
      <xdr:spPr>
        <a:xfrm>
          <a:off x="6704965" y="1331531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725" cy="217170"/>
    <xdr:sp macro="" textlink="">
      <xdr:nvSpPr>
        <xdr:cNvPr id="440" name="テキスト ボックス 439"/>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38760" cy="248920"/>
    <xdr:sp macro="" textlink="">
      <xdr:nvSpPr>
        <xdr:cNvPr id="443" name="テキスト ボックス 442"/>
        <xdr:cNvSpPr txBox="1"/>
      </xdr:nvSpPr>
      <xdr:spPr>
        <a:xfrm>
          <a:off x="6355080" y="16799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48920"/>
    <xdr:sp macro="" textlink="">
      <xdr:nvSpPr>
        <xdr:cNvPr id="445" name="テキスト ボックス 444"/>
        <xdr:cNvSpPr txBox="1"/>
      </xdr:nvSpPr>
      <xdr:spPr>
        <a:xfrm>
          <a:off x="6072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1495" cy="248920"/>
    <xdr:sp macro="" textlink="">
      <xdr:nvSpPr>
        <xdr:cNvPr id="447" name="テキスト ボックス 446"/>
        <xdr:cNvSpPr txBox="1"/>
      </xdr:nvSpPr>
      <xdr:spPr>
        <a:xfrm>
          <a:off x="6072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168910</xdr:rowOff>
    </xdr:from>
    <xdr:ext cx="531495" cy="248920"/>
    <xdr:sp macro="" textlink="">
      <xdr:nvSpPr>
        <xdr:cNvPr id="449" name="テキスト ボックス 448"/>
        <xdr:cNvSpPr txBox="1"/>
      </xdr:nvSpPr>
      <xdr:spPr>
        <a:xfrm>
          <a:off x="6072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48920"/>
    <xdr:sp macro="" textlink="">
      <xdr:nvSpPr>
        <xdr:cNvPr id="451" name="テキスト ボックス 450"/>
        <xdr:cNvSpPr txBox="1"/>
      </xdr:nvSpPr>
      <xdr:spPr>
        <a:xfrm>
          <a:off x="6072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78740</xdr:rowOff>
    </xdr:from>
    <xdr:to>
      <xdr:col>54</xdr:col>
      <xdr:colOff>189865</xdr:colOff>
      <xdr:row>98</xdr:row>
      <xdr:rowOff>40640</xdr:rowOff>
    </xdr:to>
    <xdr:cxnSp macro="">
      <xdr:nvCxnSpPr>
        <xdr:cNvPr id="453" name="直線コネクタ 452"/>
        <xdr:cNvCxnSpPr/>
      </xdr:nvCxnSpPr>
      <xdr:spPr>
        <a:xfrm flipV="1">
          <a:off x="10475595" y="1550924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44450</xdr:rowOff>
    </xdr:from>
    <xdr:ext cx="469900" cy="259080"/>
    <xdr:sp macro="" textlink="">
      <xdr:nvSpPr>
        <xdr:cNvPr id="454" name="普通建設事業費 （ うち更新整備　）最小値テキスト"/>
        <xdr:cNvSpPr txBox="1"/>
      </xdr:nvSpPr>
      <xdr:spPr>
        <a:xfrm>
          <a:off x="10528300" y="1684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40640</xdr:rowOff>
    </xdr:from>
    <xdr:to>
      <xdr:col>55</xdr:col>
      <xdr:colOff>88900</xdr:colOff>
      <xdr:row>98</xdr:row>
      <xdr:rowOff>40640</xdr:rowOff>
    </xdr:to>
    <xdr:cxnSp macro="">
      <xdr:nvCxnSpPr>
        <xdr:cNvPr id="455" name="直線コネクタ 454"/>
        <xdr:cNvCxnSpPr/>
      </xdr:nvCxnSpPr>
      <xdr:spPr>
        <a:xfrm>
          <a:off x="10388600" y="1684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25400</xdr:rowOff>
    </xdr:from>
    <xdr:ext cx="534670" cy="259080"/>
    <xdr:sp macro="" textlink="">
      <xdr:nvSpPr>
        <xdr:cNvPr id="456" name="普通建設事業費 （ うち更新整備　）最大値テキスト"/>
        <xdr:cNvSpPr txBox="1"/>
      </xdr:nvSpPr>
      <xdr:spPr>
        <a:xfrm>
          <a:off x="10528300" y="1528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62,674</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78740</xdr:rowOff>
    </xdr:from>
    <xdr:to>
      <xdr:col>55</xdr:col>
      <xdr:colOff>88900</xdr:colOff>
      <xdr:row>90</xdr:row>
      <xdr:rowOff>78740</xdr:rowOff>
    </xdr:to>
    <xdr:cxnSp macro="">
      <xdr:nvCxnSpPr>
        <xdr:cNvPr id="457" name="直線コネクタ 456"/>
        <xdr:cNvCxnSpPr/>
      </xdr:nvCxnSpPr>
      <xdr:spPr>
        <a:xfrm>
          <a:off x="10388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156210</xdr:rowOff>
    </xdr:from>
    <xdr:to>
      <xdr:col>55</xdr:col>
      <xdr:colOff>0</xdr:colOff>
      <xdr:row>96</xdr:row>
      <xdr:rowOff>74930</xdr:rowOff>
    </xdr:to>
    <xdr:cxnSp macro="">
      <xdr:nvCxnSpPr>
        <xdr:cNvPr id="458" name="直線コネクタ 457"/>
        <xdr:cNvCxnSpPr/>
      </xdr:nvCxnSpPr>
      <xdr:spPr>
        <a:xfrm>
          <a:off x="9639300" y="1644396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121920</xdr:rowOff>
    </xdr:from>
    <xdr:ext cx="534670" cy="250190"/>
    <xdr:sp macro="" textlink="">
      <xdr:nvSpPr>
        <xdr:cNvPr id="459" name="普通建設事業費 （ うち更新整備　）平均値テキスト"/>
        <xdr:cNvSpPr txBox="1"/>
      </xdr:nvSpPr>
      <xdr:spPr>
        <a:xfrm>
          <a:off x="10528300" y="1623822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99060</xdr:rowOff>
    </xdr:from>
    <xdr:to>
      <xdr:col>55</xdr:col>
      <xdr:colOff>50800</xdr:colOff>
      <xdr:row>96</xdr:row>
      <xdr:rowOff>29210</xdr:rowOff>
    </xdr:to>
    <xdr:sp macro="" textlink="">
      <xdr:nvSpPr>
        <xdr:cNvPr id="460" name="フローチャート: 判断 459"/>
        <xdr:cNvSpPr/>
      </xdr:nvSpPr>
      <xdr:spPr>
        <a:xfrm>
          <a:off x="104267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155575</xdr:rowOff>
    </xdr:from>
    <xdr:to>
      <xdr:col>50</xdr:col>
      <xdr:colOff>114300</xdr:colOff>
      <xdr:row>95</xdr:row>
      <xdr:rowOff>156210</xdr:rowOff>
    </xdr:to>
    <xdr:cxnSp macro="">
      <xdr:nvCxnSpPr>
        <xdr:cNvPr id="461" name="直線コネクタ 460"/>
        <xdr:cNvCxnSpPr/>
      </xdr:nvCxnSpPr>
      <xdr:spPr>
        <a:xfrm>
          <a:off x="8750300" y="164433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81915</xdr:rowOff>
    </xdr:from>
    <xdr:to>
      <xdr:col>50</xdr:col>
      <xdr:colOff>165100</xdr:colOff>
      <xdr:row>96</xdr:row>
      <xdr:rowOff>12065</xdr:rowOff>
    </xdr:to>
    <xdr:sp macro="" textlink="">
      <xdr:nvSpPr>
        <xdr:cNvPr id="462" name="フローチャート: 判断 461"/>
        <xdr:cNvSpPr/>
      </xdr:nvSpPr>
      <xdr:spPr>
        <a:xfrm>
          <a:off x="9588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29210</xdr:rowOff>
    </xdr:from>
    <xdr:ext cx="524510" cy="251460"/>
    <xdr:sp macro="" textlink="">
      <xdr:nvSpPr>
        <xdr:cNvPr id="463" name="テキスト ボックス 462"/>
        <xdr:cNvSpPr txBox="1"/>
      </xdr:nvSpPr>
      <xdr:spPr>
        <a:xfrm>
          <a:off x="9371965" y="1614551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84455</xdr:rowOff>
    </xdr:from>
    <xdr:to>
      <xdr:col>45</xdr:col>
      <xdr:colOff>177800</xdr:colOff>
      <xdr:row>95</xdr:row>
      <xdr:rowOff>155575</xdr:rowOff>
    </xdr:to>
    <xdr:cxnSp macro="">
      <xdr:nvCxnSpPr>
        <xdr:cNvPr id="464" name="直線コネクタ 463"/>
        <xdr:cNvCxnSpPr/>
      </xdr:nvCxnSpPr>
      <xdr:spPr>
        <a:xfrm>
          <a:off x="7861300" y="16200755"/>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99695</xdr:rowOff>
    </xdr:from>
    <xdr:to>
      <xdr:col>46</xdr:col>
      <xdr:colOff>38100</xdr:colOff>
      <xdr:row>96</xdr:row>
      <xdr:rowOff>29845</xdr:rowOff>
    </xdr:to>
    <xdr:sp macro="" textlink="">
      <xdr:nvSpPr>
        <xdr:cNvPr id="465" name="フローチャート: 判断 464"/>
        <xdr:cNvSpPr/>
      </xdr:nvSpPr>
      <xdr:spPr>
        <a:xfrm>
          <a:off x="8699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46355</xdr:rowOff>
    </xdr:from>
    <xdr:ext cx="524510" cy="259080"/>
    <xdr:sp macro="" textlink="">
      <xdr:nvSpPr>
        <xdr:cNvPr id="466" name="テキスト ボックス 465"/>
        <xdr:cNvSpPr txBox="1"/>
      </xdr:nvSpPr>
      <xdr:spPr>
        <a:xfrm>
          <a:off x="8482965" y="161626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66675</xdr:rowOff>
    </xdr:from>
    <xdr:to>
      <xdr:col>41</xdr:col>
      <xdr:colOff>50800</xdr:colOff>
      <xdr:row>94</xdr:row>
      <xdr:rowOff>84455</xdr:rowOff>
    </xdr:to>
    <xdr:cxnSp macro="">
      <xdr:nvCxnSpPr>
        <xdr:cNvPr id="467" name="直線コネクタ 466"/>
        <xdr:cNvCxnSpPr/>
      </xdr:nvCxnSpPr>
      <xdr:spPr>
        <a:xfrm>
          <a:off x="6972300" y="1618297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118110</xdr:rowOff>
    </xdr:from>
    <xdr:to>
      <xdr:col>41</xdr:col>
      <xdr:colOff>101600</xdr:colOff>
      <xdr:row>96</xdr:row>
      <xdr:rowOff>48260</xdr:rowOff>
    </xdr:to>
    <xdr:sp macro="" textlink="">
      <xdr:nvSpPr>
        <xdr:cNvPr id="468" name="フローチャート: 判断 467"/>
        <xdr:cNvSpPr/>
      </xdr:nvSpPr>
      <xdr:spPr>
        <a:xfrm>
          <a:off x="7810500" y="164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39370</xdr:rowOff>
    </xdr:from>
    <xdr:ext cx="524510" cy="259080"/>
    <xdr:sp macro="" textlink="">
      <xdr:nvSpPr>
        <xdr:cNvPr id="469" name="テキスト ボックス 468"/>
        <xdr:cNvSpPr txBox="1"/>
      </xdr:nvSpPr>
      <xdr:spPr>
        <a:xfrm>
          <a:off x="7593965" y="164985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92075</xdr:rowOff>
    </xdr:from>
    <xdr:to>
      <xdr:col>36</xdr:col>
      <xdr:colOff>165100</xdr:colOff>
      <xdr:row>96</xdr:row>
      <xdr:rowOff>22225</xdr:rowOff>
    </xdr:to>
    <xdr:sp macro="" textlink="">
      <xdr:nvSpPr>
        <xdr:cNvPr id="470" name="フローチャート: 判断 469"/>
        <xdr:cNvSpPr/>
      </xdr:nvSpPr>
      <xdr:spPr>
        <a:xfrm>
          <a:off x="6921500" y="163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13335</xdr:rowOff>
    </xdr:from>
    <xdr:ext cx="524510" cy="259080"/>
    <xdr:sp macro="" textlink="">
      <xdr:nvSpPr>
        <xdr:cNvPr id="471" name="テキスト ボックス 470"/>
        <xdr:cNvSpPr txBox="1"/>
      </xdr:nvSpPr>
      <xdr:spPr>
        <a:xfrm>
          <a:off x="6704965" y="164725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23495</xdr:rowOff>
    </xdr:from>
    <xdr:to>
      <xdr:col>55</xdr:col>
      <xdr:colOff>50800</xdr:colOff>
      <xdr:row>96</xdr:row>
      <xdr:rowOff>125095</xdr:rowOff>
    </xdr:to>
    <xdr:sp macro="" textlink="">
      <xdr:nvSpPr>
        <xdr:cNvPr id="477" name="楕円 476"/>
        <xdr:cNvSpPr/>
      </xdr:nvSpPr>
      <xdr:spPr>
        <a:xfrm>
          <a:off x="10426700" y="164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1905</xdr:rowOff>
    </xdr:from>
    <xdr:ext cx="534670" cy="259080"/>
    <xdr:sp macro="" textlink="">
      <xdr:nvSpPr>
        <xdr:cNvPr id="478" name="普通建設事業費 （ うち更新整備　）該当値テキスト"/>
        <xdr:cNvSpPr txBox="1"/>
      </xdr:nvSpPr>
      <xdr:spPr>
        <a:xfrm>
          <a:off x="10528300" y="16461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105410</xdr:rowOff>
    </xdr:from>
    <xdr:to>
      <xdr:col>50</xdr:col>
      <xdr:colOff>165100</xdr:colOff>
      <xdr:row>96</xdr:row>
      <xdr:rowOff>35560</xdr:rowOff>
    </xdr:to>
    <xdr:sp macro="" textlink="">
      <xdr:nvSpPr>
        <xdr:cNvPr id="479" name="楕円 478"/>
        <xdr:cNvSpPr/>
      </xdr:nvSpPr>
      <xdr:spPr>
        <a:xfrm>
          <a:off x="9588500" y="163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26670</xdr:rowOff>
    </xdr:from>
    <xdr:ext cx="524510" cy="259080"/>
    <xdr:sp macro="" textlink="">
      <xdr:nvSpPr>
        <xdr:cNvPr id="480" name="テキスト ボックス 479"/>
        <xdr:cNvSpPr txBox="1"/>
      </xdr:nvSpPr>
      <xdr:spPr>
        <a:xfrm>
          <a:off x="9371965" y="164858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104775</xdr:rowOff>
    </xdr:from>
    <xdr:to>
      <xdr:col>46</xdr:col>
      <xdr:colOff>38100</xdr:colOff>
      <xdr:row>96</xdr:row>
      <xdr:rowOff>34925</xdr:rowOff>
    </xdr:to>
    <xdr:sp macro="" textlink="">
      <xdr:nvSpPr>
        <xdr:cNvPr id="481" name="楕円 480"/>
        <xdr:cNvSpPr/>
      </xdr:nvSpPr>
      <xdr:spPr>
        <a:xfrm>
          <a:off x="8699500" y="163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26670</xdr:rowOff>
    </xdr:from>
    <xdr:ext cx="524510" cy="259080"/>
    <xdr:sp macro="" textlink="">
      <xdr:nvSpPr>
        <xdr:cNvPr id="482" name="テキスト ボックス 481"/>
        <xdr:cNvSpPr txBox="1"/>
      </xdr:nvSpPr>
      <xdr:spPr>
        <a:xfrm>
          <a:off x="8482965" y="164858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33655</xdr:rowOff>
    </xdr:from>
    <xdr:to>
      <xdr:col>41</xdr:col>
      <xdr:colOff>101600</xdr:colOff>
      <xdr:row>94</xdr:row>
      <xdr:rowOff>135255</xdr:rowOff>
    </xdr:to>
    <xdr:sp macro="" textlink="">
      <xdr:nvSpPr>
        <xdr:cNvPr id="483" name="楕円 482"/>
        <xdr:cNvSpPr/>
      </xdr:nvSpPr>
      <xdr:spPr>
        <a:xfrm>
          <a:off x="7810500" y="161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151765</xdr:rowOff>
    </xdr:from>
    <xdr:ext cx="524510" cy="259080"/>
    <xdr:sp macro="" textlink="">
      <xdr:nvSpPr>
        <xdr:cNvPr id="484" name="テキスト ボックス 483"/>
        <xdr:cNvSpPr txBox="1"/>
      </xdr:nvSpPr>
      <xdr:spPr>
        <a:xfrm>
          <a:off x="7593965" y="159251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15875</xdr:rowOff>
    </xdr:from>
    <xdr:to>
      <xdr:col>36</xdr:col>
      <xdr:colOff>165100</xdr:colOff>
      <xdr:row>94</xdr:row>
      <xdr:rowOff>117475</xdr:rowOff>
    </xdr:to>
    <xdr:sp macro="" textlink="">
      <xdr:nvSpPr>
        <xdr:cNvPr id="485" name="楕円 484"/>
        <xdr:cNvSpPr/>
      </xdr:nvSpPr>
      <xdr:spPr>
        <a:xfrm>
          <a:off x="6921500" y="161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133985</xdr:rowOff>
    </xdr:from>
    <xdr:ext cx="524510" cy="249555"/>
    <xdr:sp macro="" textlink="">
      <xdr:nvSpPr>
        <xdr:cNvPr id="486" name="テキスト ボックス 485"/>
        <xdr:cNvSpPr txBox="1"/>
      </xdr:nvSpPr>
      <xdr:spPr>
        <a:xfrm>
          <a:off x="6704965" y="1590738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725" cy="217170"/>
    <xdr:sp macro="" textlink="">
      <xdr:nvSpPr>
        <xdr:cNvPr id="495" name="テキスト ボックス 494"/>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8760" cy="259080"/>
    <xdr:sp macro="" textlink="">
      <xdr:nvSpPr>
        <xdr:cNvPr id="498" name="テキスト ボックス 497"/>
        <xdr:cNvSpPr txBox="1"/>
      </xdr:nvSpPr>
      <xdr:spPr>
        <a:xfrm>
          <a:off x="12197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57200" cy="259080"/>
    <xdr:sp macro="" textlink="">
      <xdr:nvSpPr>
        <xdr:cNvPr id="500" name="テキスト ボックス 499"/>
        <xdr:cNvSpPr txBox="1"/>
      </xdr:nvSpPr>
      <xdr:spPr>
        <a:xfrm>
          <a:off x="11978640" y="6207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168910</xdr:rowOff>
    </xdr:from>
    <xdr:ext cx="457200" cy="248920"/>
    <xdr:sp macro="" textlink="">
      <xdr:nvSpPr>
        <xdr:cNvPr id="502" name="テキスト ボックス 501"/>
        <xdr:cNvSpPr txBox="1"/>
      </xdr:nvSpPr>
      <xdr:spPr>
        <a:xfrm>
          <a:off x="11978640" y="5826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130810</xdr:rowOff>
    </xdr:from>
    <xdr:ext cx="457200" cy="259080"/>
    <xdr:sp macro="" textlink="">
      <xdr:nvSpPr>
        <xdr:cNvPr id="504" name="テキスト ボックス 503"/>
        <xdr:cNvSpPr txBox="1"/>
      </xdr:nvSpPr>
      <xdr:spPr>
        <a:xfrm>
          <a:off x="11978640" y="5445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6" name="テキスト ボックス 50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08" name="テキスト ボックス 507"/>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48260</xdr:rowOff>
    </xdr:from>
    <xdr:to>
      <xdr:col>85</xdr:col>
      <xdr:colOff>126365</xdr:colOff>
      <xdr:row>39</xdr:row>
      <xdr:rowOff>44450</xdr:rowOff>
    </xdr:to>
    <xdr:cxnSp macro="">
      <xdr:nvCxnSpPr>
        <xdr:cNvPr id="510" name="直線コネクタ 509"/>
        <xdr:cNvCxnSpPr/>
      </xdr:nvCxnSpPr>
      <xdr:spPr>
        <a:xfrm flipV="1">
          <a:off x="16317595" y="536321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1"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166370</xdr:rowOff>
    </xdr:from>
    <xdr:ext cx="534670" cy="251460"/>
    <xdr:sp macro="" textlink="">
      <xdr:nvSpPr>
        <xdr:cNvPr id="513" name="災害復旧事業費最大値テキスト"/>
        <xdr:cNvSpPr txBox="1"/>
      </xdr:nvSpPr>
      <xdr:spPr>
        <a:xfrm>
          <a:off x="16370300" y="5138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10,772</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48260</xdr:rowOff>
    </xdr:from>
    <xdr:to>
      <xdr:col>86</xdr:col>
      <xdr:colOff>25400</xdr:colOff>
      <xdr:row>31</xdr:row>
      <xdr:rowOff>48260</xdr:rowOff>
    </xdr:to>
    <xdr:cxnSp macro="">
      <xdr:nvCxnSpPr>
        <xdr:cNvPr id="514" name="直線コネクタ 513"/>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99060</xdr:rowOff>
    </xdr:from>
    <xdr:ext cx="378460" cy="250190"/>
    <xdr:sp macro="" textlink="">
      <xdr:nvSpPr>
        <xdr:cNvPr id="516" name="災害復旧事業費平均値テキスト"/>
        <xdr:cNvSpPr txBox="1"/>
      </xdr:nvSpPr>
      <xdr:spPr>
        <a:xfrm>
          <a:off x="16370300" y="6442710"/>
          <a:ext cx="3784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76200</xdr:rowOff>
    </xdr:from>
    <xdr:to>
      <xdr:col>85</xdr:col>
      <xdr:colOff>177800</xdr:colOff>
      <xdr:row>39</xdr:row>
      <xdr:rowOff>6350</xdr:rowOff>
    </xdr:to>
    <xdr:sp macro="" textlink="">
      <xdr:nvSpPr>
        <xdr:cNvPr id="517" name="フローチャート: 判断 516"/>
        <xdr:cNvSpPr/>
      </xdr:nvSpPr>
      <xdr:spPr>
        <a:xfrm>
          <a:off x="16268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75565</xdr:rowOff>
    </xdr:from>
    <xdr:to>
      <xdr:col>81</xdr:col>
      <xdr:colOff>101600</xdr:colOff>
      <xdr:row>39</xdr:row>
      <xdr:rowOff>6350</xdr:rowOff>
    </xdr:to>
    <xdr:sp macro="" textlink="">
      <xdr:nvSpPr>
        <xdr:cNvPr id="519" name="フローチャート: 判断 518"/>
        <xdr:cNvSpPr/>
      </xdr:nvSpPr>
      <xdr:spPr>
        <a:xfrm>
          <a:off x="15430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37</xdr:row>
      <xdr:rowOff>22225</xdr:rowOff>
    </xdr:from>
    <xdr:ext cx="378460" cy="258445"/>
    <xdr:sp macro="" textlink="">
      <xdr:nvSpPr>
        <xdr:cNvPr id="520" name="テキスト ボックス 519"/>
        <xdr:cNvSpPr txBox="1"/>
      </xdr:nvSpPr>
      <xdr:spPr>
        <a:xfrm>
          <a:off x="15292070" y="63658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26670</xdr:rowOff>
    </xdr:from>
    <xdr:to>
      <xdr:col>76</xdr:col>
      <xdr:colOff>114300</xdr:colOff>
      <xdr:row>39</xdr:row>
      <xdr:rowOff>44450</xdr:rowOff>
    </xdr:to>
    <xdr:cxnSp macro="">
      <xdr:nvCxnSpPr>
        <xdr:cNvPr id="521" name="直線コネクタ 520"/>
        <xdr:cNvCxnSpPr/>
      </xdr:nvCxnSpPr>
      <xdr:spPr>
        <a:xfrm>
          <a:off x="13703300" y="67132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33655</xdr:rowOff>
    </xdr:from>
    <xdr:to>
      <xdr:col>76</xdr:col>
      <xdr:colOff>165100</xdr:colOff>
      <xdr:row>38</xdr:row>
      <xdr:rowOff>135255</xdr:rowOff>
    </xdr:to>
    <xdr:sp macro="" textlink="">
      <xdr:nvSpPr>
        <xdr:cNvPr id="522" name="フローチャート: 判断 521"/>
        <xdr:cNvSpPr/>
      </xdr:nvSpPr>
      <xdr:spPr>
        <a:xfrm>
          <a:off x="14541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151765</xdr:rowOff>
    </xdr:from>
    <xdr:ext cx="459740" cy="259080"/>
    <xdr:sp macro="" textlink="">
      <xdr:nvSpPr>
        <xdr:cNvPr id="523" name="テキスト ボックス 522"/>
        <xdr:cNvSpPr txBox="1"/>
      </xdr:nvSpPr>
      <xdr:spPr>
        <a:xfrm>
          <a:off x="14357350" y="632396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8255</xdr:rowOff>
    </xdr:from>
    <xdr:to>
      <xdr:col>71</xdr:col>
      <xdr:colOff>177800</xdr:colOff>
      <xdr:row>39</xdr:row>
      <xdr:rowOff>26670</xdr:rowOff>
    </xdr:to>
    <xdr:cxnSp macro="">
      <xdr:nvCxnSpPr>
        <xdr:cNvPr id="524" name="直線コネクタ 523"/>
        <xdr:cNvCxnSpPr/>
      </xdr:nvCxnSpPr>
      <xdr:spPr>
        <a:xfrm>
          <a:off x="12814300" y="66948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xdr:rowOff>
    </xdr:from>
    <xdr:to>
      <xdr:col>72</xdr:col>
      <xdr:colOff>38100</xdr:colOff>
      <xdr:row>38</xdr:row>
      <xdr:rowOff>107315</xdr:rowOff>
    </xdr:to>
    <xdr:sp macro="" textlink="">
      <xdr:nvSpPr>
        <xdr:cNvPr id="525" name="フローチャート: 判断 524"/>
        <xdr:cNvSpPr/>
      </xdr:nvSpPr>
      <xdr:spPr>
        <a:xfrm>
          <a:off x="13652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123825</xdr:rowOff>
    </xdr:from>
    <xdr:ext cx="459740" cy="248920"/>
    <xdr:sp macro="" textlink="">
      <xdr:nvSpPr>
        <xdr:cNvPr id="526" name="テキスト ボックス 525"/>
        <xdr:cNvSpPr txBox="1"/>
      </xdr:nvSpPr>
      <xdr:spPr>
        <a:xfrm>
          <a:off x="13468350" y="629602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157480</xdr:rowOff>
    </xdr:from>
    <xdr:to>
      <xdr:col>67</xdr:col>
      <xdr:colOff>101600</xdr:colOff>
      <xdr:row>38</xdr:row>
      <xdr:rowOff>87630</xdr:rowOff>
    </xdr:to>
    <xdr:sp macro="" textlink="">
      <xdr:nvSpPr>
        <xdr:cNvPr id="527" name="フローチャート: 判断 526"/>
        <xdr:cNvSpPr/>
      </xdr:nvSpPr>
      <xdr:spPr>
        <a:xfrm>
          <a:off x="12763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104140</xdr:rowOff>
    </xdr:from>
    <xdr:ext cx="459740" cy="259080"/>
    <xdr:sp macro="" textlink="">
      <xdr:nvSpPr>
        <xdr:cNvPr id="528" name="テキスト ボックス 527"/>
        <xdr:cNvSpPr txBox="1"/>
      </xdr:nvSpPr>
      <xdr:spPr>
        <a:xfrm>
          <a:off x="12579350" y="62763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35"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39395" cy="251460"/>
    <xdr:sp macro="" textlink="">
      <xdr:nvSpPr>
        <xdr:cNvPr id="537" name="テキスト ボックス 536"/>
        <xdr:cNvSpPr txBox="1"/>
      </xdr:nvSpPr>
      <xdr:spPr>
        <a:xfrm>
          <a:off x="15356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39395" cy="251460"/>
    <xdr:sp macro="" textlink="">
      <xdr:nvSpPr>
        <xdr:cNvPr id="539" name="テキスト ボックス 538"/>
        <xdr:cNvSpPr txBox="1"/>
      </xdr:nvSpPr>
      <xdr:spPr>
        <a:xfrm>
          <a:off x="14467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147320</xdr:rowOff>
    </xdr:from>
    <xdr:to>
      <xdr:col>72</xdr:col>
      <xdr:colOff>38100</xdr:colOff>
      <xdr:row>39</xdr:row>
      <xdr:rowOff>77470</xdr:rowOff>
    </xdr:to>
    <xdr:sp macro="" textlink="">
      <xdr:nvSpPr>
        <xdr:cNvPr id="540" name="楕円 539"/>
        <xdr:cNvSpPr/>
      </xdr:nvSpPr>
      <xdr:spPr>
        <a:xfrm>
          <a:off x="1365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68580</xdr:rowOff>
    </xdr:from>
    <xdr:ext cx="378460" cy="259080"/>
    <xdr:sp macro="" textlink="">
      <xdr:nvSpPr>
        <xdr:cNvPr id="541" name="テキスト ボックス 540"/>
        <xdr:cNvSpPr txBox="1"/>
      </xdr:nvSpPr>
      <xdr:spPr>
        <a:xfrm>
          <a:off x="13514070" y="6755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128905</xdr:rowOff>
    </xdr:from>
    <xdr:to>
      <xdr:col>67</xdr:col>
      <xdr:colOff>101600</xdr:colOff>
      <xdr:row>39</xdr:row>
      <xdr:rowOff>59055</xdr:rowOff>
    </xdr:to>
    <xdr:sp macro="" textlink="">
      <xdr:nvSpPr>
        <xdr:cNvPr id="542" name="楕円 541"/>
        <xdr:cNvSpPr/>
      </xdr:nvSpPr>
      <xdr:spPr>
        <a:xfrm>
          <a:off x="12763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50165</xdr:rowOff>
    </xdr:from>
    <xdr:ext cx="378460" cy="259080"/>
    <xdr:sp macro="" textlink="">
      <xdr:nvSpPr>
        <xdr:cNvPr id="543" name="テキスト ボックス 542"/>
        <xdr:cNvSpPr txBox="1"/>
      </xdr:nvSpPr>
      <xdr:spPr>
        <a:xfrm>
          <a:off x="12625070" y="6736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725" cy="217170"/>
    <xdr:sp macro="" textlink="">
      <xdr:nvSpPr>
        <xdr:cNvPr id="552" name="テキスト ボックス 551"/>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8760" cy="248920"/>
    <xdr:sp macro="" textlink="">
      <xdr:nvSpPr>
        <xdr:cNvPr id="555" name="テキスト ボックス 554"/>
        <xdr:cNvSpPr txBox="1"/>
      </xdr:nvSpPr>
      <xdr:spPr>
        <a:xfrm>
          <a:off x="12197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8760" cy="248920"/>
    <xdr:sp macro="" textlink="">
      <xdr:nvSpPr>
        <xdr:cNvPr id="557" name="テキスト ボックス 556"/>
        <xdr:cNvSpPr txBox="1"/>
      </xdr:nvSpPr>
      <xdr:spPr>
        <a:xfrm>
          <a:off x="12197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9" name="直線コネクタ 55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9395" cy="259080"/>
    <xdr:sp macro="" textlink="">
      <xdr:nvSpPr>
        <xdr:cNvPr id="569" name="テキスト ボックス 568"/>
        <xdr:cNvSpPr txBox="1"/>
      </xdr:nvSpPr>
      <xdr:spPr>
        <a:xfrm>
          <a:off x="15356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9395" cy="259080"/>
    <xdr:sp macro="" textlink="">
      <xdr:nvSpPr>
        <xdr:cNvPr id="572" name="テキスト ボックス 571"/>
        <xdr:cNvSpPr txBox="1"/>
      </xdr:nvSpPr>
      <xdr:spPr>
        <a:xfrm>
          <a:off x="14467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9395" cy="259080"/>
    <xdr:sp macro="" textlink="">
      <xdr:nvSpPr>
        <xdr:cNvPr id="575" name="テキスト ボックス 574"/>
        <xdr:cNvSpPr txBox="1"/>
      </xdr:nvSpPr>
      <xdr:spPr>
        <a:xfrm>
          <a:off x="1357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9395" cy="259080"/>
    <xdr:sp macro="" textlink="">
      <xdr:nvSpPr>
        <xdr:cNvPr id="577" name="テキスト ボックス 576"/>
        <xdr:cNvSpPr txBox="1"/>
      </xdr:nvSpPr>
      <xdr:spPr>
        <a:xfrm>
          <a:off x="1268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9" name="テキスト ボックス 57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2" name="テキスト ボックス 58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9395" cy="259080"/>
    <xdr:sp macro="" textlink="">
      <xdr:nvSpPr>
        <xdr:cNvPr id="586" name="テキスト ボックス 585"/>
        <xdr:cNvSpPr txBox="1"/>
      </xdr:nvSpPr>
      <xdr:spPr>
        <a:xfrm>
          <a:off x="15356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9395" cy="259080"/>
    <xdr:sp macro="" textlink="">
      <xdr:nvSpPr>
        <xdr:cNvPr id="588" name="テキスト ボックス 587"/>
        <xdr:cNvSpPr txBox="1"/>
      </xdr:nvSpPr>
      <xdr:spPr>
        <a:xfrm>
          <a:off x="14467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9395" cy="259080"/>
    <xdr:sp macro="" textlink="">
      <xdr:nvSpPr>
        <xdr:cNvPr id="590" name="テキスト ボックス 589"/>
        <xdr:cNvSpPr txBox="1"/>
      </xdr:nvSpPr>
      <xdr:spPr>
        <a:xfrm>
          <a:off x="1357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9395" cy="259080"/>
    <xdr:sp macro="" textlink="">
      <xdr:nvSpPr>
        <xdr:cNvPr id="592" name="テキスト ボックス 591"/>
        <xdr:cNvSpPr txBox="1"/>
      </xdr:nvSpPr>
      <xdr:spPr>
        <a:xfrm>
          <a:off x="1268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725" cy="217170"/>
    <xdr:sp macro="" textlink="">
      <xdr:nvSpPr>
        <xdr:cNvPr id="601" name="テキスト ボックス 600"/>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8760" cy="259080"/>
    <xdr:sp macro="" textlink="">
      <xdr:nvSpPr>
        <xdr:cNvPr id="604" name="テキスト ボックス 603"/>
        <xdr:cNvSpPr txBox="1"/>
      </xdr:nvSpPr>
      <xdr:spPr>
        <a:xfrm>
          <a:off x="12197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6" name="テキスト ボックス 60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08" name="テキスト ボックス 607"/>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0" name="テキスト ボックス 60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2" name="テキスト ボックス 611"/>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5470" cy="248920"/>
    <xdr:sp macro="" textlink="">
      <xdr:nvSpPr>
        <xdr:cNvPr id="614" name="テキスト ボックス 613"/>
        <xdr:cNvSpPr txBox="1"/>
      </xdr:nvSpPr>
      <xdr:spPr>
        <a:xfrm>
          <a:off x="11850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26670</xdr:rowOff>
    </xdr:from>
    <xdr:to>
      <xdr:col>85</xdr:col>
      <xdr:colOff>126365</xdr:colOff>
      <xdr:row>77</xdr:row>
      <xdr:rowOff>112395</xdr:rowOff>
    </xdr:to>
    <xdr:cxnSp macro="">
      <xdr:nvCxnSpPr>
        <xdr:cNvPr id="616" name="直線コネクタ 615"/>
        <xdr:cNvCxnSpPr/>
      </xdr:nvCxnSpPr>
      <xdr:spPr>
        <a:xfrm flipV="1">
          <a:off x="16317595" y="12028170"/>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116205</xdr:rowOff>
    </xdr:from>
    <xdr:ext cx="534670" cy="259080"/>
    <xdr:sp macro="" textlink="">
      <xdr:nvSpPr>
        <xdr:cNvPr id="617" name="公債費最小値テキスト"/>
        <xdr:cNvSpPr txBox="1"/>
      </xdr:nvSpPr>
      <xdr:spPr>
        <a:xfrm>
          <a:off x="16370300" y="13317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14,428</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112395</xdr:rowOff>
    </xdr:from>
    <xdr:to>
      <xdr:col>86</xdr:col>
      <xdr:colOff>25400</xdr:colOff>
      <xdr:row>77</xdr:row>
      <xdr:rowOff>112395</xdr:rowOff>
    </xdr:to>
    <xdr:cxnSp macro="">
      <xdr:nvCxnSpPr>
        <xdr:cNvPr id="618" name="直線コネクタ 617"/>
        <xdr:cNvCxnSpPr/>
      </xdr:nvCxnSpPr>
      <xdr:spPr>
        <a:xfrm>
          <a:off x="16230600" y="13314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144780</xdr:rowOff>
    </xdr:from>
    <xdr:ext cx="534670" cy="250190"/>
    <xdr:sp macro="" textlink="">
      <xdr:nvSpPr>
        <xdr:cNvPr id="619" name="公債費最大値テキスト"/>
        <xdr:cNvSpPr txBox="1"/>
      </xdr:nvSpPr>
      <xdr:spPr>
        <a:xfrm>
          <a:off x="16370300" y="1180338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81,942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26670</xdr:rowOff>
    </xdr:from>
    <xdr:to>
      <xdr:col>86</xdr:col>
      <xdr:colOff>25400</xdr:colOff>
      <xdr:row>70</xdr:row>
      <xdr:rowOff>26670</xdr:rowOff>
    </xdr:to>
    <xdr:cxnSp macro="">
      <xdr:nvCxnSpPr>
        <xdr:cNvPr id="620" name="直線コネクタ 619"/>
        <xdr:cNvCxnSpPr/>
      </xdr:nvCxnSpPr>
      <xdr:spPr>
        <a:xfrm>
          <a:off x="16230600" y="1202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54610</xdr:rowOff>
    </xdr:from>
    <xdr:to>
      <xdr:col>85</xdr:col>
      <xdr:colOff>127000</xdr:colOff>
      <xdr:row>74</xdr:row>
      <xdr:rowOff>66040</xdr:rowOff>
    </xdr:to>
    <xdr:cxnSp macro="">
      <xdr:nvCxnSpPr>
        <xdr:cNvPr id="621" name="直線コネクタ 620"/>
        <xdr:cNvCxnSpPr/>
      </xdr:nvCxnSpPr>
      <xdr:spPr>
        <a:xfrm flipV="1">
          <a:off x="15481300" y="127419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170180</xdr:rowOff>
    </xdr:from>
    <xdr:ext cx="534670" cy="259080"/>
    <xdr:sp macro="" textlink="">
      <xdr:nvSpPr>
        <xdr:cNvPr id="622" name="公債費平均値テキスト"/>
        <xdr:cNvSpPr txBox="1"/>
      </xdr:nvSpPr>
      <xdr:spPr>
        <a:xfrm>
          <a:off x="16370300" y="12857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20320</xdr:rowOff>
    </xdr:from>
    <xdr:to>
      <xdr:col>85</xdr:col>
      <xdr:colOff>177800</xdr:colOff>
      <xdr:row>75</xdr:row>
      <xdr:rowOff>121920</xdr:rowOff>
    </xdr:to>
    <xdr:sp macro="" textlink="">
      <xdr:nvSpPr>
        <xdr:cNvPr id="623" name="フローチャート: 判断 622"/>
        <xdr:cNvSpPr/>
      </xdr:nvSpPr>
      <xdr:spPr>
        <a:xfrm>
          <a:off x="16268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66040</xdr:rowOff>
    </xdr:from>
    <xdr:to>
      <xdr:col>81</xdr:col>
      <xdr:colOff>50800</xdr:colOff>
      <xdr:row>74</xdr:row>
      <xdr:rowOff>115570</xdr:rowOff>
    </xdr:to>
    <xdr:cxnSp macro="">
      <xdr:nvCxnSpPr>
        <xdr:cNvPr id="624" name="直線コネクタ 623"/>
        <xdr:cNvCxnSpPr/>
      </xdr:nvCxnSpPr>
      <xdr:spPr>
        <a:xfrm flipV="1">
          <a:off x="14592300" y="127533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30480</xdr:rowOff>
    </xdr:from>
    <xdr:to>
      <xdr:col>81</xdr:col>
      <xdr:colOff>101600</xdr:colOff>
      <xdr:row>75</xdr:row>
      <xdr:rowOff>132080</xdr:rowOff>
    </xdr:to>
    <xdr:sp macro="" textlink="">
      <xdr:nvSpPr>
        <xdr:cNvPr id="625" name="フローチャート: 判断 624"/>
        <xdr:cNvSpPr/>
      </xdr:nvSpPr>
      <xdr:spPr>
        <a:xfrm>
          <a:off x="154305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123825</xdr:rowOff>
    </xdr:from>
    <xdr:ext cx="524510" cy="248920"/>
    <xdr:sp macro="" textlink="">
      <xdr:nvSpPr>
        <xdr:cNvPr id="626" name="テキスト ボックス 625"/>
        <xdr:cNvSpPr txBox="1"/>
      </xdr:nvSpPr>
      <xdr:spPr>
        <a:xfrm>
          <a:off x="15213965" y="1298257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115570</xdr:rowOff>
    </xdr:from>
    <xdr:to>
      <xdr:col>76</xdr:col>
      <xdr:colOff>114300</xdr:colOff>
      <xdr:row>74</xdr:row>
      <xdr:rowOff>147955</xdr:rowOff>
    </xdr:to>
    <xdr:cxnSp macro="">
      <xdr:nvCxnSpPr>
        <xdr:cNvPr id="627" name="直線コネクタ 626"/>
        <xdr:cNvCxnSpPr/>
      </xdr:nvCxnSpPr>
      <xdr:spPr>
        <a:xfrm flipV="1">
          <a:off x="13703300" y="128028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67310</xdr:rowOff>
    </xdr:from>
    <xdr:to>
      <xdr:col>76</xdr:col>
      <xdr:colOff>165100</xdr:colOff>
      <xdr:row>75</xdr:row>
      <xdr:rowOff>168910</xdr:rowOff>
    </xdr:to>
    <xdr:sp macro="" textlink="">
      <xdr:nvSpPr>
        <xdr:cNvPr id="628" name="フローチャート: 判断 627"/>
        <xdr:cNvSpPr/>
      </xdr:nvSpPr>
      <xdr:spPr>
        <a:xfrm>
          <a:off x="14541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160020</xdr:rowOff>
    </xdr:from>
    <xdr:ext cx="524510" cy="259080"/>
    <xdr:sp macro="" textlink="">
      <xdr:nvSpPr>
        <xdr:cNvPr id="629" name="テキスト ボックス 628"/>
        <xdr:cNvSpPr txBox="1"/>
      </xdr:nvSpPr>
      <xdr:spPr>
        <a:xfrm>
          <a:off x="14324965" y="130187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130810</xdr:rowOff>
    </xdr:from>
    <xdr:to>
      <xdr:col>71</xdr:col>
      <xdr:colOff>177800</xdr:colOff>
      <xdr:row>74</xdr:row>
      <xdr:rowOff>147955</xdr:rowOff>
    </xdr:to>
    <xdr:cxnSp macro="">
      <xdr:nvCxnSpPr>
        <xdr:cNvPr id="630" name="直線コネクタ 629"/>
        <xdr:cNvCxnSpPr/>
      </xdr:nvCxnSpPr>
      <xdr:spPr>
        <a:xfrm>
          <a:off x="12814300" y="128181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74930</xdr:rowOff>
    </xdr:from>
    <xdr:to>
      <xdr:col>72</xdr:col>
      <xdr:colOff>38100</xdr:colOff>
      <xdr:row>76</xdr:row>
      <xdr:rowOff>4445</xdr:rowOff>
    </xdr:to>
    <xdr:sp macro="" textlink="">
      <xdr:nvSpPr>
        <xdr:cNvPr id="631" name="フローチャート: 判断 630"/>
        <xdr:cNvSpPr/>
      </xdr:nvSpPr>
      <xdr:spPr>
        <a:xfrm>
          <a:off x="13652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167005</xdr:rowOff>
    </xdr:from>
    <xdr:ext cx="524510" cy="250825"/>
    <xdr:sp macro="" textlink="">
      <xdr:nvSpPr>
        <xdr:cNvPr id="632" name="テキスト ボックス 631"/>
        <xdr:cNvSpPr txBox="1"/>
      </xdr:nvSpPr>
      <xdr:spPr>
        <a:xfrm>
          <a:off x="13435965" y="1302575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55245</xdr:rowOff>
    </xdr:from>
    <xdr:to>
      <xdr:col>67</xdr:col>
      <xdr:colOff>101600</xdr:colOff>
      <xdr:row>75</xdr:row>
      <xdr:rowOff>156845</xdr:rowOff>
    </xdr:to>
    <xdr:sp macro="" textlink="">
      <xdr:nvSpPr>
        <xdr:cNvPr id="633" name="フローチャート: 判断 632"/>
        <xdr:cNvSpPr/>
      </xdr:nvSpPr>
      <xdr:spPr>
        <a:xfrm>
          <a:off x="127635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147955</xdr:rowOff>
    </xdr:from>
    <xdr:ext cx="524510" cy="258445"/>
    <xdr:sp macro="" textlink="">
      <xdr:nvSpPr>
        <xdr:cNvPr id="634" name="テキスト ボックス 633"/>
        <xdr:cNvSpPr txBox="1"/>
      </xdr:nvSpPr>
      <xdr:spPr>
        <a:xfrm>
          <a:off x="12546965" y="1300670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74</xdr:row>
      <xdr:rowOff>3810</xdr:rowOff>
    </xdr:from>
    <xdr:to>
      <xdr:col>85</xdr:col>
      <xdr:colOff>177800</xdr:colOff>
      <xdr:row>74</xdr:row>
      <xdr:rowOff>105410</xdr:rowOff>
    </xdr:to>
    <xdr:sp macro="" textlink="">
      <xdr:nvSpPr>
        <xdr:cNvPr id="640" name="楕円 639"/>
        <xdr:cNvSpPr/>
      </xdr:nvSpPr>
      <xdr:spPr>
        <a:xfrm>
          <a:off x="162687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26670</xdr:rowOff>
    </xdr:from>
    <xdr:ext cx="534670" cy="259080"/>
    <xdr:sp macro="" textlink="">
      <xdr:nvSpPr>
        <xdr:cNvPr id="641" name="公債費該当値テキスト"/>
        <xdr:cNvSpPr txBox="1"/>
      </xdr:nvSpPr>
      <xdr:spPr>
        <a:xfrm>
          <a:off x="16370300" y="12542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15240</xdr:rowOff>
    </xdr:from>
    <xdr:to>
      <xdr:col>81</xdr:col>
      <xdr:colOff>101600</xdr:colOff>
      <xdr:row>74</xdr:row>
      <xdr:rowOff>116840</xdr:rowOff>
    </xdr:to>
    <xdr:sp macro="" textlink="">
      <xdr:nvSpPr>
        <xdr:cNvPr id="642" name="楕円 641"/>
        <xdr:cNvSpPr/>
      </xdr:nvSpPr>
      <xdr:spPr>
        <a:xfrm>
          <a:off x="154305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133350</xdr:rowOff>
    </xdr:from>
    <xdr:ext cx="524510" cy="250190"/>
    <xdr:sp macro="" textlink="">
      <xdr:nvSpPr>
        <xdr:cNvPr id="643" name="テキスト ボックス 642"/>
        <xdr:cNvSpPr txBox="1"/>
      </xdr:nvSpPr>
      <xdr:spPr>
        <a:xfrm>
          <a:off x="15213965" y="1247775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64770</xdr:rowOff>
    </xdr:from>
    <xdr:to>
      <xdr:col>76</xdr:col>
      <xdr:colOff>165100</xdr:colOff>
      <xdr:row>74</xdr:row>
      <xdr:rowOff>166370</xdr:rowOff>
    </xdr:to>
    <xdr:sp macro="" textlink="">
      <xdr:nvSpPr>
        <xdr:cNvPr id="644" name="楕円 643"/>
        <xdr:cNvSpPr/>
      </xdr:nvSpPr>
      <xdr:spPr>
        <a:xfrm>
          <a:off x="145415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11430</xdr:rowOff>
    </xdr:from>
    <xdr:ext cx="524510" cy="259080"/>
    <xdr:sp macro="" textlink="">
      <xdr:nvSpPr>
        <xdr:cNvPr id="645" name="テキスト ボックス 644"/>
        <xdr:cNvSpPr txBox="1"/>
      </xdr:nvSpPr>
      <xdr:spPr>
        <a:xfrm>
          <a:off x="14324965" y="125272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97790</xdr:rowOff>
    </xdr:from>
    <xdr:to>
      <xdr:col>72</xdr:col>
      <xdr:colOff>38100</xdr:colOff>
      <xdr:row>75</xdr:row>
      <xdr:rowOff>27305</xdr:rowOff>
    </xdr:to>
    <xdr:sp macro="" textlink="">
      <xdr:nvSpPr>
        <xdr:cNvPr id="646" name="楕円 645"/>
        <xdr:cNvSpPr/>
      </xdr:nvSpPr>
      <xdr:spPr>
        <a:xfrm>
          <a:off x="13652500" y="12785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43815</xdr:rowOff>
    </xdr:from>
    <xdr:ext cx="524510" cy="248920"/>
    <xdr:sp macro="" textlink="">
      <xdr:nvSpPr>
        <xdr:cNvPr id="647" name="テキスト ボックス 646"/>
        <xdr:cNvSpPr txBox="1"/>
      </xdr:nvSpPr>
      <xdr:spPr>
        <a:xfrm>
          <a:off x="13435965" y="1255966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39,572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80010</xdr:rowOff>
    </xdr:from>
    <xdr:to>
      <xdr:col>67</xdr:col>
      <xdr:colOff>101600</xdr:colOff>
      <xdr:row>75</xdr:row>
      <xdr:rowOff>10160</xdr:rowOff>
    </xdr:to>
    <xdr:sp macro="" textlink="">
      <xdr:nvSpPr>
        <xdr:cNvPr id="648" name="楕円 647"/>
        <xdr:cNvSpPr/>
      </xdr:nvSpPr>
      <xdr:spPr>
        <a:xfrm>
          <a:off x="127635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26670</xdr:rowOff>
    </xdr:from>
    <xdr:ext cx="524510" cy="259080"/>
    <xdr:sp macro="" textlink="">
      <xdr:nvSpPr>
        <xdr:cNvPr id="649" name="テキスト ボックス 648"/>
        <xdr:cNvSpPr txBox="1"/>
      </xdr:nvSpPr>
      <xdr:spPr>
        <a:xfrm>
          <a:off x="12546965" y="12542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725" cy="217170"/>
    <xdr:sp macro="" textlink="">
      <xdr:nvSpPr>
        <xdr:cNvPr id="658" name="テキスト ボックス 657"/>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0" name="直線コネクタ 65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38760" cy="259080"/>
    <xdr:sp macro="" textlink="">
      <xdr:nvSpPr>
        <xdr:cNvPr id="661" name="テキスト ボックス 660"/>
        <xdr:cNvSpPr txBox="1"/>
      </xdr:nvSpPr>
      <xdr:spPr>
        <a:xfrm>
          <a:off x="12197080" y="16930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2" name="直線コネクタ 66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63" name="テキスト ボックス 662"/>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4" name="直線コネクタ 66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5" name="テキスト ボックス 664"/>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6" name="直線コネクタ 66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67" name="テキスト ボックス 666"/>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8" name="直線コネクタ 66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5470" cy="258445"/>
    <xdr:sp macro="" textlink="">
      <xdr:nvSpPr>
        <xdr:cNvPr id="669" name="テキスト ボックス 668"/>
        <xdr:cNvSpPr txBox="1"/>
      </xdr:nvSpPr>
      <xdr:spPr>
        <a:xfrm>
          <a:off x="11850370" y="15624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0" name="直線コネクタ 66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5470" cy="259080"/>
    <xdr:sp macro="" textlink="">
      <xdr:nvSpPr>
        <xdr:cNvPr id="671" name="テキスト ボックス 670"/>
        <xdr:cNvSpPr txBox="1"/>
      </xdr:nvSpPr>
      <xdr:spPr>
        <a:xfrm>
          <a:off x="11850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5470" cy="248920"/>
    <xdr:sp macro="" textlink="">
      <xdr:nvSpPr>
        <xdr:cNvPr id="673" name="テキスト ボックス 672"/>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81280</xdr:rowOff>
    </xdr:from>
    <xdr:to>
      <xdr:col>85</xdr:col>
      <xdr:colOff>126365</xdr:colOff>
      <xdr:row>99</xdr:row>
      <xdr:rowOff>90170</xdr:rowOff>
    </xdr:to>
    <xdr:cxnSp macro="">
      <xdr:nvCxnSpPr>
        <xdr:cNvPr id="675" name="直線コネクタ 674"/>
        <xdr:cNvCxnSpPr/>
      </xdr:nvCxnSpPr>
      <xdr:spPr>
        <a:xfrm flipV="1">
          <a:off x="16317595" y="15511780"/>
          <a:ext cx="127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93980</xdr:rowOff>
    </xdr:from>
    <xdr:ext cx="378460" cy="259080"/>
    <xdr:sp macro="" textlink="">
      <xdr:nvSpPr>
        <xdr:cNvPr id="676" name="積立金最小値テキスト"/>
        <xdr:cNvSpPr txBox="1"/>
      </xdr:nvSpPr>
      <xdr:spPr>
        <a:xfrm>
          <a:off x="16370300" y="17067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90170</xdr:rowOff>
    </xdr:from>
    <xdr:to>
      <xdr:col>86</xdr:col>
      <xdr:colOff>25400</xdr:colOff>
      <xdr:row>99</xdr:row>
      <xdr:rowOff>90170</xdr:rowOff>
    </xdr:to>
    <xdr:cxnSp macro="">
      <xdr:nvCxnSpPr>
        <xdr:cNvPr id="677" name="直線コネクタ 676"/>
        <xdr:cNvCxnSpPr/>
      </xdr:nvCxnSpPr>
      <xdr:spPr>
        <a:xfrm>
          <a:off x="16230600" y="17063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27940</xdr:rowOff>
    </xdr:from>
    <xdr:ext cx="598805" cy="259080"/>
    <xdr:sp macro="" textlink="">
      <xdr:nvSpPr>
        <xdr:cNvPr id="678" name="積立金最大値テキスト"/>
        <xdr:cNvSpPr txBox="1"/>
      </xdr:nvSpPr>
      <xdr:spPr>
        <a:xfrm>
          <a:off x="16370300" y="15286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143,353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81280</xdr:rowOff>
    </xdr:from>
    <xdr:to>
      <xdr:col>86</xdr:col>
      <xdr:colOff>25400</xdr:colOff>
      <xdr:row>90</xdr:row>
      <xdr:rowOff>81280</xdr:rowOff>
    </xdr:to>
    <xdr:cxnSp macro="">
      <xdr:nvCxnSpPr>
        <xdr:cNvPr id="679" name="直線コネクタ 678"/>
        <xdr:cNvCxnSpPr/>
      </xdr:nvCxnSpPr>
      <xdr:spPr>
        <a:xfrm>
          <a:off x="16230600" y="1551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118745</xdr:rowOff>
    </xdr:from>
    <xdr:to>
      <xdr:col>85</xdr:col>
      <xdr:colOff>127000</xdr:colOff>
      <xdr:row>97</xdr:row>
      <xdr:rowOff>147320</xdr:rowOff>
    </xdr:to>
    <xdr:cxnSp macro="">
      <xdr:nvCxnSpPr>
        <xdr:cNvPr id="680" name="直線コネクタ 679"/>
        <xdr:cNvCxnSpPr/>
      </xdr:nvCxnSpPr>
      <xdr:spPr>
        <a:xfrm flipV="1">
          <a:off x="15481300" y="1674939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132080</xdr:rowOff>
    </xdr:from>
    <xdr:ext cx="534670" cy="251460"/>
    <xdr:sp macro="" textlink="">
      <xdr:nvSpPr>
        <xdr:cNvPr id="681" name="積立金平均値テキスト"/>
        <xdr:cNvSpPr txBox="1"/>
      </xdr:nvSpPr>
      <xdr:spPr>
        <a:xfrm>
          <a:off x="16370300" y="167627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21,823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153670</xdr:rowOff>
    </xdr:from>
    <xdr:to>
      <xdr:col>85</xdr:col>
      <xdr:colOff>177800</xdr:colOff>
      <xdr:row>98</xdr:row>
      <xdr:rowOff>83820</xdr:rowOff>
    </xdr:to>
    <xdr:sp macro="" textlink="">
      <xdr:nvSpPr>
        <xdr:cNvPr id="682" name="フローチャート: 判断 681"/>
        <xdr:cNvSpPr/>
      </xdr:nvSpPr>
      <xdr:spPr>
        <a:xfrm>
          <a:off x="16268700" y="1678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147320</xdr:rowOff>
    </xdr:from>
    <xdr:to>
      <xdr:col>81</xdr:col>
      <xdr:colOff>50800</xdr:colOff>
      <xdr:row>98</xdr:row>
      <xdr:rowOff>151765</xdr:rowOff>
    </xdr:to>
    <xdr:cxnSp macro="">
      <xdr:nvCxnSpPr>
        <xdr:cNvPr id="683" name="直線コネクタ 682"/>
        <xdr:cNvCxnSpPr/>
      </xdr:nvCxnSpPr>
      <xdr:spPr>
        <a:xfrm flipV="1">
          <a:off x="14592300" y="16777970"/>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155575</xdr:rowOff>
    </xdr:from>
    <xdr:to>
      <xdr:col>81</xdr:col>
      <xdr:colOff>101600</xdr:colOff>
      <xdr:row>98</xdr:row>
      <xdr:rowOff>86360</xdr:rowOff>
    </xdr:to>
    <xdr:sp macro="" textlink="">
      <xdr:nvSpPr>
        <xdr:cNvPr id="684" name="フローチャート: 判断 683"/>
        <xdr:cNvSpPr/>
      </xdr:nvSpPr>
      <xdr:spPr>
        <a:xfrm>
          <a:off x="154305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76835</xdr:rowOff>
    </xdr:from>
    <xdr:ext cx="524510" cy="249555"/>
    <xdr:sp macro="" textlink="">
      <xdr:nvSpPr>
        <xdr:cNvPr id="685" name="テキスト ボックス 684"/>
        <xdr:cNvSpPr txBox="1"/>
      </xdr:nvSpPr>
      <xdr:spPr>
        <a:xfrm>
          <a:off x="15213965" y="1687893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151765</xdr:rowOff>
    </xdr:from>
    <xdr:to>
      <xdr:col>76</xdr:col>
      <xdr:colOff>114300</xdr:colOff>
      <xdr:row>99</xdr:row>
      <xdr:rowOff>26670</xdr:rowOff>
    </xdr:to>
    <xdr:cxnSp macro="">
      <xdr:nvCxnSpPr>
        <xdr:cNvPr id="686" name="直線コネクタ 685"/>
        <xdr:cNvCxnSpPr/>
      </xdr:nvCxnSpPr>
      <xdr:spPr>
        <a:xfrm flipV="1">
          <a:off x="13703300" y="1695386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73025</xdr:rowOff>
    </xdr:from>
    <xdr:to>
      <xdr:col>76</xdr:col>
      <xdr:colOff>165100</xdr:colOff>
      <xdr:row>99</xdr:row>
      <xdr:rowOff>3175</xdr:rowOff>
    </xdr:to>
    <xdr:sp macro="" textlink="">
      <xdr:nvSpPr>
        <xdr:cNvPr id="687" name="フローチャート: 判断 686"/>
        <xdr:cNvSpPr/>
      </xdr:nvSpPr>
      <xdr:spPr>
        <a:xfrm>
          <a:off x="14541500" y="168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19685</xdr:rowOff>
    </xdr:from>
    <xdr:ext cx="524510" cy="249555"/>
    <xdr:sp macro="" textlink="">
      <xdr:nvSpPr>
        <xdr:cNvPr id="688" name="テキスト ボックス 687"/>
        <xdr:cNvSpPr txBox="1"/>
      </xdr:nvSpPr>
      <xdr:spPr>
        <a:xfrm>
          <a:off x="14324965" y="1665033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13970</xdr:rowOff>
    </xdr:from>
    <xdr:to>
      <xdr:col>71</xdr:col>
      <xdr:colOff>177800</xdr:colOff>
      <xdr:row>99</xdr:row>
      <xdr:rowOff>26670</xdr:rowOff>
    </xdr:to>
    <xdr:cxnSp macro="">
      <xdr:nvCxnSpPr>
        <xdr:cNvPr id="689" name="直線コネクタ 688"/>
        <xdr:cNvCxnSpPr/>
      </xdr:nvCxnSpPr>
      <xdr:spPr>
        <a:xfrm>
          <a:off x="12814300" y="169875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72390</xdr:rowOff>
    </xdr:from>
    <xdr:to>
      <xdr:col>72</xdr:col>
      <xdr:colOff>38100</xdr:colOff>
      <xdr:row>99</xdr:row>
      <xdr:rowOff>2540</xdr:rowOff>
    </xdr:to>
    <xdr:sp macro="" textlink="">
      <xdr:nvSpPr>
        <xdr:cNvPr id="690" name="フローチャート: 判断 689"/>
        <xdr:cNvSpPr/>
      </xdr:nvSpPr>
      <xdr:spPr>
        <a:xfrm>
          <a:off x="1365250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19050</xdr:rowOff>
    </xdr:from>
    <xdr:ext cx="524510" cy="250190"/>
    <xdr:sp macro="" textlink="">
      <xdr:nvSpPr>
        <xdr:cNvPr id="691" name="テキスト ボックス 690"/>
        <xdr:cNvSpPr txBox="1"/>
      </xdr:nvSpPr>
      <xdr:spPr>
        <a:xfrm>
          <a:off x="13435965" y="1664970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8890</xdr:rowOff>
    </xdr:from>
    <xdr:to>
      <xdr:col>67</xdr:col>
      <xdr:colOff>101600</xdr:colOff>
      <xdr:row>98</xdr:row>
      <xdr:rowOff>110490</xdr:rowOff>
    </xdr:to>
    <xdr:sp macro="" textlink="">
      <xdr:nvSpPr>
        <xdr:cNvPr id="692" name="フローチャート: 判断 691"/>
        <xdr:cNvSpPr/>
      </xdr:nvSpPr>
      <xdr:spPr>
        <a:xfrm>
          <a:off x="12763500" y="1681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127000</xdr:rowOff>
    </xdr:from>
    <xdr:ext cx="524510" cy="259080"/>
    <xdr:sp macro="" textlink="">
      <xdr:nvSpPr>
        <xdr:cNvPr id="693" name="テキスト ボックス 692"/>
        <xdr:cNvSpPr txBox="1"/>
      </xdr:nvSpPr>
      <xdr:spPr>
        <a:xfrm>
          <a:off x="12546965" y="165862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67945</xdr:rowOff>
    </xdr:from>
    <xdr:to>
      <xdr:col>85</xdr:col>
      <xdr:colOff>177800</xdr:colOff>
      <xdr:row>97</xdr:row>
      <xdr:rowOff>169545</xdr:rowOff>
    </xdr:to>
    <xdr:sp macro="" textlink="">
      <xdr:nvSpPr>
        <xdr:cNvPr id="699" name="楕円 698"/>
        <xdr:cNvSpPr/>
      </xdr:nvSpPr>
      <xdr:spPr>
        <a:xfrm>
          <a:off x="162687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90805</xdr:rowOff>
    </xdr:from>
    <xdr:ext cx="534670" cy="258445"/>
    <xdr:sp macro="" textlink="">
      <xdr:nvSpPr>
        <xdr:cNvPr id="700" name="積立金該当値テキスト"/>
        <xdr:cNvSpPr txBox="1"/>
      </xdr:nvSpPr>
      <xdr:spPr>
        <a:xfrm>
          <a:off x="16370300" y="16550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96520</xdr:rowOff>
    </xdr:from>
    <xdr:to>
      <xdr:col>81</xdr:col>
      <xdr:colOff>101600</xdr:colOff>
      <xdr:row>98</xdr:row>
      <xdr:rowOff>26670</xdr:rowOff>
    </xdr:to>
    <xdr:sp macro="" textlink="">
      <xdr:nvSpPr>
        <xdr:cNvPr id="701" name="楕円 700"/>
        <xdr:cNvSpPr/>
      </xdr:nvSpPr>
      <xdr:spPr>
        <a:xfrm>
          <a:off x="15430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43180</xdr:rowOff>
    </xdr:from>
    <xdr:ext cx="524510" cy="248920"/>
    <xdr:sp macro="" textlink="">
      <xdr:nvSpPr>
        <xdr:cNvPr id="702" name="テキスト ボックス 701"/>
        <xdr:cNvSpPr txBox="1"/>
      </xdr:nvSpPr>
      <xdr:spPr>
        <a:xfrm>
          <a:off x="15213965" y="1650238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100965</xdr:rowOff>
    </xdr:from>
    <xdr:to>
      <xdr:col>76</xdr:col>
      <xdr:colOff>165100</xdr:colOff>
      <xdr:row>99</xdr:row>
      <xdr:rowOff>31115</xdr:rowOff>
    </xdr:to>
    <xdr:sp macro="" textlink="">
      <xdr:nvSpPr>
        <xdr:cNvPr id="703" name="楕円 702"/>
        <xdr:cNvSpPr/>
      </xdr:nvSpPr>
      <xdr:spPr>
        <a:xfrm>
          <a:off x="14541500" y="169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22225</xdr:rowOff>
    </xdr:from>
    <xdr:ext cx="524510" cy="258445"/>
    <xdr:sp macro="" textlink="">
      <xdr:nvSpPr>
        <xdr:cNvPr id="704" name="テキスト ボックス 703"/>
        <xdr:cNvSpPr txBox="1"/>
      </xdr:nvSpPr>
      <xdr:spPr>
        <a:xfrm>
          <a:off x="14324965" y="1699577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10,888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147320</xdr:rowOff>
    </xdr:from>
    <xdr:to>
      <xdr:col>72</xdr:col>
      <xdr:colOff>38100</xdr:colOff>
      <xdr:row>99</xdr:row>
      <xdr:rowOff>77470</xdr:rowOff>
    </xdr:to>
    <xdr:sp macro="" textlink="">
      <xdr:nvSpPr>
        <xdr:cNvPr id="705" name="楕円 704"/>
        <xdr:cNvSpPr/>
      </xdr:nvSpPr>
      <xdr:spPr>
        <a:xfrm>
          <a:off x="13652500" y="169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68580</xdr:rowOff>
    </xdr:from>
    <xdr:ext cx="459740" cy="259080"/>
    <xdr:sp macro="" textlink="">
      <xdr:nvSpPr>
        <xdr:cNvPr id="706" name="テキスト ボックス 705"/>
        <xdr:cNvSpPr txBox="1"/>
      </xdr:nvSpPr>
      <xdr:spPr>
        <a:xfrm>
          <a:off x="13468350" y="1704213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134620</xdr:rowOff>
    </xdr:from>
    <xdr:to>
      <xdr:col>67</xdr:col>
      <xdr:colOff>101600</xdr:colOff>
      <xdr:row>99</xdr:row>
      <xdr:rowOff>64770</xdr:rowOff>
    </xdr:to>
    <xdr:sp macro="" textlink="">
      <xdr:nvSpPr>
        <xdr:cNvPr id="707" name="楕円 706"/>
        <xdr:cNvSpPr/>
      </xdr:nvSpPr>
      <xdr:spPr>
        <a:xfrm>
          <a:off x="12763500" y="1693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55880</xdr:rowOff>
    </xdr:from>
    <xdr:ext cx="459740" cy="259080"/>
    <xdr:sp macro="" textlink="">
      <xdr:nvSpPr>
        <xdr:cNvPr id="708" name="テキスト ボックス 707"/>
        <xdr:cNvSpPr txBox="1"/>
      </xdr:nvSpPr>
      <xdr:spPr>
        <a:xfrm>
          <a:off x="12579350" y="1702943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9725" cy="217170"/>
    <xdr:sp macro="" textlink="">
      <xdr:nvSpPr>
        <xdr:cNvPr id="717" name="テキスト ボックス 716"/>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8760" cy="259080"/>
    <xdr:sp macro="" textlink="">
      <xdr:nvSpPr>
        <xdr:cNvPr id="720" name="テキスト ボックス 719"/>
        <xdr:cNvSpPr txBox="1"/>
      </xdr:nvSpPr>
      <xdr:spPr>
        <a:xfrm>
          <a:off x="18039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7200" cy="259080"/>
    <xdr:sp macro="" textlink="">
      <xdr:nvSpPr>
        <xdr:cNvPr id="722" name="テキスト ボックス 721"/>
        <xdr:cNvSpPr txBox="1"/>
      </xdr:nvSpPr>
      <xdr:spPr>
        <a:xfrm>
          <a:off x="17820640" y="6207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7200" cy="248920"/>
    <xdr:sp macro="" textlink="">
      <xdr:nvSpPr>
        <xdr:cNvPr id="724" name="テキスト ボックス 723"/>
        <xdr:cNvSpPr txBox="1"/>
      </xdr:nvSpPr>
      <xdr:spPr>
        <a:xfrm>
          <a:off x="17820640" y="5826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7200" cy="259080"/>
    <xdr:sp macro="" textlink="">
      <xdr:nvSpPr>
        <xdr:cNvPr id="726" name="テキスト ボックス 725"/>
        <xdr:cNvSpPr txBox="1"/>
      </xdr:nvSpPr>
      <xdr:spPr>
        <a:xfrm>
          <a:off x="17820640" y="5445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7200" cy="259080"/>
    <xdr:sp macro="" textlink="">
      <xdr:nvSpPr>
        <xdr:cNvPr id="728" name="テキスト ボックス 727"/>
        <xdr:cNvSpPr txBox="1"/>
      </xdr:nvSpPr>
      <xdr:spPr>
        <a:xfrm>
          <a:off x="17820640" y="5064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0" name="テキスト ボックス 729"/>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83185</xdr:rowOff>
    </xdr:from>
    <xdr:to>
      <xdr:col>116</xdr:col>
      <xdr:colOff>62865</xdr:colOff>
      <xdr:row>39</xdr:row>
      <xdr:rowOff>44450</xdr:rowOff>
    </xdr:to>
    <xdr:cxnSp macro="">
      <xdr:nvCxnSpPr>
        <xdr:cNvPr id="732" name="直線コネクタ 731"/>
        <xdr:cNvCxnSpPr/>
      </xdr:nvCxnSpPr>
      <xdr:spPr>
        <a:xfrm flipV="1">
          <a:off x="22159595" y="522668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29845</xdr:rowOff>
    </xdr:from>
    <xdr:ext cx="469900" cy="250825"/>
    <xdr:sp macro="" textlink="">
      <xdr:nvSpPr>
        <xdr:cNvPr id="735" name="投資及び出資金最大値テキスト"/>
        <xdr:cNvSpPr txBox="1"/>
      </xdr:nvSpPr>
      <xdr:spPr>
        <a:xfrm>
          <a:off x="22212300" y="50018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83185</xdr:rowOff>
    </xdr:from>
    <xdr:to>
      <xdr:col>116</xdr:col>
      <xdr:colOff>152400</xdr:colOff>
      <xdr:row>30</xdr:row>
      <xdr:rowOff>83185</xdr:rowOff>
    </xdr:to>
    <xdr:cxnSp macro="">
      <xdr:nvCxnSpPr>
        <xdr:cNvPr id="736" name="直線コネクタ 735"/>
        <xdr:cNvCxnSpPr/>
      </xdr:nvCxnSpPr>
      <xdr:spPr>
        <a:xfrm>
          <a:off x="22072600" y="522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8255</xdr:rowOff>
    </xdr:from>
    <xdr:to>
      <xdr:col>116</xdr:col>
      <xdr:colOff>63500</xdr:colOff>
      <xdr:row>37</xdr:row>
      <xdr:rowOff>60325</xdr:rowOff>
    </xdr:to>
    <xdr:cxnSp macro="">
      <xdr:nvCxnSpPr>
        <xdr:cNvPr id="737" name="直線コネクタ 736"/>
        <xdr:cNvCxnSpPr/>
      </xdr:nvCxnSpPr>
      <xdr:spPr>
        <a:xfrm>
          <a:off x="21323300" y="635190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156845</xdr:rowOff>
    </xdr:from>
    <xdr:ext cx="378460" cy="249555"/>
    <xdr:sp macro="" textlink="">
      <xdr:nvSpPr>
        <xdr:cNvPr id="738" name="投資及び出資金平均値テキスト"/>
        <xdr:cNvSpPr txBox="1"/>
      </xdr:nvSpPr>
      <xdr:spPr>
        <a:xfrm>
          <a:off x="22212300" y="6500495"/>
          <a:ext cx="3784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6985</xdr:rowOff>
    </xdr:from>
    <xdr:to>
      <xdr:col>116</xdr:col>
      <xdr:colOff>114300</xdr:colOff>
      <xdr:row>38</xdr:row>
      <xdr:rowOff>109220</xdr:rowOff>
    </xdr:to>
    <xdr:sp macro="" textlink="">
      <xdr:nvSpPr>
        <xdr:cNvPr id="739" name="フローチャート: 判断 738"/>
        <xdr:cNvSpPr/>
      </xdr:nvSpPr>
      <xdr:spPr>
        <a:xfrm>
          <a:off x="221107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149860</xdr:rowOff>
    </xdr:from>
    <xdr:to>
      <xdr:col>111</xdr:col>
      <xdr:colOff>177800</xdr:colOff>
      <xdr:row>37</xdr:row>
      <xdr:rowOff>8255</xdr:rowOff>
    </xdr:to>
    <xdr:cxnSp macro="">
      <xdr:nvCxnSpPr>
        <xdr:cNvPr id="740" name="直線コネクタ 739"/>
        <xdr:cNvCxnSpPr/>
      </xdr:nvCxnSpPr>
      <xdr:spPr>
        <a:xfrm>
          <a:off x="20434300" y="63220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154940</xdr:rowOff>
    </xdr:from>
    <xdr:to>
      <xdr:col>112</xdr:col>
      <xdr:colOff>38100</xdr:colOff>
      <xdr:row>38</xdr:row>
      <xdr:rowOff>84455</xdr:rowOff>
    </xdr:to>
    <xdr:sp macro="" textlink="">
      <xdr:nvSpPr>
        <xdr:cNvPr id="741" name="フローチャート: 判断 740"/>
        <xdr:cNvSpPr/>
      </xdr:nvSpPr>
      <xdr:spPr>
        <a:xfrm>
          <a:off x="21272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75565</xdr:rowOff>
    </xdr:from>
    <xdr:ext cx="378460" cy="250825"/>
    <xdr:sp macro="" textlink="">
      <xdr:nvSpPr>
        <xdr:cNvPr id="742" name="テキスト ボックス 741"/>
        <xdr:cNvSpPr txBox="1"/>
      </xdr:nvSpPr>
      <xdr:spPr>
        <a:xfrm>
          <a:off x="21134070" y="65906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132080</xdr:rowOff>
    </xdr:from>
    <xdr:to>
      <xdr:col>107</xdr:col>
      <xdr:colOff>50800</xdr:colOff>
      <xdr:row>36</xdr:row>
      <xdr:rowOff>149860</xdr:rowOff>
    </xdr:to>
    <xdr:cxnSp macro="">
      <xdr:nvCxnSpPr>
        <xdr:cNvPr id="743" name="直線コネクタ 742"/>
        <xdr:cNvCxnSpPr/>
      </xdr:nvCxnSpPr>
      <xdr:spPr>
        <a:xfrm>
          <a:off x="19545300" y="63042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137160</xdr:rowOff>
    </xdr:from>
    <xdr:to>
      <xdr:col>107</xdr:col>
      <xdr:colOff>101600</xdr:colOff>
      <xdr:row>38</xdr:row>
      <xdr:rowOff>67310</xdr:rowOff>
    </xdr:to>
    <xdr:sp macro="" textlink="">
      <xdr:nvSpPr>
        <xdr:cNvPr id="744" name="フローチャート: 判断 743"/>
        <xdr:cNvSpPr/>
      </xdr:nvSpPr>
      <xdr:spPr>
        <a:xfrm>
          <a:off x="20383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58420</xdr:rowOff>
    </xdr:from>
    <xdr:ext cx="459740" cy="259080"/>
    <xdr:sp macro="" textlink="">
      <xdr:nvSpPr>
        <xdr:cNvPr id="745" name="テキスト ボックス 744"/>
        <xdr:cNvSpPr txBox="1"/>
      </xdr:nvSpPr>
      <xdr:spPr>
        <a:xfrm>
          <a:off x="20199350" y="65735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36</xdr:row>
      <xdr:rowOff>132080</xdr:rowOff>
    </xdr:from>
    <xdr:to>
      <xdr:col>102</xdr:col>
      <xdr:colOff>114300</xdr:colOff>
      <xdr:row>36</xdr:row>
      <xdr:rowOff>155575</xdr:rowOff>
    </xdr:to>
    <xdr:cxnSp macro="">
      <xdr:nvCxnSpPr>
        <xdr:cNvPr id="746" name="直線コネクタ 745"/>
        <xdr:cNvCxnSpPr/>
      </xdr:nvCxnSpPr>
      <xdr:spPr>
        <a:xfrm flipV="1">
          <a:off x="18656300" y="63042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12065</xdr:rowOff>
    </xdr:from>
    <xdr:to>
      <xdr:col>102</xdr:col>
      <xdr:colOff>165100</xdr:colOff>
      <xdr:row>38</xdr:row>
      <xdr:rowOff>113665</xdr:rowOff>
    </xdr:to>
    <xdr:sp macro="" textlink="">
      <xdr:nvSpPr>
        <xdr:cNvPr id="747" name="フローチャート: 判断 746"/>
        <xdr:cNvSpPr/>
      </xdr:nvSpPr>
      <xdr:spPr>
        <a:xfrm>
          <a:off x="19494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104775</xdr:rowOff>
    </xdr:from>
    <xdr:ext cx="378460" cy="259080"/>
    <xdr:sp macro="" textlink="">
      <xdr:nvSpPr>
        <xdr:cNvPr id="748" name="テキスト ボックス 747"/>
        <xdr:cNvSpPr txBox="1"/>
      </xdr:nvSpPr>
      <xdr:spPr>
        <a:xfrm>
          <a:off x="19356070" y="6619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147955</xdr:rowOff>
    </xdr:from>
    <xdr:to>
      <xdr:col>98</xdr:col>
      <xdr:colOff>38100</xdr:colOff>
      <xdr:row>38</xdr:row>
      <xdr:rowOff>78105</xdr:rowOff>
    </xdr:to>
    <xdr:sp macro="" textlink="">
      <xdr:nvSpPr>
        <xdr:cNvPr id="749" name="フローチャート: 判断 748"/>
        <xdr:cNvSpPr/>
      </xdr:nvSpPr>
      <xdr:spPr>
        <a:xfrm>
          <a:off x="18605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69215</xdr:rowOff>
    </xdr:from>
    <xdr:ext cx="378460" cy="259080"/>
    <xdr:sp macro="" textlink="">
      <xdr:nvSpPr>
        <xdr:cNvPr id="750" name="テキスト ボックス 749"/>
        <xdr:cNvSpPr txBox="1"/>
      </xdr:nvSpPr>
      <xdr:spPr>
        <a:xfrm>
          <a:off x="18467070" y="6584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9525</xdr:rowOff>
    </xdr:from>
    <xdr:to>
      <xdr:col>116</xdr:col>
      <xdr:colOff>114300</xdr:colOff>
      <xdr:row>37</xdr:row>
      <xdr:rowOff>111125</xdr:rowOff>
    </xdr:to>
    <xdr:sp macro="" textlink="">
      <xdr:nvSpPr>
        <xdr:cNvPr id="756" name="楕円 755"/>
        <xdr:cNvSpPr/>
      </xdr:nvSpPr>
      <xdr:spPr>
        <a:xfrm>
          <a:off x="221107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32385</xdr:rowOff>
    </xdr:from>
    <xdr:ext cx="469900" cy="248920"/>
    <xdr:sp macro="" textlink="">
      <xdr:nvSpPr>
        <xdr:cNvPr id="757" name="投資及び出資金該当値テキスト"/>
        <xdr:cNvSpPr txBox="1"/>
      </xdr:nvSpPr>
      <xdr:spPr>
        <a:xfrm>
          <a:off x="22212300" y="620458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128905</xdr:rowOff>
    </xdr:from>
    <xdr:to>
      <xdr:col>112</xdr:col>
      <xdr:colOff>38100</xdr:colOff>
      <xdr:row>37</xdr:row>
      <xdr:rowOff>59055</xdr:rowOff>
    </xdr:to>
    <xdr:sp macro="" textlink="">
      <xdr:nvSpPr>
        <xdr:cNvPr id="758" name="楕円 757"/>
        <xdr:cNvSpPr/>
      </xdr:nvSpPr>
      <xdr:spPr>
        <a:xfrm>
          <a:off x="21272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75565</xdr:rowOff>
    </xdr:from>
    <xdr:ext cx="459740" cy="250825"/>
    <xdr:sp macro="" textlink="">
      <xdr:nvSpPr>
        <xdr:cNvPr id="759" name="テキスト ボックス 758"/>
        <xdr:cNvSpPr txBox="1"/>
      </xdr:nvSpPr>
      <xdr:spPr>
        <a:xfrm>
          <a:off x="21088350" y="607631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99060</xdr:rowOff>
    </xdr:from>
    <xdr:to>
      <xdr:col>107</xdr:col>
      <xdr:colOff>101600</xdr:colOff>
      <xdr:row>37</xdr:row>
      <xdr:rowOff>29210</xdr:rowOff>
    </xdr:to>
    <xdr:sp macro="" textlink="">
      <xdr:nvSpPr>
        <xdr:cNvPr id="760" name="楕円 759"/>
        <xdr:cNvSpPr/>
      </xdr:nvSpPr>
      <xdr:spPr>
        <a:xfrm>
          <a:off x="203835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45720</xdr:rowOff>
    </xdr:from>
    <xdr:ext cx="459740" cy="259080"/>
    <xdr:sp macro="" textlink="">
      <xdr:nvSpPr>
        <xdr:cNvPr id="761" name="テキスト ボックス 760"/>
        <xdr:cNvSpPr txBox="1"/>
      </xdr:nvSpPr>
      <xdr:spPr>
        <a:xfrm>
          <a:off x="20199350" y="60464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80645</xdr:rowOff>
    </xdr:from>
    <xdr:to>
      <xdr:col>102</xdr:col>
      <xdr:colOff>165100</xdr:colOff>
      <xdr:row>37</xdr:row>
      <xdr:rowOff>10795</xdr:rowOff>
    </xdr:to>
    <xdr:sp macro="" textlink="">
      <xdr:nvSpPr>
        <xdr:cNvPr id="762" name="楕円 761"/>
        <xdr:cNvSpPr/>
      </xdr:nvSpPr>
      <xdr:spPr>
        <a:xfrm>
          <a:off x="19494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27305</xdr:rowOff>
    </xdr:from>
    <xdr:ext cx="459740" cy="259080"/>
    <xdr:sp macro="" textlink="">
      <xdr:nvSpPr>
        <xdr:cNvPr id="763" name="テキスト ボックス 762"/>
        <xdr:cNvSpPr txBox="1"/>
      </xdr:nvSpPr>
      <xdr:spPr>
        <a:xfrm>
          <a:off x="19310350" y="60280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104775</xdr:rowOff>
    </xdr:from>
    <xdr:to>
      <xdr:col>98</xdr:col>
      <xdr:colOff>38100</xdr:colOff>
      <xdr:row>37</xdr:row>
      <xdr:rowOff>34925</xdr:rowOff>
    </xdr:to>
    <xdr:sp macro="" textlink="">
      <xdr:nvSpPr>
        <xdr:cNvPr id="764" name="楕円 763"/>
        <xdr:cNvSpPr/>
      </xdr:nvSpPr>
      <xdr:spPr>
        <a:xfrm>
          <a:off x="186055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52070</xdr:rowOff>
    </xdr:from>
    <xdr:ext cx="459740" cy="251460"/>
    <xdr:sp macro="" textlink="">
      <xdr:nvSpPr>
        <xdr:cNvPr id="765" name="テキスト ボックス 764"/>
        <xdr:cNvSpPr txBox="1"/>
      </xdr:nvSpPr>
      <xdr:spPr>
        <a:xfrm>
          <a:off x="18421350" y="605282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9725" cy="217170"/>
    <xdr:sp macro="" textlink="">
      <xdr:nvSpPr>
        <xdr:cNvPr id="774" name="テキスト ボックス 773"/>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8760" cy="259080"/>
    <xdr:sp macro="" textlink="">
      <xdr:nvSpPr>
        <xdr:cNvPr id="777" name="テキスト ボックス 776"/>
        <xdr:cNvSpPr txBox="1"/>
      </xdr:nvSpPr>
      <xdr:spPr>
        <a:xfrm>
          <a:off x="18039080" y="10017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9" name="テキスト ボックス 778"/>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81" name="テキスト ボックス 780"/>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3" name="テキスト ボックス 782"/>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5" name="テキスト ボックス 784"/>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5470" cy="248920"/>
    <xdr:sp macro="" textlink="">
      <xdr:nvSpPr>
        <xdr:cNvPr id="787" name="テキスト ボックス 786"/>
        <xdr:cNvSpPr txBox="1"/>
      </xdr:nvSpPr>
      <xdr:spPr>
        <a:xfrm>
          <a:off x="17692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165100</xdr:rowOff>
    </xdr:from>
    <xdr:to>
      <xdr:col>116</xdr:col>
      <xdr:colOff>62865</xdr:colOff>
      <xdr:row>59</xdr:row>
      <xdr:rowOff>44450</xdr:rowOff>
    </xdr:to>
    <xdr:cxnSp macro="">
      <xdr:nvCxnSpPr>
        <xdr:cNvPr id="789" name="直線コネクタ 788"/>
        <xdr:cNvCxnSpPr/>
      </xdr:nvCxnSpPr>
      <xdr:spPr>
        <a:xfrm flipV="1">
          <a:off x="22159595" y="873760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0"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111760</xdr:rowOff>
    </xdr:from>
    <xdr:ext cx="534670" cy="248920"/>
    <xdr:sp macro="" textlink="">
      <xdr:nvSpPr>
        <xdr:cNvPr id="792" name="貸付金最大値テキスト"/>
        <xdr:cNvSpPr txBox="1"/>
      </xdr:nvSpPr>
      <xdr:spPr>
        <a:xfrm>
          <a:off x="22212300" y="85128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74,679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165100</xdr:rowOff>
    </xdr:from>
    <xdr:to>
      <xdr:col>116</xdr:col>
      <xdr:colOff>152400</xdr:colOff>
      <xdr:row>50</xdr:row>
      <xdr:rowOff>165100</xdr:rowOff>
    </xdr:to>
    <xdr:cxnSp macro="">
      <xdr:nvCxnSpPr>
        <xdr:cNvPr id="793" name="直線コネクタ 792"/>
        <xdr:cNvCxnSpPr/>
      </xdr:nvCxnSpPr>
      <xdr:spPr>
        <a:xfrm>
          <a:off x="22072600" y="873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34925</xdr:rowOff>
    </xdr:from>
    <xdr:to>
      <xdr:col>116</xdr:col>
      <xdr:colOff>63500</xdr:colOff>
      <xdr:row>59</xdr:row>
      <xdr:rowOff>36195</xdr:rowOff>
    </xdr:to>
    <xdr:cxnSp macro="">
      <xdr:nvCxnSpPr>
        <xdr:cNvPr id="794" name="直線コネクタ 793"/>
        <xdr:cNvCxnSpPr/>
      </xdr:nvCxnSpPr>
      <xdr:spPr>
        <a:xfrm>
          <a:off x="21323300" y="101504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109855</xdr:rowOff>
    </xdr:from>
    <xdr:ext cx="469900" cy="250825"/>
    <xdr:sp macro="" textlink="">
      <xdr:nvSpPr>
        <xdr:cNvPr id="795" name="貸付金平均値テキスト"/>
        <xdr:cNvSpPr txBox="1"/>
      </xdr:nvSpPr>
      <xdr:spPr>
        <a:xfrm>
          <a:off x="22212300" y="988250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86995</xdr:rowOff>
    </xdr:from>
    <xdr:to>
      <xdr:col>116</xdr:col>
      <xdr:colOff>114300</xdr:colOff>
      <xdr:row>59</xdr:row>
      <xdr:rowOff>17780</xdr:rowOff>
    </xdr:to>
    <xdr:sp macro="" textlink="">
      <xdr:nvSpPr>
        <xdr:cNvPr id="796" name="フローチャート: 判断 795"/>
        <xdr:cNvSpPr/>
      </xdr:nvSpPr>
      <xdr:spPr>
        <a:xfrm>
          <a:off x="22110700" y="10031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32385</xdr:rowOff>
    </xdr:from>
    <xdr:to>
      <xdr:col>111</xdr:col>
      <xdr:colOff>177800</xdr:colOff>
      <xdr:row>59</xdr:row>
      <xdr:rowOff>34925</xdr:rowOff>
    </xdr:to>
    <xdr:cxnSp macro="">
      <xdr:nvCxnSpPr>
        <xdr:cNvPr id="797" name="直線コネクタ 796"/>
        <xdr:cNvCxnSpPr/>
      </xdr:nvCxnSpPr>
      <xdr:spPr>
        <a:xfrm>
          <a:off x="20434300" y="101479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80645</xdr:rowOff>
    </xdr:from>
    <xdr:to>
      <xdr:col>112</xdr:col>
      <xdr:colOff>38100</xdr:colOff>
      <xdr:row>59</xdr:row>
      <xdr:rowOff>10795</xdr:rowOff>
    </xdr:to>
    <xdr:sp macro="" textlink="">
      <xdr:nvSpPr>
        <xdr:cNvPr id="798" name="フローチャート: 判断 797"/>
        <xdr:cNvSpPr/>
      </xdr:nvSpPr>
      <xdr:spPr>
        <a:xfrm>
          <a:off x="21272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27305</xdr:rowOff>
    </xdr:from>
    <xdr:ext cx="459740" cy="259080"/>
    <xdr:sp macro="" textlink="">
      <xdr:nvSpPr>
        <xdr:cNvPr id="799" name="テキスト ボックス 798"/>
        <xdr:cNvSpPr txBox="1"/>
      </xdr:nvSpPr>
      <xdr:spPr>
        <a:xfrm>
          <a:off x="21088350" y="9799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32385</xdr:rowOff>
    </xdr:from>
    <xdr:to>
      <xdr:col>107</xdr:col>
      <xdr:colOff>50800</xdr:colOff>
      <xdr:row>59</xdr:row>
      <xdr:rowOff>33020</xdr:rowOff>
    </xdr:to>
    <xdr:cxnSp macro="">
      <xdr:nvCxnSpPr>
        <xdr:cNvPr id="800" name="直線コネクタ 799"/>
        <xdr:cNvCxnSpPr/>
      </xdr:nvCxnSpPr>
      <xdr:spPr>
        <a:xfrm flipV="1">
          <a:off x="19545300" y="101479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61595</xdr:rowOff>
    </xdr:from>
    <xdr:to>
      <xdr:col>107</xdr:col>
      <xdr:colOff>101600</xdr:colOff>
      <xdr:row>58</xdr:row>
      <xdr:rowOff>163195</xdr:rowOff>
    </xdr:to>
    <xdr:sp macro="" textlink="">
      <xdr:nvSpPr>
        <xdr:cNvPr id="801" name="フローチャート: 判断 800"/>
        <xdr:cNvSpPr/>
      </xdr:nvSpPr>
      <xdr:spPr>
        <a:xfrm>
          <a:off x="20383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8255</xdr:rowOff>
    </xdr:from>
    <xdr:ext cx="459740" cy="249555"/>
    <xdr:sp macro="" textlink="">
      <xdr:nvSpPr>
        <xdr:cNvPr id="802" name="テキスト ボックス 801"/>
        <xdr:cNvSpPr txBox="1"/>
      </xdr:nvSpPr>
      <xdr:spPr>
        <a:xfrm>
          <a:off x="20199350" y="978090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33020</xdr:rowOff>
    </xdr:from>
    <xdr:to>
      <xdr:col>102</xdr:col>
      <xdr:colOff>114300</xdr:colOff>
      <xdr:row>59</xdr:row>
      <xdr:rowOff>34290</xdr:rowOff>
    </xdr:to>
    <xdr:cxnSp macro="">
      <xdr:nvCxnSpPr>
        <xdr:cNvPr id="803" name="直線コネクタ 802"/>
        <xdr:cNvCxnSpPr/>
      </xdr:nvCxnSpPr>
      <xdr:spPr>
        <a:xfrm flipV="1">
          <a:off x="18656300" y="101485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82550</xdr:rowOff>
    </xdr:from>
    <xdr:to>
      <xdr:col>102</xdr:col>
      <xdr:colOff>165100</xdr:colOff>
      <xdr:row>59</xdr:row>
      <xdr:rowOff>12700</xdr:rowOff>
    </xdr:to>
    <xdr:sp macro="" textlink="">
      <xdr:nvSpPr>
        <xdr:cNvPr id="804" name="フローチャート: 判断 803"/>
        <xdr:cNvSpPr/>
      </xdr:nvSpPr>
      <xdr:spPr>
        <a:xfrm>
          <a:off x="19494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29210</xdr:rowOff>
    </xdr:from>
    <xdr:ext cx="459740" cy="251460"/>
    <xdr:sp macro="" textlink="">
      <xdr:nvSpPr>
        <xdr:cNvPr id="805" name="テキスト ボックス 804"/>
        <xdr:cNvSpPr txBox="1"/>
      </xdr:nvSpPr>
      <xdr:spPr>
        <a:xfrm>
          <a:off x="19310350" y="98018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92710</xdr:rowOff>
    </xdr:from>
    <xdr:to>
      <xdr:col>98</xdr:col>
      <xdr:colOff>38100</xdr:colOff>
      <xdr:row>59</xdr:row>
      <xdr:rowOff>22860</xdr:rowOff>
    </xdr:to>
    <xdr:sp macro="" textlink="">
      <xdr:nvSpPr>
        <xdr:cNvPr id="806" name="フローチャート: 判断 805"/>
        <xdr:cNvSpPr/>
      </xdr:nvSpPr>
      <xdr:spPr>
        <a:xfrm>
          <a:off x="18605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39370</xdr:rowOff>
    </xdr:from>
    <xdr:ext cx="459740" cy="259080"/>
    <xdr:sp macro="" textlink="">
      <xdr:nvSpPr>
        <xdr:cNvPr id="807" name="テキスト ボックス 806"/>
        <xdr:cNvSpPr txBox="1"/>
      </xdr:nvSpPr>
      <xdr:spPr>
        <a:xfrm>
          <a:off x="18421350" y="98120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156845</xdr:rowOff>
    </xdr:from>
    <xdr:to>
      <xdr:col>116</xdr:col>
      <xdr:colOff>114300</xdr:colOff>
      <xdr:row>59</xdr:row>
      <xdr:rowOff>86995</xdr:rowOff>
    </xdr:to>
    <xdr:sp macro="" textlink="">
      <xdr:nvSpPr>
        <xdr:cNvPr id="813" name="楕円 812"/>
        <xdr:cNvSpPr/>
      </xdr:nvSpPr>
      <xdr:spPr>
        <a:xfrm>
          <a:off x="22110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71755</xdr:rowOff>
    </xdr:from>
    <xdr:ext cx="378460" cy="259080"/>
    <xdr:sp macro="" textlink="">
      <xdr:nvSpPr>
        <xdr:cNvPr id="814" name="貸付金該当値テキスト"/>
        <xdr:cNvSpPr txBox="1"/>
      </xdr:nvSpPr>
      <xdr:spPr>
        <a:xfrm>
          <a:off x="22212300" y="10015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155575</xdr:rowOff>
    </xdr:from>
    <xdr:to>
      <xdr:col>112</xdr:col>
      <xdr:colOff>38100</xdr:colOff>
      <xdr:row>59</xdr:row>
      <xdr:rowOff>86360</xdr:rowOff>
    </xdr:to>
    <xdr:sp macro="" textlink="">
      <xdr:nvSpPr>
        <xdr:cNvPr id="815" name="楕円 814"/>
        <xdr:cNvSpPr/>
      </xdr:nvSpPr>
      <xdr:spPr>
        <a:xfrm>
          <a:off x="21272500" y="10099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76835</xdr:rowOff>
    </xdr:from>
    <xdr:ext cx="378460" cy="249555"/>
    <xdr:sp macro="" textlink="">
      <xdr:nvSpPr>
        <xdr:cNvPr id="816" name="テキスト ボックス 815"/>
        <xdr:cNvSpPr txBox="1"/>
      </xdr:nvSpPr>
      <xdr:spPr>
        <a:xfrm>
          <a:off x="21134070" y="1019238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153035</xdr:rowOff>
    </xdr:from>
    <xdr:to>
      <xdr:col>107</xdr:col>
      <xdr:colOff>101600</xdr:colOff>
      <xdr:row>59</xdr:row>
      <xdr:rowOff>83185</xdr:rowOff>
    </xdr:to>
    <xdr:sp macro="" textlink="">
      <xdr:nvSpPr>
        <xdr:cNvPr id="817" name="楕円 816"/>
        <xdr:cNvSpPr/>
      </xdr:nvSpPr>
      <xdr:spPr>
        <a:xfrm>
          <a:off x="20383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74930</xdr:rowOff>
    </xdr:from>
    <xdr:ext cx="378460" cy="251460"/>
    <xdr:sp macro="" textlink="">
      <xdr:nvSpPr>
        <xdr:cNvPr id="818" name="テキスト ボックス 817"/>
        <xdr:cNvSpPr txBox="1"/>
      </xdr:nvSpPr>
      <xdr:spPr>
        <a:xfrm>
          <a:off x="20245070" y="10190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153670</xdr:rowOff>
    </xdr:from>
    <xdr:to>
      <xdr:col>102</xdr:col>
      <xdr:colOff>165100</xdr:colOff>
      <xdr:row>59</xdr:row>
      <xdr:rowOff>83820</xdr:rowOff>
    </xdr:to>
    <xdr:sp macro="" textlink="">
      <xdr:nvSpPr>
        <xdr:cNvPr id="819" name="楕円 818"/>
        <xdr:cNvSpPr/>
      </xdr:nvSpPr>
      <xdr:spPr>
        <a:xfrm>
          <a:off x="19494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74930</xdr:rowOff>
    </xdr:from>
    <xdr:ext cx="378460" cy="251460"/>
    <xdr:sp macro="" textlink="">
      <xdr:nvSpPr>
        <xdr:cNvPr id="820" name="テキスト ボックス 819"/>
        <xdr:cNvSpPr txBox="1"/>
      </xdr:nvSpPr>
      <xdr:spPr>
        <a:xfrm>
          <a:off x="19356070" y="10190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154940</xdr:rowOff>
    </xdr:from>
    <xdr:to>
      <xdr:col>98</xdr:col>
      <xdr:colOff>38100</xdr:colOff>
      <xdr:row>59</xdr:row>
      <xdr:rowOff>85090</xdr:rowOff>
    </xdr:to>
    <xdr:sp macro="" textlink="">
      <xdr:nvSpPr>
        <xdr:cNvPr id="821" name="楕円 820"/>
        <xdr:cNvSpPr/>
      </xdr:nvSpPr>
      <xdr:spPr>
        <a:xfrm>
          <a:off x="18605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76200</xdr:rowOff>
    </xdr:from>
    <xdr:ext cx="378460" cy="250190"/>
    <xdr:sp macro="" textlink="">
      <xdr:nvSpPr>
        <xdr:cNvPr id="822" name="テキスト ボックス 821"/>
        <xdr:cNvSpPr txBox="1"/>
      </xdr:nvSpPr>
      <xdr:spPr>
        <a:xfrm>
          <a:off x="18467070" y="1019175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9725" cy="217170"/>
    <xdr:sp macro="" textlink="">
      <xdr:nvSpPr>
        <xdr:cNvPr id="831" name="テキスト ボックス 830"/>
        <xdr:cNvSpPr txBox="1"/>
      </xdr:nvSpPr>
      <xdr:spPr>
        <a:xfrm>
          <a:off x="18249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48920"/>
    <xdr:sp macro="" textlink="">
      <xdr:nvSpPr>
        <xdr:cNvPr id="833" name="テキスト ボックス 832"/>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5" name="テキスト ボックス 83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39" name="テキスト ボックス 838"/>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1" name="テキスト ボックス 84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43" name="テキスト ボックス 842"/>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48920"/>
    <xdr:sp macro="" textlink="">
      <xdr:nvSpPr>
        <xdr:cNvPr id="845" name="テキスト ボックス 844"/>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114935</xdr:rowOff>
    </xdr:from>
    <xdr:to>
      <xdr:col>116</xdr:col>
      <xdr:colOff>62865</xdr:colOff>
      <xdr:row>79</xdr:row>
      <xdr:rowOff>24130</xdr:rowOff>
    </xdr:to>
    <xdr:cxnSp macro="">
      <xdr:nvCxnSpPr>
        <xdr:cNvPr id="847" name="直線コネクタ 846"/>
        <xdr:cNvCxnSpPr/>
      </xdr:nvCxnSpPr>
      <xdr:spPr>
        <a:xfrm flipV="1">
          <a:off x="22159595" y="1211643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27940</xdr:rowOff>
    </xdr:from>
    <xdr:ext cx="534670" cy="259080"/>
    <xdr:sp macro="" textlink="">
      <xdr:nvSpPr>
        <xdr:cNvPr id="848" name="繰出金最小値テキスト"/>
        <xdr:cNvSpPr txBox="1"/>
      </xdr:nvSpPr>
      <xdr:spPr>
        <a:xfrm>
          <a:off x="22212300" y="13572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20,536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24130</xdr:rowOff>
    </xdr:from>
    <xdr:to>
      <xdr:col>116</xdr:col>
      <xdr:colOff>152400</xdr:colOff>
      <xdr:row>79</xdr:row>
      <xdr:rowOff>24130</xdr:rowOff>
    </xdr:to>
    <xdr:cxnSp macro="">
      <xdr:nvCxnSpPr>
        <xdr:cNvPr id="849" name="直線コネクタ 848"/>
        <xdr:cNvCxnSpPr/>
      </xdr:nvCxnSpPr>
      <xdr:spPr>
        <a:xfrm>
          <a:off x="22072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61595</xdr:rowOff>
    </xdr:from>
    <xdr:ext cx="534670" cy="259080"/>
    <xdr:sp macro="" textlink="">
      <xdr:nvSpPr>
        <xdr:cNvPr id="850" name="繰出金最大値テキスト"/>
        <xdr:cNvSpPr txBox="1"/>
      </xdr:nvSpPr>
      <xdr:spPr>
        <a:xfrm>
          <a:off x="22212300" y="11891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58,652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114935</xdr:rowOff>
    </xdr:from>
    <xdr:to>
      <xdr:col>116</xdr:col>
      <xdr:colOff>152400</xdr:colOff>
      <xdr:row>70</xdr:row>
      <xdr:rowOff>114935</xdr:rowOff>
    </xdr:to>
    <xdr:cxnSp macro="">
      <xdr:nvCxnSpPr>
        <xdr:cNvPr id="851" name="直線コネクタ 850"/>
        <xdr:cNvCxnSpPr/>
      </xdr:nvCxnSpPr>
      <xdr:spPr>
        <a:xfrm>
          <a:off x="22072600" y="1211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0</xdr:rowOff>
    </xdr:from>
    <xdr:to>
      <xdr:col>116</xdr:col>
      <xdr:colOff>63500</xdr:colOff>
      <xdr:row>76</xdr:row>
      <xdr:rowOff>12700</xdr:rowOff>
    </xdr:to>
    <xdr:cxnSp macro="">
      <xdr:nvCxnSpPr>
        <xdr:cNvPr id="852" name="直線コネクタ 851"/>
        <xdr:cNvCxnSpPr/>
      </xdr:nvCxnSpPr>
      <xdr:spPr>
        <a:xfrm>
          <a:off x="21323300" y="130302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43815</xdr:rowOff>
    </xdr:from>
    <xdr:ext cx="534670" cy="248920"/>
    <xdr:sp macro="" textlink="">
      <xdr:nvSpPr>
        <xdr:cNvPr id="853" name="繰出金平均値テキスト"/>
        <xdr:cNvSpPr txBox="1"/>
      </xdr:nvSpPr>
      <xdr:spPr>
        <a:xfrm>
          <a:off x="22212300" y="1273111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20320</xdr:rowOff>
    </xdr:from>
    <xdr:to>
      <xdr:col>116</xdr:col>
      <xdr:colOff>114300</xdr:colOff>
      <xdr:row>75</xdr:row>
      <xdr:rowOff>121920</xdr:rowOff>
    </xdr:to>
    <xdr:sp macro="" textlink="">
      <xdr:nvSpPr>
        <xdr:cNvPr id="854" name="フローチャート: 判断 853"/>
        <xdr:cNvSpPr/>
      </xdr:nvSpPr>
      <xdr:spPr>
        <a:xfrm>
          <a:off x="22110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0</xdr:rowOff>
    </xdr:from>
    <xdr:to>
      <xdr:col>111</xdr:col>
      <xdr:colOff>177800</xdr:colOff>
      <xdr:row>76</xdr:row>
      <xdr:rowOff>26670</xdr:rowOff>
    </xdr:to>
    <xdr:cxnSp macro="">
      <xdr:nvCxnSpPr>
        <xdr:cNvPr id="855" name="直線コネクタ 854"/>
        <xdr:cNvCxnSpPr/>
      </xdr:nvCxnSpPr>
      <xdr:spPr>
        <a:xfrm flipV="1">
          <a:off x="20434300" y="130302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67310</xdr:rowOff>
    </xdr:from>
    <xdr:to>
      <xdr:col>112</xdr:col>
      <xdr:colOff>38100</xdr:colOff>
      <xdr:row>75</xdr:row>
      <xdr:rowOff>168910</xdr:rowOff>
    </xdr:to>
    <xdr:sp macro="" textlink="">
      <xdr:nvSpPr>
        <xdr:cNvPr id="856" name="フローチャート: 判断 855"/>
        <xdr:cNvSpPr/>
      </xdr:nvSpPr>
      <xdr:spPr>
        <a:xfrm>
          <a:off x="21272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13970</xdr:rowOff>
    </xdr:from>
    <xdr:ext cx="524510" cy="259080"/>
    <xdr:sp macro="" textlink="">
      <xdr:nvSpPr>
        <xdr:cNvPr id="857" name="テキスト ボックス 856"/>
        <xdr:cNvSpPr txBox="1"/>
      </xdr:nvSpPr>
      <xdr:spPr>
        <a:xfrm>
          <a:off x="21055965" y="127012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36,059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26670</xdr:rowOff>
    </xdr:from>
    <xdr:to>
      <xdr:col>107</xdr:col>
      <xdr:colOff>50800</xdr:colOff>
      <xdr:row>76</xdr:row>
      <xdr:rowOff>76200</xdr:rowOff>
    </xdr:to>
    <xdr:cxnSp macro="">
      <xdr:nvCxnSpPr>
        <xdr:cNvPr id="858" name="直線コネクタ 857"/>
        <xdr:cNvCxnSpPr/>
      </xdr:nvCxnSpPr>
      <xdr:spPr>
        <a:xfrm flipV="1">
          <a:off x="19545300" y="130568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16510</xdr:rowOff>
    </xdr:from>
    <xdr:ext cx="524510" cy="259080"/>
    <xdr:sp macro="" textlink="">
      <xdr:nvSpPr>
        <xdr:cNvPr id="860" name="テキスト ボックス 859"/>
        <xdr:cNvSpPr txBox="1"/>
      </xdr:nvSpPr>
      <xdr:spPr>
        <a:xfrm>
          <a:off x="20166965" y="127038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76200</xdr:rowOff>
    </xdr:from>
    <xdr:to>
      <xdr:col>102</xdr:col>
      <xdr:colOff>114300</xdr:colOff>
      <xdr:row>76</xdr:row>
      <xdr:rowOff>113665</xdr:rowOff>
    </xdr:to>
    <xdr:cxnSp macro="">
      <xdr:nvCxnSpPr>
        <xdr:cNvPr id="861" name="直線コネクタ 860"/>
        <xdr:cNvCxnSpPr/>
      </xdr:nvCxnSpPr>
      <xdr:spPr>
        <a:xfrm flipV="1">
          <a:off x="18656300" y="1310640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149860</xdr:rowOff>
    </xdr:from>
    <xdr:to>
      <xdr:col>102</xdr:col>
      <xdr:colOff>165100</xdr:colOff>
      <xdr:row>75</xdr:row>
      <xdr:rowOff>80010</xdr:rowOff>
    </xdr:to>
    <xdr:sp macro="" textlink="">
      <xdr:nvSpPr>
        <xdr:cNvPr id="862" name="フローチャート: 判断 861"/>
        <xdr:cNvSpPr/>
      </xdr:nvSpPr>
      <xdr:spPr>
        <a:xfrm>
          <a:off x="19494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96520</xdr:rowOff>
    </xdr:from>
    <xdr:ext cx="524510" cy="259080"/>
    <xdr:sp macro="" textlink="">
      <xdr:nvSpPr>
        <xdr:cNvPr id="863" name="テキスト ボックス 862"/>
        <xdr:cNvSpPr txBox="1"/>
      </xdr:nvSpPr>
      <xdr:spPr>
        <a:xfrm>
          <a:off x="19277965" y="126123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164465</xdr:rowOff>
    </xdr:from>
    <xdr:to>
      <xdr:col>98</xdr:col>
      <xdr:colOff>38100</xdr:colOff>
      <xdr:row>75</xdr:row>
      <xdr:rowOff>94615</xdr:rowOff>
    </xdr:to>
    <xdr:sp macro="" textlink="">
      <xdr:nvSpPr>
        <xdr:cNvPr id="864" name="フローチャート: 判断 863"/>
        <xdr:cNvSpPr/>
      </xdr:nvSpPr>
      <xdr:spPr>
        <a:xfrm>
          <a:off x="18605500" y="128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111125</xdr:rowOff>
    </xdr:from>
    <xdr:ext cx="524510" cy="249555"/>
    <xdr:sp macro="" textlink="">
      <xdr:nvSpPr>
        <xdr:cNvPr id="865" name="テキスト ボックス 864"/>
        <xdr:cNvSpPr txBox="1"/>
      </xdr:nvSpPr>
      <xdr:spPr>
        <a:xfrm>
          <a:off x="18388965" y="1262697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133350</xdr:rowOff>
    </xdr:from>
    <xdr:to>
      <xdr:col>116</xdr:col>
      <xdr:colOff>114300</xdr:colOff>
      <xdr:row>76</xdr:row>
      <xdr:rowOff>63500</xdr:rowOff>
    </xdr:to>
    <xdr:sp macro="" textlink="">
      <xdr:nvSpPr>
        <xdr:cNvPr id="871" name="楕円 870"/>
        <xdr:cNvSpPr/>
      </xdr:nvSpPr>
      <xdr:spPr>
        <a:xfrm>
          <a:off x="221107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111760</xdr:rowOff>
    </xdr:from>
    <xdr:ext cx="534670" cy="248920"/>
    <xdr:sp macro="" textlink="">
      <xdr:nvSpPr>
        <xdr:cNvPr id="872" name="繰出金該当値テキスト"/>
        <xdr:cNvSpPr txBox="1"/>
      </xdr:nvSpPr>
      <xdr:spPr>
        <a:xfrm>
          <a:off x="22212300" y="129705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34,333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120650</xdr:rowOff>
    </xdr:from>
    <xdr:to>
      <xdr:col>112</xdr:col>
      <xdr:colOff>38100</xdr:colOff>
      <xdr:row>76</xdr:row>
      <xdr:rowOff>50800</xdr:rowOff>
    </xdr:to>
    <xdr:sp macro="" textlink="">
      <xdr:nvSpPr>
        <xdr:cNvPr id="873" name="楕円 872"/>
        <xdr:cNvSpPr/>
      </xdr:nvSpPr>
      <xdr:spPr>
        <a:xfrm>
          <a:off x="212725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41910</xdr:rowOff>
    </xdr:from>
    <xdr:ext cx="524510" cy="250190"/>
    <xdr:sp macro="" textlink="">
      <xdr:nvSpPr>
        <xdr:cNvPr id="874" name="テキスト ボックス 873"/>
        <xdr:cNvSpPr txBox="1"/>
      </xdr:nvSpPr>
      <xdr:spPr>
        <a:xfrm>
          <a:off x="21055965" y="1307211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34,660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147320</xdr:rowOff>
    </xdr:from>
    <xdr:to>
      <xdr:col>107</xdr:col>
      <xdr:colOff>101600</xdr:colOff>
      <xdr:row>76</xdr:row>
      <xdr:rowOff>77470</xdr:rowOff>
    </xdr:to>
    <xdr:sp macro="" textlink="">
      <xdr:nvSpPr>
        <xdr:cNvPr id="875" name="楕円 874"/>
        <xdr:cNvSpPr/>
      </xdr:nvSpPr>
      <xdr:spPr>
        <a:xfrm>
          <a:off x="203835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68580</xdr:rowOff>
    </xdr:from>
    <xdr:ext cx="524510" cy="259080"/>
    <xdr:sp macro="" textlink="">
      <xdr:nvSpPr>
        <xdr:cNvPr id="876" name="テキスト ボックス 875"/>
        <xdr:cNvSpPr txBox="1"/>
      </xdr:nvSpPr>
      <xdr:spPr>
        <a:xfrm>
          <a:off x="20166965" y="130987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33,964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25400</xdr:rowOff>
    </xdr:from>
    <xdr:to>
      <xdr:col>102</xdr:col>
      <xdr:colOff>165100</xdr:colOff>
      <xdr:row>76</xdr:row>
      <xdr:rowOff>127000</xdr:rowOff>
    </xdr:to>
    <xdr:sp macro="" textlink="">
      <xdr:nvSpPr>
        <xdr:cNvPr id="877" name="楕円 876"/>
        <xdr:cNvSpPr/>
      </xdr:nvSpPr>
      <xdr:spPr>
        <a:xfrm>
          <a:off x="194945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118110</xdr:rowOff>
    </xdr:from>
    <xdr:ext cx="524510" cy="259080"/>
    <xdr:sp macro="" textlink="">
      <xdr:nvSpPr>
        <xdr:cNvPr id="878" name="テキスト ボックス 877"/>
        <xdr:cNvSpPr txBox="1"/>
      </xdr:nvSpPr>
      <xdr:spPr>
        <a:xfrm>
          <a:off x="19277965" y="131483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32,665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63500</xdr:rowOff>
    </xdr:from>
    <xdr:to>
      <xdr:col>98</xdr:col>
      <xdr:colOff>38100</xdr:colOff>
      <xdr:row>76</xdr:row>
      <xdr:rowOff>164465</xdr:rowOff>
    </xdr:to>
    <xdr:sp macro="" textlink="">
      <xdr:nvSpPr>
        <xdr:cNvPr id="879" name="楕円 878"/>
        <xdr:cNvSpPr/>
      </xdr:nvSpPr>
      <xdr:spPr>
        <a:xfrm>
          <a:off x="18605500" y="13093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155575</xdr:rowOff>
    </xdr:from>
    <xdr:ext cx="524510" cy="250825"/>
    <xdr:sp macro="" textlink="">
      <xdr:nvSpPr>
        <xdr:cNvPr id="880" name="テキスト ボックス 879"/>
        <xdr:cNvSpPr txBox="1"/>
      </xdr:nvSpPr>
      <xdr:spPr>
        <a:xfrm>
          <a:off x="18388965" y="1318577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9725" cy="217170"/>
    <xdr:sp macro="" textlink="">
      <xdr:nvSpPr>
        <xdr:cNvPr id="889" name="テキスト ボックス 888"/>
        <xdr:cNvSpPr txBox="1"/>
      </xdr:nvSpPr>
      <xdr:spPr>
        <a:xfrm>
          <a:off x="18249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8760" cy="248920"/>
    <xdr:sp macro="" textlink="">
      <xdr:nvSpPr>
        <xdr:cNvPr id="892" name="テキスト ボックス 891"/>
        <xdr:cNvSpPr txBox="1"/>
      </xdr:nvSpPr>
      <xdr:spPr>
        <a:xfrm>
          <a:off x="18039080" y="16113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8760" cy="248920"/>
    <xdr:sp macro="" textlink="">
      <xdr:nvSpPr>
        <xdr:cNvPr id="894" name="テキスト ボックス 893"/>
        <xdr:cNvSpPr txBox="1"/>
      </xdr:nvSpPr>
      <xdr:spPr>
        <a:xfrm>
          <a:off x="18039080" y="14970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9395" cy="259080"/>
    <xdr:sp macro="" textlink="">
      <xdr:nvSpPr>
        <xdr:cNvPr id="906" name="テキスト ボックス 905"/>
        <xdr:cNvSpPr txBox="1"/>
      </xdr:nvSpPr>
      <xdr:spPr>
        <a:xfrm>
          <a:off x="21198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9395" cy="259080"/>
    <xdr:sp macro="" textlink="">
      <xdr:nvSpPr>
        <xdr:cNvPr id="909" name="テキスト ボックス 908"/>
        <xdr:cNvSpPr txBox="1"/>
      </xdr:nvSpPr>
      <xdr:spPr>
        <a:xfrm>
          <a:off x="20309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9395" cy="259080"/>
    <xdr:sp macro="" textlink="">
      <xdr:nvSpPr>
        <xdr:cNvPr id="912" name="テキスト ボックス 911"/>
        <xdr:cNvSpPr txBox="1"/>
      </xdr:nvSpPr>
      <xdr:spPr>
        <a:xfrm>
          <a:off x="19420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9395" cy="259080"/>
    <xdr:sp macro="" textlink="">
      <xdr:nvSpPr>
        <xdr:cNvPr id="914" name="テキスト ボックス 913"/>
        <xdr:cNvSpPr txBox="1"/>
      </xdr:nvSpPr>
      <xdr:spPr>
        <a:xfrm>
          <a:off x="18531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9395" cy="259080"/>
    <xdr:sp macro="" textlink="">
      <xdr:nvSpPr>
        <xdr:cNvPr id="923" name="テキスト ボックス 922"/>
        <xdr:cNvSpPr txBox="1"/>
      </xdr:nvSpPr>
      <xdr:spPr>
        <a:xfrm>
          <a:off x="21198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9395" cy="259080"/>
    <xdr:sp macro="" textlink="">
      <xdr:nvSpPr>
        <xdr:cNvPr id="925" name="テキスト ボックス 924"/>
        <xdr:cNvSpPr txBox="1"/>
      </xdr:nvSpPr>
      <xdr:spPr>
        <a:xfrm>
          <a:off x="20309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9395" cy="259080"/>
    <xdr:sp macro="" textlink="">
      <xdr:nvSpPr>
        <xdr:cNvPr id="927" name="テキスト ボックス 926"/>
        <xdr:cNvSpPr txBox="1"/>
      </xdr:nvSpPr>
      <xdr:spPr>
        <a:xfrm>
          <a:off x="19420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9395" cy="259080"/>
    <xdr:sp macro="" textlink="">
      <xdr:nvSpPr>
        <xdr:cNvPr id="929" name="テキスト ボックス 928"/>
        <xdr:cNvSpPr txBox="1"/>
      </xdr:nvSpPr>
      <xdr:spPr>
        <a:xfrm>
          <a:off x="18531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800">
              <a:latin typeface="ＭＳ ゴシック"/>
              <a:ea typeface="ＭＳ ゴシック"/>
            </a:rPr>
            <a:t>　歳出決算額は、住民一人当たり437,604円となっている。R5.1.1現在の人口は106,011人となっており、前年度のR4.1.1現在105,967人と比較して44人増加した。また、歳出総額は前年度決算額45,178百万円から1,213百万円増加し46,391百万円となった。人口は微増したものの、歳出総額がそれ以上の割合で増加したため、住民一人当たりの決算額は前年度と比較して11,263円増加した。</a:t>
          </a:r>
        </a:p>
        <a:p>
          <a:r>
            <a:rPr lang="ja-JP" altLang="en-US" sz="800">
              <a:latin typeface="ＭＳ ゴシック"/>
              <a:ea typeface="ＭＳ ゴシック"/>
            </a:rPr>
            <a:t>　主な構成項目である人件費は、住民一人当たり69,647円となっており、類似団体62団体中16番目の高い水準にある。人件費が高い水準にある要因は、消防業務を一部事務組合ではなく市単独で行っていることや、昭和40年代から50年代にかけて人口が急増したため、多くの職員を雇用したことで高齢職員の占める割合が類似団体よりも高くなっていることなどが挙げられる。</a:t>
          </a:r>
        </a:p>
        <a:p>
          <a:r>
            <a:rPr lang="ja-JP" altLang="en-US" sz="800">
              <a:latin typeface="ＭＳ ゴシック"/>
              <a:ea typeface="ＭＳ ゴシック"/>
            </a:rPr>
            <a:t>年度ごとの推移をみると、行政経営改革プランの成果や職員の年齢構成の変化もあり、職員給の減などによって人件費の抑制が図られ、令和元年度までは減少傾向にあったが、令和2年度に会計年度任用職員制度が導入されたことで会計年度任用職員報酬が大きく増加した。令和4年度は会計年度任用職員の期末手当が1.3月分から2.4月分へ引き上げられたことにより、前年度と比較して増加幅が大きくなっている。</a:t>
          </a:r>
        </a:p>
        <a:p>
          <a:r>
            <a:rPr lang="ja-JP" altLang="en-US" sz="800">
              <a:latin typeface="ＭＳ ゴシック"/>
              <a:ea typeface="ＭＳ ゴシック"/>
            </a:rPr>
            <a:t>　物件費は、住民一人当たり70,880円となっており、前年度決算額と比較して12,136円増、直近5年間で初めて類似団体平均を上回った。主な要因として、プレミアム付商品券事業や、生活応援商品券事業を実施したことが挙げられる。</a:t>
          </a:r>
        </a:p>
        <a:p>
          <a:r>
            <a:rPr lang="ja-JP" altLang="en-US" sz="800">
              <a:latin typeface="ＭＳ ゴシック"/>
              <a:ea typeface="ＭＳ ゴシック"/>
            </a:rPr>
            <a:t>　扶助費は、住民一人当たり103,144円となっており、前年度決算額と比較して9,013円減少し、全国平均、類似団体平均よりも低くなっているが、茨城県の平均は上回る形となった。</a:t>
          </a:r>
          <a:r>
            <a:rPr kumimoji="1" lang="ja-JP" altLang="en-US" sz="800">
              <a:solidFill>
                <a:sysClr val="windowText" lastClr="000000"/>
              </a:solidFill>
              <a:latin typeface="ＭＳ Ｐゴシック"/>
              <a:ea typeface="ＭＳ Ｐゴシック"/>
            </a:rPr>
            <a:t>全国的に高齢化社会が進展する中、当市においても社会保障経費が増加傾向にあるものの、</a:t>
          </a:r>
          <a:r>
            <a:rPr lang="ja-JP" altLang="en-US" sz="800">
              <a:latin typeface="ＭＳ ゴシック"/>
              <a:ea typeface="ＭＳ ゴシック"/>
            </a:rPr>
            <a:t>前年度決算額と比較して減少した主な要因は、住民税非課税世帯等に対する臨時特別給付金や、子育て世帯への臨時特別給付金</a:t>
          </a:r>
        </a:p>
        <a:p>
          <a:r>
            <a:rPr lang="ja-JP" altLang="en-US" sz="800">
              <a:latin typeface="ＭＳ ゴシック"/>
              <a:ea typeface="ＭＳ ゴシック"/>
            </a:rPr>
            <a:t>（子育て支援給付分・先行給付分）が終了したことが挙げられる。</a:t>
          </a:r>
        </a:p>
        <a:p>
          <a:r>
            <a:rPr lang="ja-JP" altLang="en-US" sz="800">
              <a:latin typeface="ＭＳ ゴシック"/>
              <a:ea typeface="ＭＳ ゴシック"/>
            </a:rPr>
            <a:t>　補助費等は、住民一人当たり46,597円となっており、前年度決算額と比較して3,989円の増となったが、全国平均、類似団体平均、茨城県のいずれも下回る結果となった。前年度決算額と比較して増となった主な要因は、過年度国県支出金等過誤納返還金が増加したことなどが挙げられる。</a:t>
          </a:r>
        </a:p>
        <a:p>
          <a:r>
            <a:rPr lang="ja-JP" altLang="en-US" sz="800">
              <a:latin typeface="ＭＳ ゴシック"/>
              <a:ea typeface="ＭＳ ゴシック"/>
            </a:rPr>
            <a:t>　普通建設事業費（うち新規整備）は、住民一人当たり15,535円となっており、前年度決算額と比較して3,485円増加している。主な要因として、取手駅北土地区画整理事業や、取手駅構内エレベーター整備事業補助金などが、事業の進捗により増加したことが挙げられる。一方で普通建設事業費（うち更新整備）は住民一人当たり17,858円となっており、前年度決算額と比較して3,913円減少している。主な要因として、</a:t>
          </a:r>
        </a:p>
        <a:p>
          <a:r>
            <a:rPr lang="ja-JP" altLang="en-US" sz="800">
              <a:latin typeface="ＭＳ ゴシック"/>
              <a:ea typeface="ＭＳ ゴシック"/>
            </a:rPr>
            <a:t>　藤代小学校大規模改造事業や、小中学校トイレ改修事業が完了したことなどが挙げられる。</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106,011
103,974
69.94
48,124,278
46,390,791
1,588,787
24,443,928
48,552,237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7200" cy="248920"/>
    <xdr:sp macro="" textlink="">
      <xdr:nvSpPr>
        <xdr:cNvPr id="42" name="テキスト ボックス 41"/>
        <xdr:cNvSpPr txBox="1"/>
      </xdr:nvSpPr>
      <xdr:spPr>
        <a:xfrm>
          <a:off x="294640" y="6969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57200" cy="259080"/>
    <xdr:sp macro="" textlink="">
      <xdr:nvSpPr>
        <xdr:cNvPr id="44" name="テキスト ボックス 43"/>
        <xdr:cNvSpPr txBox="1"/>
      </xdr:nvSpPr>
      <xdr:spPr>
        <a:xfrm>
          <a:off x="294640" y="664337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57200" cy="250825"/>
    <xdr:sp macro="" textlink="">
      <xdr:nvSpPr>
        <xdr:cNvPr id="46" name="テキスト ボックス 45"/>
        <xdr:cNvSpPr txBox="1"/>
      </xdr:nvSpPr>
      <xdr:spPr>
        <a:xfrm>
          <a:off x="294640" y="631634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57200" cy="259080"/>
    <xdr:sp macro="" textlink="">
      <xdr:nvSpPr>
        <xdr:cNvPr id="48" name="テキスト ボックス 47"/>
        <xdr:cNvSpPr txBox="1"/>
      </xdr:nvSpPr>
      <xdr:spPr>
        <a:xfrm>
          <a:off x="294640" y="598995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57200" cy="251460"/>
    <xdr:sp macro="" textlink="">
      <xdr:nvSpPr>
        <xdr:cNvPr id="50" name="テキスト ボックス 49"/>
        <xdr:cNvSpPr txBox="1"/>
      </xdr:nvSpPr>
      <xdr:spPr>
        <a:xfrm>
          <a:off x="294640" y="5664200"/>
          <a:ext cx="457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57200" cy="258445"/>
    <xdr:sp macro="" textlink="">
      <xdr:nvSpPr>
        <xdr:cNvPr id="52" name="テキスト ボックス 51"/>
        <xdr:cNvSpPr txBox="1"/>
      </xdr:nvSpPr>
      <xdr:spPr>
        <a:xfrm>
          <a:off x="294640" y="5337175"/>
          <a:ext cx="457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57200" cy="259080"/>
    <xdr:sp macro="" textlink="">
      <xdr:nvSpPr>
        <xdr:cNvPr id="54" name="テキスト ボックス 53"/>
        <xdr:cNvSpPr txBox="1"/>
      </xdr:nvSpPr>
      <xdr:spPr>
        <a:xfrm>
          <a:off x="294640" y="501015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7200" cy="248920"/>
    <xdr:sp macro="" textlink="">
      <xdr:nvSpPr>
        <xdr:cNvPr id="56" name="テキスト ボックス 55"/>
        <xdr:cNvSpPr txBox="1"/>
      </xdr:nvSpPr>
      <xdr:spPr>
        <a:xfrm>
          <a:off x="294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134620</xdr:rowOff>
    </xdr:from>
    <xdr:to>
      <xdr:col>24</xdr:col>
      <xdr:colOff>62865</xdr:colOff>
      <xdr:row>38</xdr:row>
      <xdr:rowOff>143510</xdr:rowOff>
    </xdr:to>
    <xdr:cxnSp macro="">
      <xdr:nvCxnSpPr>
        <xdr:cNvPr id="58" name="直線コネクタ 57"/>
        <xdr:cNvCxnSpPr/>
      </xdr:nvCxnSpPr>
      <xdr:spPr>
        <a:xfrm flipV="1">
          <a:off x="4633595" y="5106670"/>
          <a:ext cx="127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146685</xdr:rowOff>
    </xdr:from>
    <xdr:ext cx="469900" cy="248920"/>
    <xdr:sp macro="" textlink="">
      <xdr:nvSpPr>
        <xdr:cNvPr id="59" name="議会費最小値テキスト"/>
        <xdr:cNvSpPr txBox="1"/>
      </xdr:nvSpPr>
      <xdr:spPr>
        <a:xfrm>
          <a:off x="4686300" y="666178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1,917</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143510</xdr:rowOff>
    </xdr:from>
    <xdr:to>
      <xdr:col>24</xdr:col>
      <xdr:colOff>152400</xdr:colOff>
      <xdr:row>38</xdr:row>
      <xdr:rowOff>143510</xdr:rowOff>
    </xdr:to>
    <xdr:cxnSp macro="">
      <xdr:nvCxnSpPr>
        <xdr:cNvPr id="60" name="直線コネクタ 59"/>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81280</xdr:rowOff>
    </xdr:from>
    <xdr:ext cx="469900" cy="259080"/>
    <xdr:sp macro="" textlink="">
      <xdr:nvSpPr>
        <xdr:cNvPr id="61" name="議会費最大値テキスト"/>
        <xdr:cNvSpPr txBox="1"/>
      </xdr:nvSpPr>
      <xdr:spPr>
        <a:xfrm>
          <a:off x="4686300" y="4881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3,342</a:t>
          </a:r>
          <a:endParaRPr kumimoji="1" lang="ja-JP" altLang="en-US" sz="1000" b="1">
            <a:latin typeface="ＭＳ Ｐゴシック"/>
          </a:endParaRPr>
        </a:p>
      </xdr:txBody>
    </xdr:sp>
    <xdr:clientData/>
  </xdr:oneCellAnchor>
  <xdr:twoCellAnchor>
    <xdr:from>
      <xdr:col>23</xdr:col>
      <xdr:colOff>165100</xdr:colOff>
      <xdr:row>29</xdr:row>
      <xdr:rowOff>134620</xdr:rowOff>
    </xdr:from>
    <xdr:to>
      <xdr:col>24</xdr:col>
      <xdr:colOff>152400</xdr:colOff>
      <xdr:row>29</xdr:row>
      <xdr:rowOff>134620</xdr:rowOff>
    </xdr:to>
    <xdr:cxnSp macro="">
      <xdr:nvCxnSpPr>
        <xdr:cNvPr id="62" name="直線コネクタ 61"/>
        <xdr:cNvCxnSpPr/>
      </xdr:nvCxnSpPr>
      <xdr:spPr>
        <a:xfrm>
          <a:off x="4546600" y="510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132715</xdr:rowOff>
    </xdr:from>
    <xdr:to>
      <xdr:col>24</xdr:col>
      <xdr:colOff>63500</xdr:colOff>
      <xdr:row>35</xdr:row>
      <xdr:rowOff>137795</xdr:rowOff>
    </xdr:to>
    <xdr:cxnSp macro="">
      <xdr:nvCxnSpPr>
        <xdr:cNvPr id="63" name="直線コネクタ 62"/>
        <xdr:cNvCxnSpPr/>
      </xdr:nvCxnSpPr>
      <xdr:spPr>
        <a:xfrm flipV="1">
          <a:off x="3797300" y="613346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113030</xdr:rowOff>
    </xdr:from>
    <xdr:ext cx="469900" cy="259080"/>
    <xdr:sp macro="" textlink="">
      <xdr:nvSpPr>
        <xdr:cNvPr id="64" name="議会費平均値テキスト"/>
        <xdr:cNvSpPr txBox="1"/>
      </xdr:nvSpPr>
      <xdr:spPr>
        <a:xfrm>
          <a:off x="4686300" y="5770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90170</xdr:rowOff>
    </xdr:from>
    <xdr:to>
      <xdr:col>24</xdr:col>
      <xdr:colOff>114300</xdr:colOff>
      <xdr:row>35</xdr:row>
      <xdr:rowOff>20320</xdr:rowOff>
    </xdr:to>
    <xdr:sp macro="" textlink="">
      <xdr:nvSpPr>
        <xdr:cNvPr id="65" name="フローチャート: 判断 64"/>
        <xdr:cNvSpPr/>
      </xdr:nvSpPr>
      <xdr:spPr>
        <a:xfrm>
          <a:off x="4584700" y="591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57785</xdr:rowOff>
    </xdr:from>
    <xdr:to>
      <xdr:col>19</xdr:col>
      <xdr:colOff>177800</xdr:colOff>
      <xdr:row>35</xdr:row>
      <xdr:rowOff>137795</xdr:rowOff>
    </xdr:to>
    <xdr:cxnSp macro="">
      <xdr:nvCxnSpPr>
        <xdr:cNvPr id="66" name="直線コネクタ 65"/>
        <xdr:cNvCxnSpPr/>
      </xdr:nvCxnSpPr>
      <xdr:spPr>
        <a:xfrm>
          <a:off x="2908300" y="605853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70485</xdr:rowOff>
    </xdr:from>
    <xdr:to>
      <xdr:col>20</xdr:col>
      <xdr:colOff>38100</xdr:colOff>
      <xdr:row>35</xdr:row>
      <xdr:rowOff>635</xdr:rowOff>
    </xdr:to>
    <xdr:sp macro="" textlink="">
      <xdr:nvSpPr>
        <xdr:cNvPr id="67" name="フローチャート: 判断 66"/>
        <xdr:cNvSpPr/>
      </xdr:nvSpPr>
      <xdr:spPr>
        <a:xfrm>
          <a:off x="3746500" y="589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17780</xdr:rowOff>
    </xdr:from>
    <xdr:ext cx="459740" cy="251460"/>
    <xdr:sp macro="" textlink="">
      <xdr:nvSpPr>
        <xdr:cNvPr id="68" name="テキスト ボックス 67"/>
        <xdr:cNvSpPr txBox="1"/>
      </xdr:nvSpPr>
      <xdr:spPr>
        <a:xfrm>
          <a:off x="3562350" y="567563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57785</xdr:rowOff>
    </xdr:from>
    <xdr:to>
      <xdr:col>15</xdr:col>
      <xdr:colOff>50800</xdr:colOff>
      <xdr:row>35</xdr:row>
      <xdr:rowOff>60960</xdr:rowOff>
    </xdr:to>
    <xdr:cxnSp macro="">
      <xdr:nvCxnSpPr>
        <xdr:cNvPr id="69" name="直線コネクタ 68"/>
        <xdr:cNvCxnSpPr/>
      </xdr:nvCxnSpPr>
      <xdr:spPr>
        <a:xfrm flipV="1">
          <a:off x="2019300" y="60585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80010</xdr:rowOff>
    </xdr:from>
    <xdr:to>
      <xdr:col>15</xdr:col>
      <xdr:colOff>101600</xdr:colOff>
      <xdr:row>35</xdr:row>
      <xdr:rowOff>10160</xdr:rowOff>
    </xdr:to>
    <xdr:sp macro="" textlink="">
      <xdr:nvSpPr>
        <xdr:cNvPr id="70" name="フローチャート: 判断 69"/>
        <xdr:cNvSpPr/>
      </xdr:nvSpPr>
      <xdr:spPr>
        <a:xfrm>
          <a:off x="2857500" y="590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26670</xdr:rowOff>
    </xdr:from>
    <xdr:ext cx="459740" cy="259080"/>
    <xdr:sp macro="" textlink="">
      <xdr:nvSpPr>
        <xdr:cNvPr id="71" name="テキスト ボックス 70"/>
        <xdr:cNvSpPr txBox="1"/>
      </xdr:nvSpPr>
      <xdr:spPr>
        <a:xfrm>
          <a:off x="2673350" y="56845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57150</xdr:rowOff>
    </xdr:from>
    <xdr:to>
      <xdr:col>10</xdr:col>
      <xdr:colOff>114300</xdr:colOff>
      <xdr:row>35</xdr:row>
      <xdr:rowOff>60960</xdr:rowOff>
    </xdr:to>
    <xdr:cxnSp macro="">
      <xdr:nvCxnSpPr>
        <xdr:cNvPr id="72" name="直線コネクタ 71"/>
        <xdr:cNvCxnSpPr/>
      </xdr:nvCxnSpPr>
      <xdr:spPr>
        <a:xfrm>
          <a:off x="1130300" y="588645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18415</xdr:rowOff>
    </xdr:from>
    <xdr:to>
      <xdr:col>10</xdr:col>
      <xdr:colOff>165100</xdr:colOff>
      <xdr:row>34</xdr:row>
      <xdr:rowOff>120650</xdr:rowOff>
    </xdr:to>
    <xdr:sp macro="" textlink="">
      <xdr:nvSpPr>
        <xdr:cNvPr id="73" name="フローチャート: 判断 72"/>
        <xdr:cNvSpPr/>
      </xdr:nvSpPr>
      <xdr:spPr>
        <a:xfrm>
          <a:off x="1968500" y="5847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136525</xdr:rowOff>
    </xdr:from>
    <xdr:ext cx="459740" cy="258445"/>
    <xdr:sp macro="" textlink="">
      <xdr:nvSpPr>
        <xdr:cNvPr id="74" name="テキスト ボックス 73"/>
        <xdr:cNvSpPr txBox="1"/>
      </xdr:nvSpPr>
      <xdr:spPr>
        <a:xfrm>
          <a:off x="1784350" y="562292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147955</xdr:rowOff>
    </xdr:from>
    <xdr:to>
      <xdr:col>6</xdr:col>
      <xdr:colOff>38100</xdr:colOff>
      <xdr:row>34</xdr:row>
      <xdr:rowOff>78105</xdr:rowOff>
    </xdr:to>
    <xdr:sp macro="" textlink="">
      <xdr:nvSpPr>
        <xdr:cNvPr id="75" name="フローチャート: 判断 74"/>
        <xdr:cNvSpPr/>
      </xdr:nvSpPr>
      <xdr:spPr>
        <a:xfrm>
          <a:off x="1079500" y="58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94615</xdr:rowOff>
    </xdr:from>
    <xdr:ext cx="459740" cy="259080"/>
    <xdr:sp macro="" textlink="">
      <xdr:nvSpPr>
        <xdr:cNvPr id="76" name="テキスト ボックス 75"/>
        <xdr:cNvSpPr txBox="1"/>
      </xdr:nvSpPr>
      <xdr:spPr>
        <a:xfrm>
          <a:off x="895350" y="558101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81915</xdr:rowOff>
    </xdr:from>
    <xdr:to>
      <xdr:col>24</xdr:col>
      <xdr:colOff>114300</xdr:colOff>
      <xdr:row>36</xdr:row>
      <xdr:rowOff>12065</xdr:rowOff>
    </xdr:to>
    <xdr:sp macro="" textlink="">
      <xdr:nvSpPr>
        <xdr:cNvPr id="82" name="楕円 81"/>
        <xdr:cNvSpPr/>
      </xdr:nvSpPr>
      <xdr:spPr>
        <a:xfrm>
          <a:off x="45847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60325</xdr:rowOff>
    </xdr:from>
    <xdr:ext cx="469900" cy="259080"/>
    <xdr:sp macro="" textlink="">
      <xdr:nvSpPr>
        <xdr:cNvPr id="83" name="議会費該当値テキスト"/>
        <xdr:cNvSpPr txBox="1"/>
      </xdr:nvSpPr>
      <xdr:spPr>
        <a:xfrm>
          <a:off x="4686300" y="6061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86995</xdr:rowOff>
    </xdr:from>
    <xdr:to>
      <xdr:col>20</xdr:col>
      <xdr:colOff>38100</xdr:colOff>
      <xdr:row>36</xdr:row>
      <xdr:rowOff>17780</xdr:rowOff>
    </xdr:to>
    <xdr:sp macro="" textlink="">
      <xdr:nvSpPr>
        <xdr:cNvPr id="84" name="楕円 83"/>
        <xdr:cNvSpPr/>
      </xdr:nvSpPr>
      <xdr:spPr>
        <a:xfrm>
          <a:off x="3746500" y="6087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8255</xdr:rowOff>
    </xdr:from>
    <xdr:ext cx="459740" cy="249555"/>
    <xdr:sp macro="" textlink="">
      <xdr:nvSpPr>
        <xdr:cNvPr id="85" name="テキスト ボックス 84"/>
        <xdr:cNvSpPr txBox="1"/>
      </xdr:nvSpPr>
      <xdr:spPr>
        <a:xfrm>
          <a:off x="3562350" y="618045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6985</xdr:rowOff>
    </xdr:from>
    <xdr:to>
      <xdr:col>15</xdr:col>
      <xdr:colOff>101600</xdr:colOff>
      <xdr:row>35</xdr:row>
      <xdr:rowOff>109220</xdr:rowOff>
    </xdr:to>
    <xdr:sp macro="" textlink="">
      <xdr:nvSpPr>
        <xdr:cNvPr id="86" name="楕円 85"/>
        <xdr:cNvSpPr/>
      </xdr:nvSpPr>
      <xdr:spPr>
        <a:xfrm>
          <a:off x="2857500" y="6007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99695</xdr:rowOff>
    </xdr:from>
    <xdr:ext cx="459740" cy="249555"/>
    <xdr:sp macro="" textlink="">
      <xdr:nvSpPr>
        <xdr:cNvPr id="87" name="テキスト ボックス 86"/>
        <xdr:cNvSpPr txBox="1"/>
      </xdr:nvSpPr>
      <xdr:spPr>
        <a:xfrm>
          <a:off x="2673350" y="610044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10160</xdr:rowOff>
    </xdr:from>
    <xdr:to>
      <xdr:col>10</xdr:col>
      <xdr:colOff>165100</xdr:colOff>
      <xdr:row>35</xdr:row>
      <xdr:rowOff>111760</xdr:rowOff>
    </xdr:to>
    <xdr:sp macro="" textlink="">
      <xdr:nvSpPr>
        <xdr:cNvPr id="88" name="楕円 87"/>
        <xdr:cNvSpPr/>
      </xdr:nvSpPr>
      <xdr:spPr>
        <a:xfrm>
          <a:off x="1968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102870</xdr:rowOff>
    </xdr:from>
    <xdr:ext cx="459740" cy="259080"/>
    <xdr:sp macro="" textlink="">
      <xdr:nvSpPr>
        <xdr:cNvPr id="89" name="テキスト ボックス 88"/>
        <xdr:cNvSpPr txBox="1"/>
      </xdr:nvSpPr>
      <xdr:spPr>
        <a:xfrm>
          <a:off x="1784350" y="61036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6350</xdr:rowOff>
    </xdr:from>
    <xdr:to>
      <xdr:col>6</xdr:col>
      <xdr:colOff>38100</xdr:colOff>
      <xdr:row>34</xdr:row>
      <xdr:rowOff>107950</xdr:rowOff>
    </xdr:to>
    <xdr:sp macro="" textlink="">
      <xdr:nvSpPr>
        <xdr:cNvPr id="90" name="楕円 89"/>
        <xdr:cNvSpPr/>
      </xdr:nvSpPr>
      <xdr:spPr>
        <a:xfrm>
          <a:off x="1079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99060</xdr:rowOff>
    </xdr:from>
    <xdr:ext cx="459740" cy="250190"/>
    <xdr:sp macro="" textlink="">
      <xdr:nvSpPr>
        <xdr:cNvPr id="91" name="テキスト ボックス 90"/>
        <xdr:cNvSpPr txBox="1"/>
      </xdr:nvSpPr>
      <xdr:spPr>
        <a:xfrm>
          <a:off x="895350" y="592836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9725" cy="217170"/>
    <xdr:sp macro="" textlink="">
      <xdr:nvSpPr>
        <xdr:cNvPr id="100" name="テキスト ボックス 99"/>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38760" cy="248920"/>
    <xdr:sp macro="" textlink="">
      <xdr:nvSpPr>
        <xdr:cNvPr id="103" name="テキスト ボックス 102"/>
        <xdr:cNvSpPr txBox="1"/>
      </xdr:nvSpPr>
      <xdr:spPr>
        <a:xfrm>
          <a:off x="513080" y="9941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5470" cy="248920"/>
    <xdr:sp macro="" textlink="">
      <xdr:nvSpPr>
        <xdr:cNvPr id="105" name="テキスト ボックス 104"/>
        <xdr:cNvSpPr txBox="1"/>
      </xdr:nvSpPr>
      <xdr:spPr>
        <a:xfrm>
          <a:off x="166370" y="9484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5470" cy="248920"/>
    <xdr:sp macro="" textlink="">
      <xdr:nvSpPr>
        <xdr:cNvPr id="107" name="テキスト ボックス 106"/>
        <xdr:cNvSpPr txBox="1"/>
      </xdr:nvSpPr>
      <xdr:spPr>
        <a:xfrm>
          <a:off x="166370" y="9027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5470" cy="248920"/>
    <xdr:sp macro="" textlink="">
      <xdr:nvSpPr>
        <xdr:cNvPr id="109" name="テキスト ボックス 108"/>
        <xdr:cNvSpPr txBox="1"/>
      </xdr:nvSpPr>
      <xdr:spPr>
        <a:xfrm>
          <a:off x="166370" y="8569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5470" cy="248920"/>
    <xdr:sp macro="" textlink="">
      <xdr:nvSpPr>
        <xdr:cNvPr id="111" name="テキスト ボックス 110"/>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79375</xdr:rowOff>
    </xdr:from>
    <xdr:to>
      <xdr:col>24</xdr:col>
      <xdr:colOff>62865</xdr:colOff>
      <xdr:row>57</xdr:row>
      <xdr:rowOff>164465</xdr:rowOff>
    </xdr:to>
    <xdr:cxnSp macro="">
      <xdr:nvCxnSpPr>
        <xdr:cNvPr id="113" name="直線コネクタ 112"/>
        <xdr:cNvCxnSpPr/>
      </xdr:nvCxnSpPr>
      <xdr:spPr>
        <a:xfrm flipV="1">
          <a:off x="4633595" y="8823325"/>
          <a:ext cx="1270" cy="1113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168275</xdr:rowOff>
    </xdr:from>
    <xdr:ext cx="534670" cy="249555"/>
    <xdr:sp macro="" textlink="">
      <xdr:nvSpPr>
        <xdr:cNvPr id="114" name="総務費最小値テキスト"/>
        <xdr:cNvSpPr txBox="1"/>
      </xdr:nvSpPr>
      <xdr:spPr>
        <a:xfrm>
          <a:off x="4686300" y="99409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32,031</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164465</xdr:rowOff>
    </xdr:from>
    <xdr:to>
      <xdr:col>24</xdr:col>
      <xdr:colOff>152400</xdr:colOff>
      <xdr:row>57</xdr:row>
      <xdr:rowOff>164465</xdr:rowOff>
    </xdr:to>
    <xdr:cxnSp macro="">
      <xdr:nvCxnSpPr>
        <xdr:cNvPr id="115" name="直線コネクタ 114"/>
        <xdr:cNvCxnSpPr/>
      </xdr:nvCxnSpPr>
      <xdr:spPr>
        <a:xfrm>
          <a:off x="4546600" y="993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26035</xdr:rowOff>
    </xdr:from>
    <xdr:ext cx="598805" cy="259080"/>
    <xdr:sp macro="" textlink="">
      <xdr:nvSpPr>
        <xdr:cNvPr id="116" name="総務費最大値テキスト"/>
        <xdr:cNvSpPr txBox="1"/>
      </xdr:nvSpPr>
      <xdr:spPr>
        <a:xfrm>
          <a:off x="4686300" y="8598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275,716</a:t>
          </a:r>
          <a:endParaRPr kumimoji="1" lang="ja-JP" altLang="en-US" sz="1000" b="1">
            <a:latin typeface="ＭＳ Ｐゴシック"/>
          </a:endParaRPr>
        </a:p>
      </xdr:txBody>
    </xdr:sp>
    <xdr:clientData/>
  </xdr:oneCellAnchor>
  <xdr:twoCellAnchor>
    <xdr:from>
      <xdr:col>23</xdr:col>
      <xdr:colOff>165100</xdr:colOff>
      <xdr:row>51</xdr:row>
      <xdr:rowOff>79375</xdr:rowOff>
    </xdr:from>
    <xdr:to>
      <xdr:col>24</xdr:col>
      <xdr:colOff>152400</xdr:colOff>
      <xdr:row>51</xdr:row>
      <xdr:rowOff>79375</xdr:rowOff>
    </xdr:to>
    <xdr:cxnSp macro="">
      <xdr:nvCxnSpPr>
        <xdr:cNvPr id="117" name="直線コネクタ 116"/>
        <xdr:cNvCxnSpPr/>
      </xdr:nvCxnSpPr>
      <xdr:spPr>
        <a:xfrm>
          <a:off x="4546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153035</xdr:rowOff>
    </xdr:from>
    <xdr:to>
      <xdr:col>24</xdr:col>
      <xdr:colOff>63500</xdr:colOff>
      <xdr:row>57</xdr:row>
      <xdr:rowOff>12065</xdr:rowOff>
    </xdr:to>
    <xdr:cxnSp macro="">
      <xdr:nvCxnSpPr>
        <xdr:cNvPr id="118" name="直線コネクタ 117"/>
        <xdr:cNvCxnSpPr/>
      </xdr:nvCxnSpPr>
      <xdr:spPr>
        <a:xfrm flipV="1">
          <a:off x="3797300" y="975423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129540</xdr:rowOff>
    </xdr:from>
    <xdr:ext cx="534670" cy="259080"/>
    <xdr:sp macro="" textlink="">
      <xdr:nvSpPr>
        <xdr:cNvPr id="119" name="総務費平均値テキスト"/>
        <xdr:cNvSpPr txBox="1"/>
      </xdr:nvSpPr>
      <xdr:spPr>
        <a:xfrm>
          <a:off x="4686300" y="9730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151130</xdr:rowOff>
    </xdr:from>
    <xdr:to>
      <xdr:col>24</xdr:col>
      <xdr:colOff>114300</xdr:colOff>
      <xdr:row>57</xdr:row>
      <xdr:rowOff>81280</xdr:rowOff>
    </xdr:to>
    <xdr:sp macro="" textlink="">
      <xdr:nvSpPr>
        <xdr:cNvPr id="120" name="フローチャート: 判断 119"/>
        <xdr:cNvSpPr/>
      </xdr:nvSpPr>
      <xdr:spPr>
        <a:xfrm>
          <a:off x="45847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144145</xdr:rowOff>
    </xdr:from>
    <xdr:to>
      <xdr:col>19</xdr:col>
      <xdr:colOff>177800</xdr:colOff>
      <xdr:row>57</xdr:row>
      <xdr:rowOff>12065</xdr:rowOff>
    </xdr:to>
    <xdr:cxnSp macro="">
      <xdr:nvCxnSpPr>
        <xdr:cNvPr id="121" name="直線コネクタ 120"/>
        <xdr:cNvCxnSpPr/>
      </xdr:nvCxnSpPr>
      <xdr:spPr>
        <a:xfrm>
          <a:off x="2908300" y="9402445"/>
          <a:ext cx="889000" cy="382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158115</xdr:rowOff>
    </xdr:from>
    <xdr:to>
      <xdr:col>20</xdr:col>
      <xdr:colOff>38100</xdr:colOff>
      <xdr:row>57</xdr:row>
      <xdr:rowOff>88265</xdr:rowOff>
    </xdr:to>
    <xdr:sp macro="" textlink="">
      <xdr:nvSpPr>
        <xdr:cNvPr id="122" name="フローチャート: 判断 121"/>
        <xdr:cNvSpPr/>
      </xdr:nvSpPr>
      <xdr:spPr>
        <a:xfrm>
          <a:off x="3746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79375</xdr:rowOff>
    </xdr:from>
    <xdr:ext cx="524510" cy="258445"/>
    <xdr:sp macro="" textlink="">
      <xdr:nvSpPr>
        <xdr:cNvPr id="123" name="テキスト ボックス 122"/>
        <xdr:cNvSpPr txBox="1"/>
      </xdr:nvSpPr>
      <xdr:spPr>
        <a:xfrm>
          <a:off x="3529965" y="985202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59,883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144145</xdr:rowOff>
    </xdr:from>
    <xdr:to>
      <xdr:col>15</xdr:col>
      <xdr:colOff>50800</xdr:colOff>
      <xdr:row>57</xdr:row>
      <xdr:rowOff>84455</xdr:rowOff>
    </xdr:to>
    <xdr:cxnSp macro="">
      <xdr:nvCxnSpPr>
        <xdr:cNvPr id="124" name="直線コネクタ 123"/>
        <xdr:cNvCxnSpPr/>
      </xdr:nvCxnSpPr>
      <xdr:spPr>
        <a:xfrm flipV="1">
          <a:off x="2019300" y="9402445"/>
          <a:ext cx="889000" cy="454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90170</xdr:rowOff>
    </xdr:from>
    <xdr:to>
      <xdr:col>15</xdr:col>
      <xdr:colOff>101600</xdr:colOff>
      <xdr:row>55</xdr:row>
      <xdr:rowOff>20320</xdr:rowOff>
    </xdr:to>
    <xdr:sp macro="" textlink="">
      <xdr:nvSpPr>
        <xdr:cNvPr id="125" name="フローチャート: 判断 124"/>
        <xdr:cNvSpPr/>
      </xdr:nvSpPr>
      <xdr:spPr>
        <a:xfrm>
          <a:off x="2857500" y="934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36830</xdr:rowOff>
    </xdr:from>
    <xdr:ext cx="588645" cy="259080"/>
    <xdr:sp macro="" textlink="">
      <xdr:nvSpPr>
        <xdr:cNvPr id="126" name="テキスト ボックス 125"/>
        <xdr:cNvSpPr txBox="1"/>
      </xdr:nvSpPr>
      <xdr:spPr>
        <a:xfrm>
          <a:off x="2608580" y="912368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78105</xdr:rowOff>
    </xdr:from>
    <xdr:to>
      <xdr:col>10</xdr:col>
      <xdr:colOff>114300</xdr:colOff>
      <xdr:row>57</xdr:row>
      <xdr:rowOff>84455</xdr:rowOff>
    </xdr:to>
    <xdr:cxnSp macro="">
      <xdr:nvCxnSpPr>
        <xdr:cNvPr id="127" name="直線コネクタ 126"/>
        <xdr:cNvCxnSpPr/>
      </xdr:nvCxnSpPr>
      <xdr:spPr>
        <a:xfrm>
          <a:off x="1130300" y="98507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22860</xdr:rowOff>
    </xdr:from>
    <xdr:to>
      <xdr:col>10</xdr:col>
      <xdr:colOff>165100</xdr:colOff>
      <xdr:row>57</xdr:row>
      <xdr:rowOff>124460</xdr:rowOff>
    </xdr:to>
    <xdr:sp macro="" textlink="">
      <xdr:nvSpPr>
        <xdr:cNvPr id="128" name="フローチャート: 判断 127"/>
        <xdr:cNvSpPr/>
      </xdr:nvSpPr>
      <xdr:spPr>
        <a:xfrm>
          <a:off x="1968500" y="97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140970</xdr:rowOff>
    </xdr:from>
    <xdr:ext cx="524510" cy="259080"/>
    <xdr:sp macro="" textlink="">
      <xdr:nvSpPr>
        <xdr:cNvPr id="129" name="テキスト ボックス 128"/>
        <xdr:cNvSpPr txBox="1"/>
      </xdr:nvSpPr>
      <xdr:spPr>
        <a:xfrm>
          <a:off x="1751965" y="95707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5080</xdr:rowOff>
    </xdr:from>
    <xdr:to>
      <xdr:col>6</xdr:col>
      <xdr:colOff>38100</xdr:colOff>
      <xdr:row>57</xdr:row>
      <xdr:rowOff>106680</xdr:rowOff>
    </xdr:to>
    <xdr:sp macro="" textlink="">
      <xdr:nvSpPr>
        <xdr:cNvPr id="130" name="フローチャート: 判断 129"/>
        <xdr:cNvSpPr/>
      </xdr:nvSpPr>
      <xdr:spPr>
        <a:xfrm>
          <a:off x="10795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123190</xdr:rowOff>
    </xdr:from>
    <xdr:ext cx="524510" cy="248920"/>
    <xdr:sp macro="" textlink="">
      <xdr:nvSpPr>
        <xdr:cNvPr id="131" name="テキスト ボックス 130"/>
        <xdr:cNvSpPr txBox="1"/>
      </xdr:nvSpPr>
      <xdr:spPr>
        <a:xfrm>
          <a:off x="862965" y="955294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102235</xdr:rowOff>
    </xdr:from>
    <xdr:to>
      <xdr:col>24</xdr:col>
      <xdr:colOff>114300</xdr:colOff>
      <xdr:row>57</xdr:row>
      <xdr:rowOff>32385</xdr:rowOff>
    </xdr:to>
    <xdr:sp macro="" textlink="">
      <xdr:nvSpPr>
        <xdr:cNvPr id="137" name="楕円 136"/>
        <xdr:cNvSpPr/>
      </xdr:nvSpPr>
      <xdr:spPr>
        <a:xfrm>
          <a:off x="4584700" y="9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125095</xdr:rowOff>
    </xdr:from>
    <xdr:ext cx="534670" cy="258445"/>
    <xdr:sp macro="" textlink="">
      <xdr:nvSpPr>
        <xdr:cNvPr id="138" name="総務費該当値テキスト"/>
        <xdr:cNvSpPr txBox="1"/>
      </xdr:nvSpPr>
      <xdr:spPr>
        <a:xfrm>
          <a:off x="4686300" y="9554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72,103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132715</xdr:rowOff>
    </xdr:from>
    <xdr:to>
      <xdr:col>20</xdr:col>
      <xdr:colOff>38100</xdr:colOff>
      <xdr:row>57</xdr:row>
      <xdr:rowOff>63500</xdr:rowOff>
    </xdr:to>
    <xdr:sp macro="" textlink="">
      <xdr:nvSpPr>
        <xdr:cNvPr id="139" name="楕円 138"/>
        <xdr:cNvSpPr/>
      </xdr:nvSpPr>
      <xdr:spPr>
        <a:xfrm>
          <a:off x="3746500" y="9733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79375</xdr:rowOff>
    </xdr:from>
    <xdr:ext cx="524510" cy="258445"/>
    <xdr:sp macro="" textlink="">
      <xdr:nvSpPr>
        <xdr:cNvPr id="140" name="テキスト ボックス 139"/>
        <xdr:cNvSpPr txBox="1"/>
      </xdr:nvSpPr>
      <xdr:spPr>
        <a:xfrm>
          <a:off x="3529965" y="950912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93345</xdr:rowOff>
    </xdr:from>
    <xdr:to>
      <xdr:col>15</xdr:col>
      <xdr:colOff>101600</xdr:colOff>
      <xdr:row>55</xdr:row>
      <xdr:rowOff>23495</xdr:rowOff>
    </xdr:to>
    <xdr:sp macro="" textlink="">
      <xdr:nvSpPr>
        <xdr:cNvPr id="141" name="楕円 140"/>
        <xdr:cNvSpPr/>
      </xdr:nvSpPr>
      <xdr:spPr>
        <a:xfrm>
          <a:off x="2857500" y="93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14605</xdr:rowOff>
    </xdr:from>
    <xdr:ext cx="588645" cy="259080"/>
    <xdr:sp macro="" textlink="">
      <xdr:nvSpPr>
        <xdr:cNvPr id="142" name="テキスト ボックス 141"/>
        <xdr:cNvSpPr txBox="1"/>
      </xdr:nvSpPr>
      <xdr:spPr>
        <a:xfrm>
          <a:off x="2608580" y="94443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33655</xdr:rowOff>
    </xdr:from>
    <xdr:to>
      <xdr:col>10</xdr:col>
      <xdr:colOff>165100</xdr:colOff>
      <xdr:row>57</xdr:row>
      <xdr:rowOff>135255</xdr:rowOff>
    </xdr:to>
    <xdr:sp macro="" textlink="">
      <xdr:nvSpPr>
        <xdr:cNvPr id="143" name="楕円 142"/>
        <xdr:cNvSpPr/>
      </xdr:nvSpPr>
      <xdr:spPr>
        <a:xfrm>
          <a:off x="1968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126365</xdr:rowOff>
    </xdr:from>
    <xdr:ext cx="524510" cy="259080"/>
    <xdr:sp macro="" textlink="">
      <xdr:nvSpPr>
        <xdr:cNvPr id="144" name="テキスト ボックス 143"/>
        <xdr:cNvSpPr txBox="1"/>
      </xdr:nvSpPr>
      <xdr:spPr>
        <a:xfrm>
          <a:off x="1751965" y="98990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27305</xdr:rowOff>
    </xdr:from>
    <xdr:to>
      <xdr:col>6</xdr:col>
      <xdr:colOff>38100</xdr:colOff>
      <xdr:row>57</xdr:row>
      <xdr:rowOff>128905</xdr:rowOff>
    </xdr:to>
    <xdr:sp macro="" textlink="">
      <xdr:nvSpPr>
        <xdr:cNvPr id="145" name="楕円 144"/>
        <xdr:cNvSpPr/>
      </xdr:nvSpPr>
      <xdr:spPr>
        <a:xfrm>
          <a:off x="1079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120650</xdr:rowOff>
    </xdr:from>
    <xdr:ext cx="524510" cy="251460"/>
    <xdr:sp macro="" textlink="">
      <xdr:nvSpPr>
        <xdr:cNvPr id="146" name="テキスト ボックス 145"/>
        <xdr:cNvSpPr txBox="1"/>
      </xdr:nvSpPr>
      <xdr:spPr>
        <a:xfrm>
          <a:off x="862965" y="989330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9725" cy="217170"/>
    <xdr:sp macro="" textlink="">
      <xdr:nvSpPr>
        <xdr:cNvPr id="155" name="テキスト ボックス 154"/>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7" name="テキスト ボックス 156"/>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5470" cy="259080"/>
    <xdr:sp macro="" textlink="">
      <xdr:nvSpPr>
        <xdr:cNvPr id="159" name="テキスト ボックス 158"/>
        <xdr:cNvSpPr txBox="1"/>
      </xdr:nvSpPr>
      <xdr:spPr>
        <a:xfrm>
          <a:off x="166370" y="13446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5470" cy="259080"/>
    <xdr:sp macro="" textlink="">
      <xdr:nvSpPr>
        <xdr:cNvPr id="161" name="テキスト ボックス 160"/>
        <xdr:cNvSpPr txBox="1"/>
      </xdr:nvSpPr>
      <xdr:spPr>
        <a:xfrm>
          <a:off x="166370" y="1306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5470" cy="248920"/>
    <xdr:sp macro="" textlink="">
      <xdr:nvSpPr>
        <xdr:cNvPr id="163" name="テキスト ボックス 162"/>
        <xdr:cNvSpPr txBox="1"/>
      </xdr:nvSpPr>
      <xdr:spPr>
        <a:xfrm>
          <a:off x="166370" y="12684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5470" cy="259080"/>
    <xdr:sp macro="" textlink="">
      <xdr:nvSpPr>
        <xdr:cNvPr id="165" name="テキスト ボックス 164"/>
        <xdr:cNvSpPr txBox="1"/>
      </xdr:nvSpPr>
      <xdr:spPr>
        <a:xfrm>
          <a:off x="166370" y="1230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5470" cy="259080"/>
    <xdr:sp macro="" textlink="">
      <xdr:nvSpPr>
        <xdr:cNvPr id="167" name="テキスト ボックス 166"/>
        <xdr:cNvSpPr txBox="1"/>
      </xdr:nvSpPr>
      <xdr:spPr>
        <a:xfrm>
          <a:off x="166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5470" cy="248920"/>
    <xdr:sp macro="" textlink="">
      <xdr:nvSpPr>
        <xdr:cNvPr id="169" name="テキスト ボックス 168"/>
        <xdr:cNvSpPr txBox="1"/>
      </xdr:nvSpPr>
      <xdr:spPr>
        <a:xfrm>
          <a:off x="166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140335</xdr:rowOff>
    </xdr:from>
    <xdr:to>
      <xdr:col>24</xdr:col>
      <xdr:colOff>62865</xdr:colOff>
      <xdr:row>77</xdr:row>
      <xdr:rowOff>137795</xdr:rowOff>
    </xdr:to>
    <xdr:cxnSp macro="">
      <xdr:nvCxnSpPr>
        <xdr:cNvPr id="171" name="直線コネクタ 170"/>
        <xdr:cNvCxnSpPr/>
      </xdr:nvCxnSpPr>
      <xdr:spPr>
        <a:xfrm flipV="1">
          <a:off x="4633595" y="11970385"/>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141605</xdr:rowOff>
    </xdr:from>
    <xdr:ext cx="598805" cy="259080"/>
    <xdr:sp macro="" textlink="">
      <xdr:nvSpPr>
        <xdr:cNvPr id="172" name="民生費最小値テキスト"/>
        <xdr:cNvSpPr txBox="1"/>
      </xdr:nvSpPr>
      <xdr:spPr>
        <a:xfrm>
          <a:off x="4686300" y="13343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132,742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137795</xdr:rowOff>
    </xdr:from>
    <xdr:to>
      <xdr:col>24</xdr:col>
      <xdr:colOff>152400</xdr:colOff>
      <xdr:row>77</xdr:row>
      <xdr:rowOff>137795</xdr:rowOff>
    </xdr:to>
    <xdr:cxnSp macro="">
      <xdr:nvCxnSpPr>
        <xdr:cNvPr id="173" name="直線コネクタ 172"/>
        <xdr:cNvCxnSpPr/>
      </xdr:nvCxnSpPr>
      <xdr:spPr>
        <a:xfrm>
          <a:off x="4546600" y="1333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86995</xdr:rowOff>
    </xdr:from>
    <xdr:ext cx="598805" cy="250825"/>
    <xdr:sp macro="" textlink="">
      <xdr:nvSpPr>
        <xdr:cNvPr id="174" name="民生費最大値テキスト"/>
        <xdr:cNvSpPr txBox="1"/>
      </xdr:nvSpPr>
      <xdr:spPr>
        <a:xfrm>
          <a:off x="4686300" y="1174559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312,450</a:t>
          </a:r>
          <a:endParaRPr kumimoji="1" lang="ja-JP" altLang="en-US" sz="1000" b="1">
            <a:latin typeface="ＭＳ Ｐゴシック"/>
          </a:endParaRPr>
        </a:p>
      </xdr:txBody>
    </xdr:sp>
    <xdr:clientData/>
  </xdr:oneCellAnchor>
  <xdr:twoCellAnchor>
    <xdr:from>
      <xdr:col>23</xdr:col>
      <xdr:colOff>165100</xdr:colOff>
      <xdr:row>69</xdr:row>
      <xdr:rowOff>140335</xdr:rowOff>
    </xdr:from>
    <xdr:to>
      <xdr:col>24</xdr:col>
      <xdr:colOff>152400</xdr:colOff>
      <xdr:row>69</xdr:row>
      <xdr:rowOff>140335</xdr:rowOff>
    </xdr:to>
    <xdr:cxnSp macro="">
      <xdr:nvCxnSpPr>
        <xdr:cNvPr id="175" name="直線コネクタ 174"/>
        <xdr:cNvCxnSpPr/>
      </xdr:nvCxnSpPr>
      <xdr:spPr>
        <a:xfrm>
          <a:off x="4546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61595</xdr:rowOff>
    </xdr:from>
    <xdr:to>
      <xdr:col>24</xdr:col>
      <xdr:colOff>63500</xdr:colOff>
      <xdr:row>76</xdr:row>
      <xdr:rowOff>128270</xdr:rowOff>
    </xdr:to>
    <xdr:cxnSp macro="">
      <xdr:nvCxnSpPr>
        <xdr:cNvPr id="176" name="直線コネクタ 175"/>
        <xdr:cNvCxnSpPr/>
      </xdr:nvCxnSpPr>
      <xdr:spPr>
        <a:xfrm>
          <a:off x="3797300" y="1309179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155575</xdr:rowOff>
    </xdr:from>
    <xdr:ext cx="598805" cy="250825"/>
    <xdr:sp macro="" textlink="">
      <xdr:nvSpPr>
        <xdr:cNvPr id="177" name="民生費平均値テキスト"/>
        <xdr:cNvSpPr txBox="1"/>
      </xdr:nvSpPr>
      <xdr:spPr>
        <a:xfrm>
          <a:off x="4686300" y="1267142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194,252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132715</xdr:rowOff>
    </xdr:from>
    <xdr:to>
      <xdr:col>24</xdr:col>
      <xdr:colOff>114300</xdr:colOff>
      <xdr:row>75</xdr:row>
      <xdr:rowOff>63500</xdr:rowOff>
    </xdr:to>
    <xdr:sp macro="" textlink="">
      <xdr:nvSpPr>
        <xdr:cNvPr id="178" name="フローチャート: 判断 177"/>
        <xdr:cNvSpPr/>
      </xdr:nvSpPr>
      <xdr:spPr>
        <a:xfrm>
          <a:off x="4584700" y="12820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61595</xdr:rowOff>
    </xdr:from>
    <xdr:to>
      <xdr:col>19</xdr:col>
      <xdr:colOff>177800</xdr:colOff>
      <xdr:row>77</xdr:row>
      <xdr:rowOff>67945</xdr:rowOff>
    </xdr:to>
    <xdr:cxnSp macro="">
      <xdr:nvCxnSpPr>
        <xdr:cNvPr id="179" name="直線コネクタ 178"/>
        <xdr:cNvCxnSpPr/>
      </xdr:nvCxnSpPr>
      <xdr:spPr>
        <a:xfrm flipV="1">
          <a:off x="2908300" y="13091795"/>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83820</xdr:rowOff>
    </xdr:from>
    <xdr:to>
      <xdr:col>20</xdr:col>
      <xdr:colOff>38100</xdr:colOff>
      <xdr:row>75</xdr:row>
      <xdr:rowOff>13970</xdr:rowOff>
    </xdr:to>
    <xdr:sp macro="" textlink="">
      <xdr:nvSpPr>
        <xdr:cNvPr id="180" name="フローチャート: 判断 179"/>
        <xdr:cNvSpPr/>
      </xdr:nvSpPr>
      <xdr:spPr>
        <a:xfrm>
          <a:off x="37465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31115</xdr:rowOff>
    </xdr:from>
    <xdr:ext cx="588645" cy="249555"/>
    <xdr:sp macro="" textlink="">
      <xdr:nvSpPr>
        <xdr:cNvPr id="181" name="テキスト ボックス 180"/>
        <xdr:cNvSpPr txBox="1"/>
      </xdr:nvSpPr>
      <xdr:spPr>
        <a:xfrm>
          <a:off x="3497580" y="12546965"/>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200,626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13970</xdr:rowOff>
    </xdr:from>
    <xdr:to>
      <xdr:col>15</xdr:col>
      <xdr:colOff>50800</xdr:colOff>
      <xdr:row>77</xdr:row>
      <xdr:rowOff>67945</xdr:rowOff>
    </xdr:to>
    <xdr:cxnSp macro="">
      <xdr:nvCxnSpPr>
        <xdr:cNvPr id="182" name="直線コネクタ 181"/>
        <xdr:cNvCxnSpPr/>
      </xdr:nvCxnSpPr>
      <xdr:spPr>
        <a:xfrm>
          <a:off x="2019300" y="1321562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160020</xdr:rowOff>
    </xdr:from>
    <xdr:to>
      <xdr:col>15</xdr:col>
      <xdr:colOff>101600</xdr:colOff>
      <xdr:row>76</xdr:row>
      <xdr:rowOff>90170</xdr:rowOff>
    </xdr:to>
    <xdr:sp macro="" textlink="">
      <xdr:nvSpPr>
        <xdr:cNvPr id="183" name="フローチャート: 判断 182"/>
        <xdr:cNvSpPr/>
      </xdr:nvSpPr>
      <xdr:spPr>
        <a:xfrm>
          <a:off x="28575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106680</xdr:rowOff>
    </xdr:from>
    <xdr:ext cx="588645" cy="259080"/>
    <xdr:sp macro="" textlink="">
      <xdr:nvSpPr>
        <xdr:cNvPr id="184" name="テキスト ボックス 183"/>
        <xdr:cNvSpPr txBox="1"/>
      </xdr:nvSpPr>
      <xdr:spPr>
        <a:xfrm>
          <a:off x="2608580" y="1279398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13970</xdr:rowOff>
    </xdr:from>
    <xdr:to>
      <xdr:col>10</xdr:col>
      <xdr:colOff>114300</xdr:colOff>
      <xdr:row>77</xdr:row>
      <xdr:rowOff>120650</xdr:rowOff>
    </xdr:to>
    <xdr:cxnSp macro="">
      <xdr:nvCxnSpPr>
        <xdr:cNvPr id="185" name="直線コネクタ 184"/>
        <xdr:cNvCxnSpPr/>
      </xdr:nvCxnSpPr>
      <xdr:spPr>
        <a:xfrm flipV="1">
          <a:off x="1130300" y="132156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3810</xdr:rowOff>
    </xdr:from>
    <xdr:to>
      <xdr:col>10</xdr:col>
      <xdr:colOff>165100</xdr:colOff>
      <xdr:row>76</xdr:row>
      <xdr:rowOff>105410</xdr:rowOff>
    </xdr:to>
    <xdr:sp macro="" textlink="">
      <xdr:nvSpPr>
        <xdr:cNvPr id="186" name="フローチャート: 判断 185"/>
        <xdr:cNvSpPr/>
      </xdr:nvSpPr>
      <xdr:spPr>
        <a:xfrm>
          <a:off x="1968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121920</xdr:rowOff>
    </xdr:from>
    <xdr:ext cx="588645" cy="250190"/>
    <xdr:sp macro="" textlink="">
      <xdr:nvSpPr>
        <xdr:cNvPr id="187" name="テキスト ボックス 186"/>
        <xdr:cNvSpPr txBox="1"/>
      </xdr:nvSpPr>
      <xdr:spPr>
        <a:xfrm>
          <a:off x="1719580" y="12809220"/>
          <a:ext cx="5886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57150</xdr:rowOff>
    </xdr:from>
    <xdr:to>
      <xdr:col>6</xdr:col>
      <xdr:colOff>38100</xdr:colOff>
      <xdr:row>76</xdr:row>
      <xdr:rowOff>158750</xdr:rowOff>
    </xdr:to>
    <xdr:sp macro="" textlink="">
      <xdr:nvSpPr>
        <xdr:cNvPr id="188" name="フローチャート: 判断 187"/>
        <xdr:cNvSpPr/>
      </xdr:nvSpPr>
      <xdr:spPr>
        <a:xfrm>
          <a:off x="1079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3810</xdr:rowOff>
    </xdr:from>
    <xdr:ext cx="588645" cy="259080"/>
    <xdr:sp macro="" textlink="">
      <xdr:nvSpPr>
        <xdr:cNvPr id="189" name="テキスト ボックス 188"/>
        <xdr:cNvSpPr txBox="1"/>
      </xdr:nvSpPr>
      <xdr:spPr>
        <a:xfrm>
          <a:off x="830580" y="128625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95" name="楕円 194"/>
        <xdr:cNvSpPr/>
      </xdr:nvSpPr>
      <xdr:spPr>
        <a:xfrm>
          <a:off x="45847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55880</xdr:rowOff>
    </xdr:from>
    <xdr:ext cx="598805" cy="259080"/>
    <xdr:sp macro="" textlink="">
      <xdr:nvSpPr>
        <xdr:cNvPr id="196" name="民生費該当値テキスト"/>
        <xdr:cNvSpPr txBox="1"/>
      </xdr:nvSpPr>
      <xdr:spPr>
        <a:xfrm>
          <a:off x="4686300" y="13086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156,536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10795</xdr:rowOff>
    </xdr:from>
    <xdr:to>
      <xdr:col>20</xdr:col>
      <xdr:colOff>38100</xdr:colOff>
      <xdr:row>76</xdr:row>
      <xdr:rowOff>112395</xdr:rowOff>
    </xdr:to>
    <xdr:sp macro="" textlink="">
      <xdr:nvSpPr>
        <xdr:cNvPr id="197" name="楕円 196"/>
        <xdr:cNvSpPr/>
      </xdr:nvSpPr>
      <xdr:spPr>
        <a:xfrm>
          <a:off x="3746500" y="130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103505</xdr:rowOff>
    </xdr:from>
    <xdr:ext cx="588645" cy="259080"/>
    <xdr:sp macro="" textlink="">
      <xdr:nvSpPr>
        <xdr:cNvPr id="198" name="テキスト ボックス 197"/>
        <xdr:cNvSpPr txBox="1"/>
      </xdr:nvSpPr>
      <xdr:spPr>
        <a:xfrm>
          <a:off x="3497580" y="1313370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165,253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17780</xdr:rowOff>
    </xdr:from>
    <xdr:to>
      <xdr:col>15</xdr:col>
      <xdr:colOff>101600</xdr:colOff>
      <xdr:row>77</xdr:row>
      <xdr:rowOff>118745</xdr:rowOff>
    </xdr:to>
    <xdr:sp macro="" textlink="">
      <xdr:nvSpPr>
        <xdr:cNvPr id="199" name="楕円 198"/>
        <xdr:cNvSpPr/>
      </xdr:nvSpPr>
      <xdr:spPr>
        <a:xfrm>
          <a:off x="2857500" y="13219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109855</xdr:rowOff>
    </xdr:from>
    <xdr:ext cx="588645" cy="250825"/>
    <xdr:sp macro="" textlink="">
      <xdr:nvSpPr>
        <xdr:cNvPr id="200" name="テキスト ボックス 199"/>
        <xdr:cNvSpPr txBox="1"/>
      </xdr:nvSpPr>
      <xdr:spPr>
        <a:xfrm>
          <a:off x="2608580" y="13311505"/>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134620</xdr:rowOff>
    </xdr:from>
    <xdr:to>
      <xdr:col>10</xdr:col>
      <xdr:colOff>165100</xdr:colOff>
      <xdr:row>77</xdr:row>
      <xdr:rowOff>64770</xdr:rowOff>
    </xdr:to>
    <xdr:sp macro="" textlink="">
      <xdr:nvSpPr>
        <xdr:cNvPr id="201" name="楕円 200"/>
        <xdr:cNvSpPr/>
      </xdr:nvSpPr>
      <xdr:spPr>
        <a:xfrm>
          <a:off x="19685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55880</xdr:rowOff>
    </xdr:from>
    <xdr:ext cx="588645" cy="259080"/>
    <xdr:sp macro="" textlink="">
      <xdr:nvSpPr>
        <xdr:cNvPr id="202" name="テキスト ボックス 201"/>
        <xdr:cNvSpPr txBox="1"/>
      </xdr:nvSpPr>
      <xdr:spPr>
        <a:xfrm>
          <a:off x="1719580" y="132575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69215</xdr:rowOff>
    </xdr:from>
    <xdr:to>
      <xdr:col>6</xdr:col>
      <xdr:colOff>38100</xdr:colOff>
      <xdr:row>77</xdr:row>
      <xdr:rowOff>170815</xdr:rowOff>
    </xdr:to>
    <xdr:sp macro="" textlink="">
      <xdr:nvSpPr>
        <xdr:cNvPr id="203" name="楕円 202"/>
        <xdr:cNvSpPr/>
      </xdr:nvSpPr>
      <xdr:spPr>
        <a:xfrm>
          <a:off x="10795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161925</xdr:rowOff>
    </xdr:from>
    <xdr:ext cx="588645" cy="259080"/>
    <xdr:sp macro="" textlink="">
      <xdr:nvSpPr>
        <xdr:cNvPr id="204" name="テキスト ボックス 203"/>
        <xdr:cNvSpPr txBox="1"/>
      </xdr:nvSpPr>
      <xdr:spPr>
        <a:xfrm>
          <a:off x="830580" y="1336357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725" cy="217170"/>
    <xdr:sp macro="" textlink="">
      <xdr:nvSpPr>
        <xdr:cNvPr id="213" name="テキスト ボックス 212"/>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8760" cy="248920"/>
    <xdr:sp macro="" textlink="">
      <xdr:nvSpPr>
        <xdr:cNvPr id="215" name="テキスト ボックス 214"/>
        <xdr:cNvSpPr txBox="1"/>
      </xdr:nvSpPr>
      <xdr:spPr>
        <a:xfrm>
          <a:off x="513080" y="17256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48920"/>
    <xdr:sp macro="" textlink="">
      <xdr:nvSpPr>
        <xdr:cNvPr id="217" name="テキスト ボックス 216"/>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48920"/>
    <xdr:sp macro="" textlink="">
      <xdr:nvSpPr>
        <xdr:cNvPr id="219" name="テキスト ボックス 218"/>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48920"/>
    <xdr:sp macro="" textlink="">
      <xdr:nvSpPr>
        <xdr:cNvPr id="221" name="テキスト ボックス 220"/>
        <xdr:cNvSpPr txBox="1"/>
      </xdr:nvSpPr>
      <xdr:spPr>
        <a:xfrm>
          <a:off x="230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48920"/>
    <xdr:sp macro="" textlink="">
      <xdr:nvSpPr>
        <xdr:cNvPr id="223" name="テキスト ボックス 222"/>
        <xdr:cNvSpPr txBox="1"/>
      </xdr:nvSpPr>
      <xdr:spPr>
        <a:xfrm>
          <a:off x="230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5470" cy="248920"/>
    <xdr:sp macro="" textlink="">
      <xdr:nvSpPr>
        <xdr:cNvPr id="225" name="テキスト ボックス 224"/>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163830</xdr:rowOff>
    </xdr:from>
    <xdr:to>
      <xdr:col>24</xdr:col>
      <xdr:colOff>62865</xdr:colOff>
      <xdr:row>97</xdr:row>
      <xdr:rowOff>160020</xdr:rowOff>
    </xdr:to>
    <xdr:cxnSp macro="">
      <xdr:nvCxnSpPr>
        <xdr:cNvPr id="227" name="直線コネクタ 226"/>
        <xdr:cNvCxnSpPr/>
      </xdr:nvCxnSpPr>
      <xdr:spPr>
        <a:xfrm flipV="1">
          <a:off x="4633595" y="15594330"/>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163830</xdr:rowOff>
    </xdr:from>
    <xdr:ext cx="534670" cy="259080"/>
    <xdr:sp macro="" textlink="">
      <xdr:nvSpPr>
        <xdr:cNvPr id="228" name="衛生費最小値テキスト"/>
        <xdr:cNvSpPr txBox="1"/>
      </xdr:nvSpPr>
      <xdr:spPr>
        <a:xfrm>
          <a:off x="4686300" y="16794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26,611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160020</xdr:rowOff>
    </xdr:from>
    <xdr:to>
      <xdr:col>24</xdr:col>
      <xdr:colOff>152400</xdr:colOff>
      <xdr:row>97</xdr:row>
      <xdr:rowOff>160020</xdr:rowOff>
    </xdr:to>
    <xdr:cxnSp macro="">
      <xdr:nvCxnSpPr>
        <xdr:cNvPr id="229" name="直線コネクタ 228"/>
        <xdr:cNvCxnSpPr/>
      </xdr:nvCxnSpPr>
      <xdr:spPr>
        <a:xfrm>
          <a:off x="4546600" y="16790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110490</xdr:rowOff>
    </xdr:from>
    <xdr:ext cx="534670" cy="250190"/>
    <xdr:sp macro="" textlink="">
      <xdr:nvSpPr>
        <xdr:cNvPr id="230" name="衛生費最大値テキスト"/>
        <xdr:cNvSpPr txBox="1"/>
      </xdr:nvSpPr>
      <xdr:spPr>
        <a:xfrm>
          <a:off x="4686300" y="153695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78,935</a:t>
          </a:r>
          <a:endParaRPr kumimoji="1" lang="ja-JP" altLang="en-US" sz="1000" b="1">
            <a:latin typeface="ＭＳ Ｐゴシック"/>
          </a:endParaRPr>
        </a:p>
      </xdr:txBody>
    </xdr:sp>
    <xdr:clientData/>
  </xdr:oneCellAnchor>
  <xdr:twoCellAnchor>
    <xdr:from>
      <xdr:col>23</xdr:col>
      <xdr:colOff>165100</xdr:colOff>
      <xdr:row>90</xdr:row>
      <xdr:rowOff>163830</xdr:rowOff>
    </xdr:from>
    <xdr:to>
      <xdr:col>24</xdr:col>
      <xdr:colOff>152400</xdr:colOff>
      <xdr:row>90</xdr:row>
      <xdr:rowOff>163830</xdr:rowOff>
    </xdr:to>
    <xdr:cxnSp macro="">
      <xdr:nvCxnSpPr>
        <xdr:cNvPr id="231" name="直線コネクタ 230"/>
        <xdr:cNvCxnSpPr/>
      </xdr:nvCxnSpPr>
      <xdr:spPr>
        <a:xfrm>
          <a:off x="4546600" y="1559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57150</xdr:rowOff>
    </xdr:from>
    <xdr:to>
      <xdr:col>24</xdr:col>
      <xdr:colOff>63500</xdr:colOff>
      <xdr:row>97</xdr:row>
      <xdr:rowOff>99695</xdr:rowOff>
    </xdr:to>
    <xdr:cxnSp macro="">
      <xdr:nvCxnSpPr>
        <xdr:cNvPr id="232" name="直線コネクタ 231"/>
        <xdr:cNvCxnSpPr/>
      </xdr:nvCxnSpPr>
      <xdr:spPr>
        <a:xfrm>
          <a:off x="3797300" y="1668780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116205</xdr:rowOff>
    </xdr:from>
    <xdr:ext cx="534670" cy="259080"/>
    <xdr:sp macro="" textlink="">
      <xdr:nvSpPr>
        <xdr:cNvPr id="233" name="衛生費平均値テキスト"/>
        <xdr:cNvSpPr txBox="1"/>
      </xdr:nvSpPr>
      <xdr:spPr>
        <a:xfrm>
          <a:off x="4686300" y="16232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93345</xdr:rowOff>
    </xdr:from>
    <xdr:to>
      <xdr:col>24</xdr:col>
      <xdr:colOff>114300</xdr:colOff>
      <xdr:row>96</xdr:row>
      <xdr:rowOff>23495</xdr:rowOff>
    </xdr:to>
    <xdr:sp macro="" textlink="">
      <xdr:nvSpPr>
        <xdr:cNvPr id="234" name="フローチャート: 判断 233"/>
        <xdr:cNvSpPr/>
      </xdr:nvSpPr>
      <xdr:spPr>
        <a:xfrm>
          <a:off x="45847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57150</xdr:rowOff>
    </xdr:from>
    <xdr:to>
      <xdr:col>19</xdr:col>
      <xdr:colOff>177800</xdr:colOff>
      <xdr:row>98</xdr:row>
      <xdr:rowOff>107950</xdr:rowOff>
    </xdr:to>
    <xdr:cxnSp macro="">
      <xdr:nvCxnSpPr>
        <xdr:cNvPr id="235" name="直線コネクタ 234"/>
        <xdr:cNvCxnSpPr/>
      </xdr:nvCxnSpPr>
      <xdr:spPr>
        <a:xfrm flipV="1">
          <a:off x="2908300" y="16687800"/>
          <a:ext cx="8890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120650</xdr:rowOff>
    </xdr:from>
    <xdr:to>
      <xdr:col>20</xdr:col>
      <xdr:colOff>38100</xdr:colOff>
      <xdr:row>96</xdr:row>
      <xdr:rowOff>50165</xdr:rowOff>
    </xdr:to>
    <xdr:sp macro="" textlink="">
      <xdr:nvSpPr>
        <xdr:cNvPr id="236" name="フローチャート: 判断 235"/>
        <xdr:cNvSpPr/>
      </xdr:nvSpPr>
      <xdr:spPr>
        <a:xfrm>
          <a:off x="3746500" y="16408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66675</xdr:rowOff>
    </xdr:from>
    <xdr:ext cx="524510" cy="248920"/>
    <xdr:sp macro="" textlink="">
      <xdr:nvSpPr>
        <xdr:cNvPr id="237" name="テキスト ボックス 236"/>
        <xdr:cNvSpPr txBox="1"/>
      </xdr:nvSpPr>
      <xdr:spPr>
        <a:xfrm>
          <a:off x="3529965" y="1618297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107950</xdr:rowOff>
    </xdr:from>
    <xdr:to>
      <xdr:col>15</xdr:col>
      <xdr:colOff>50800</xdr:colOff>
      <xdr:row>98</xdr:row>
      <xdr:rowOff>168910</xdr:rowOff>
    </xdr:to>
    <xdr:cxnSp macro="">
      <xdr:nvCxnSpPr>
        <xdr:cNvPr id="238" name="直線コネクタ 237"/>
        <xdr:cNvCxnSpPr/>
      </xdr:nvCxnSpPr>
      <xdr:spPr>
        <a:xfrm flipV="1">
          <a:off x="2019300" y="1691005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120650</xdr:rowOff>
    </xdr:from>
    <xdr:to>
      <xdr:col>15</xdr:col>
      <xdr:colOff>101600</xdr:colOff>
      <xdr:row>97</xdr:row>
      <xdr:rowOff>50800</xdr:rowOff>
    </xdr:to>
    <xdr:sp macro="" textlink="">
      <xdr:nvSpPr>
        <xdr:cNvPr id="239" name="フローチャート: 判断 238"/>
        <xdr:cNvSpPr/>
      </xdr:nvSpPr>
      <xdr:spPr>
        <a:xfrm>
          <a:off x="28575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67310</xdr:rowOff>
    </xdr:from>
    <xdr:ext cx="524510" cy="259080"/>
    <xdr:sp macro="" textlink="">
      <xdr:nvSpPr>
        <xdr:cNvPr id="240" name="テキスト ボックス 239"/>
        <xdr:cNvSpPr txBox="1"/>
      </xdr:nvSpPr>
      <xdr:spPr>
        <a:xfrm>
          <a:off x="2640965" y="163550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168910</xdr:rowOff>
    </xdr:from>
    <xdr:to>
      <xdr:col>10</xdr:col>
      <xdr:colOff>114300</xdr:colOff>
      <xdr:row>99</xdr:row>
      <xdr:rowOff>5080</xdr:rowOff>
    </xdr:to>
    <xdr:cxnSp macro="">
      <xdr:nvCxnSpPr>
        <xdr:cNvPr id="241" name="直線コネクタ 240"/>
        <xdr:cNvCxnSpPr/>
      </xdr:nvCxnSpPr>
      <xdr:spPr>
        <a:xfrm flipV="1">
          <a:off x="1130300" y="169710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145415</xdr:rowOff>
    </xdr:from>
    <xdr:to>
      <xdr:col>10</xdr:col>
      <xdr:colOff>165100</xdr:colOff>
      <xdr:row>97</xdr:row>
      <xdr:rowOff>75565</xdr:rowOff>
    </xdr:to>
    <xdr:sp macro="" textlink="">
      <xdr:nvSpPr>
        <xdr:cNvPr id="242" name="フローチャート: 判断 241"/>
        <xdr:cNvSpPr/>
      </xdr:nvSpPr>
      <xdr:spPr>
        <a:xfrm>
          <a:off x="1968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92075</xdr:rowOff>
    </xdr:from>
    <xdr:ext cx="524510" cy="259080"/>
    <xdr:sp macro="" textlink="">
      <xdr:nvSpPr>
        <xdr:cNvPr id="243" name="テキスト ボックス 242"/>
        <xdr:cNvSpPr txBox="1"/>
      </xdr:nvSpPr>
      <xdr:spPr>
        <a:xfrm>
          <a:off x="1751965" y="163798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80645</xdr:rowOff>
    </xdr:from>
    <xdr:to>
      <xdr:col>6</xdr:col>
      <xdr:colOff>38100</xdr:colOff>
      <xdr:row>97</xdr:row>
      <xdr:rowOff>10795</xdr:rowOff>
    </xdr:to>
    <xdr:sp macro="" textlink="">
      <xdr:nvSpPr>
        <xdr:cNvPr id="244" name="フローチャート: 判断 243"/>
        <xdr:cNvSpPr/>
      </xdr:nvSpPr>
      <xdr:spPr>
        <a:xfrm>
          <a:off x="1079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27305</xdr:rowOff>
    </xdr:from>
    <xdr:ext cx="524510" cy="259080"/>
    <xdr:sp macro="" textlink="">
      <xdr:nvSpPr>
        <xdr:cNvPr id="245" name="テキスト ボックス 244"/>
        <xdr:cNvSpPr txBox="1"/>
      </xdr:nvSpPr>
      <xdr:spPr>
        <a:xfrm>
          <a:off x="862965" y="163150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48895</xdr:rowOff>
    </xdr:from>
    <xdr:to>
      <xdr:col>24</xdr:col>
      <xdr:colOff>114300</xdr:colOff>
      <xdr:row>97</xdr:row>
      <xdr:rowOff>150495</xdr:rowOff>
    </xdr:to>
    <xdr:sp macro="" textlink="">
      <xdr:nvSpPr>
        <xdr:cNvPr id="251" name="楕円 250"/>
        <xdr:cNvSpPr/>
      </xdr:nvSpPr>
      <xdr:spPr>
        <a:xfrm>
          <a:off x="45847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135255</xdr:rowOff>
    </xdr:from>
    <xdr:ext cx="534670" cy="248920"/>
    <xdr:sp macro="" textlink="">
      <xdr:nvSpPr>
        <xdr:cNvPr id="252" name="衛生費該当値テキスト"/>
        <xdr:cNvSpPr txBox="1"/>
      </xdr:nvSpPr>
      <xdr:spPr>
        <a:xfrm>
          <a:off x="4686300" y="1659445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6350</xdr:rowOff>
    </xdr:from>
    <xdr:to>
      <xdr:col>20</xdr:col>
      <xdr:colOff>38100</xdr:colOff>
      <xdr:row>97</xdr:row>
      <xdr:rowOff>107950</xdr:rowOff>
    </xdr:to>
    <xdr:sp macro="" textlink="">
      <xdr:nvSpPr>
        <xdr:cNvPr id="253" name="楕円 252"/>
        <xdr:cNvSpPr/>
      </xdr:nvSpPr>
      <xdr:spPr>
        <a:xfrm>
          <a:off x="3746500" y="166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99060</xdr:rowOff>
    </xdr:from>
    <xdr:ext cx="524510" cy="250190"/>
    <xdr:sp macro="" textlink="">
      <xdr:nvSpPr>
        <xdr:cNvPr id="254" name="テキスト ボックス 253"/>
        <xdr:cNvSpPr txBox="1"/>
      </xdr:nvSpPr>
      <xdr:spPr>
        <a:xfrm>
          <a:off x="3529965" y="1672971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57150</xdr:rowOff>
    </xdr:from>
    <xdr:to>
      <xdr:col>15</xdr:col>
      <xdr:colOff>101600</xdr:colOff>
      <xdr:row>98</xdr:row>
      <xdr:rowOff>158750</xdr:rowOff>
    </xdr:to>
    <xdr:sp macro="" textlink="">
      <xdr:nvSpPr>
        <xdr:cNvPr id="255" name="楕円 254"/>
        <xdr:cNvSpPr/>
      </xdr:nvSpPr>
      <xdr:spPr>
        <a:xfrm>
          <a:off x="2857500" y="168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149860</xdr:rowOff>
    </xdr:from>
    <xdr:ext cx="524510" cy="259080"/>
    <xdr:sp macro="" textlink="">
      <xdr:nvSpPr>
        <xdr:cNvPr id="256" name="テキスト ボックス 255"/>
        <xdr:cNvSpPr txBox="1"/>
      </xdr:nvSpPr>
      <xdr:spPr>
        <a:xfrm>
          <a:off x="2640965" y="169519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118110</xdr:rowOff>
    </xdr:from>
    <xdr:to>
      <xdr:col>10</xdr:col>
      <xdr:colOff>165100</xdr:colOff>
      <xdr:row>99</xdr:row>
      <xdr:rowOff>48260</xdr:rowOff>
    </xdr:to>
    <xdr:sp macro="" textlink="">
      <xdr:nvSpPr>
        <xdr:cNvPr id="257" name="楕円 256"/>
        <xdr:cNvSpPr/>
      </xdr:nvSpPr>
      <xdr:spPr>
        <a:xfrm>
          <a:off x="1968500" y="169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39370</xdr:rowOff>
    </xdr:from>
    <xdr:ext cx="524510" cy="259080"/>
    <xdr:sp macro="" textlink="">
      <xdr:nvSpPr>
        <xdr:cNvPr id="258" name="テキスト ボックス 257"/>
        <xdr:cNvSpPr txBox="1"/>
      </xdr:nvSpPr>
      <xdr:spPr>
        <a:xfrm>
          <a:off x="1751965" y="170129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125730</xdr:rowOff>
    </xdr:from>
    <xdr:to>
      <xdr:col>6</xdr:col>
      <xdr:colOff>38100</xdr:colOff>
      <xdr:row>99</xdr:row>
      <xdr:rowOff>55880</xdr:rowOff>
    </xdr:to>
    <xdr:sp macro="" textlink="">
      <xdr:nvSpPr>
        <xdr:cNvPr id="259" name="楕円 258"/>
        <xdr:cNvSpPr/>
      </xdr:nvSpPr>
      <xdr:spPr>
        <a:xfrm>
          <a:off x="1079500" y="169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46990</xdr:rowOff>
    </xdr:from>
    <xdr:ext cx="524510" cy="259080"/>
    <xdr:sp macro="" textlink="">
      <xdr:nvSpPr>
        <xdr:cNvPr id="260" name="テキスト ボックス 259"/>
        <xdr:cNvSpPr txBox="1"/>
      </xdr:nvSpPr>
      <xdr:spPr>
        <a:xfrm>
          <a:off x="862965" y="170205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9725" cy="217170"/>
    <xdr:sp macro="" textlink="">
      <xdr:nvSpPr>
        <xdr:cNvPr id="269" name="テキスト ボックス 268"/>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8760" cy="259080"/>
    <xdr:sp macro="" textlink="">
      <xdr:nvSpPr>
        <xdr:cNvPr id="272" name="テキスト ボックス 271"/>
        <xdr:cNvSpPr txBox="1"/>
      </xdr:nvSpPr>
      <xdr:spPr>
        <a:xfrm>
          <a:off x="6355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7200" cy="259080"/>
    <xdr:sp macro="" textlink="">
      <xdr:nvSpPr>
        <xdr:cNvPr id="274" name="テキスト ボックス 273"/>
        <xdr:cNvSpPr txBox="1"/>
      </xdr:nvSpPr>
      <xdr:spPr>
        <a:xfrm>
          <a:off x="6136640" y="6207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57200" cy="248920"/>
    <xdr:sp macro="" textlink="">
      <xdr:nvSpPr>
        <xdr:cNvPr id="276" name="テキスト ボックス 275"/>
        <xdr:cNvSpPr txBox="1"/>
      </xdr:nvSpPr>
      <xdr:spPr>
        <a:xfrm>
          <a:off x="6136640" y="5826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57200" cy="259080"/>
    <xdr:sp macro="" textlink="">
      <xdr:nvSpPr>
        <xdr:cNvPr id="278" name="テキスト ボックス 277"/>
        <xdr:cNvSpPr txBox="1"/>
      </xdr:nvSpPr>
      <xdr:spPr>
        <a:xfrm>
          <a:off x="6136640" y="5445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57200" cy="259080"/>
    <xdr:sp macro="" textlink="">
      <xdr:nvSpPr>
        <xdr:cNvPr id="280" name="テキスト ボックス 279"/>
        <xdr:cNvSpPr txBox="1"/>
      </xdr:nvSpPr>
      <xdr:spPr>
        <a:xfrm>
          <a:off x="6136640" y="5064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7200" cy="248920"/>
    <xdr:sp macro="" textlink="">
      <xdr:nvSpPr>
        <xdr:cNvPr id="282" name="テキスト ボックス 281"/>
        <xdr:cNvSpPr txBox="1"/>
      </xdr:nvSpPr>
      <xdr:spPr>
        <a:xfrm>
          <a:off x="6136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134620</xdr:rowOff>
    </xdr:from>
    <xdr:to>
      <xdr:col>54</xdr:col>
      <xdr:colOff>189865</xdr:colOff>
      <xdr:row>39</xdr:row>
      <xdr:rowOff>44450</xdr:rowOff>
    </xdr:to>
    <xdr:cxnSp macro="">
      <xdr:nvCxnSpPr>
        <xdr:cNvPr id="284" name="直線コネクタ 283"/>
        <xdr:cNvCxnSpPr/>
      </xdr:nvCxnSpPr>
      <xdr:spPr>
        <a:xfrm flipV="1">
          <a:off x="10475595" y="5449570"/>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5"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81280</xdr:rowOff>
    </xdr:from>
    <xdr:ext cx="469900" cy="259080"/>
    <xdr:sp macro="" textlink="">
      <xdr:nvSpPr>
        <xdr:cNvPr id="287" name="労働費最大値テキスト"/>
        <xdr:cNvSpPr txBox="1"/>
      </xdr:nvSpPr>
      <xdr:spPr>
        <a:xfrm>
          <a:off x="10528300" y="5224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3,364</a:t>
          </a:r>
          <a:endParaRPr kumimoji="1" lang="ja-JP" altLang="en-US" sz="1000" b="1">
            <a:latin typeface="ＭＳ Ｐゴシック"/>
          </a:endParaRPr>
        </a:p>
      </xdr:txBody>
    </xdr:sp>
    <xdr:clientData/>
  </xdr:oneCellAnchor>
  <xdr:twoCellAnchor>
    <xdr:from>
      <xdr:col>54</xdr:col>
      <xdr:colOff>101600</xdr:colOff>
      <xdr:row>31</xdr:row>
      <xdr:rowOff>134620</xdr:rowOff>
    </xdr:from>
    <xdr:to>
      <xdr:col>55</xdr:col>
      <xdr:colOff>88900</xdr:colOff>
      <xdr:row>31</xdr:row>
      <xdr:rowOff>134620</xdr:rowOff>
    </xdr:to>
    <xdr:cxnSp macro="">
      <xdr:nvCxnSpPr>
        <xdr:cNvPr id="288" name="直線コネクタ 287"/>
        <xdr:cNvCxnSpPr/>
      </xdr:nvCxnSpPr>
      <xdr:spPr>
        <a:xfrm>
          <a:off x="10388600" y="5449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144145</xdr:rowOff>
    </xdr:from>
    <xdr:to>
      <xdr:col>55</xdr:col>
      <xdr:colOff>0</xdr:colOff>
      <xdr:row>37</xdr:row>
      <xdr:rowOff>111125</xdr:rowOff>
    </xdr:to>
    <xdr:cxnSp macro="">
      <xdr:nvCxnSpPr>
        <xdr:cNvPr id="289" name="直線コネクタ 288"/>
        <xdr:cNvCxnSpPr/>
      </xdr:nvCxnSpPr>
      <xdr:spPr>
        <a:xfrm>
          <a:off x="9639300" y="6316345"/>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66675</xdr:rowOff>
    </xdr:from>
    <xdr:ext cx="378460" cy="248920"/>
    <xdr:sp macro="" textlink="">
      <xdr:nvSpPr>
        <xdr:cNvPr id="290" name="労働費平均値テキスト"/>
        <xdr:cNvSpPr txBox="1"/>
      </xdr:nvSpPr>
      <xdr:spPr>
        <a:xfrm>
          <a:off x="10528300" y="6238875"/>
          <a:ext cx="378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43815</xdr:rowOff>
    </xdr:from>
    <xdr:to>
      <xdr:col>55</xdr:col>
      <xdr:colOff>50800</xdr:colOff>
      <xdr:row>37</xdr:row>
      <xdr:rowOff>145415</xdr:rowOff>
    </xdr:to>
    <xdr:sp macro="" textlink="">
      <xdr:nvSpPr>
        <xdr:cNvPr id="291" name="フローチャート: 判断 290"/>
        <xdr:cNvSpPr/>
      </xdr:nvSpPr>
      <xdr:spPr>
        <a:xfrm>
          <a:off x="104267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144145</xdr:rowOff>
    </xdr:from>
    <xdr:to>
      <xdr:col>50</xdr:col>
      <xdr:colOff>114300</xdr:colOff>
      <xdr:row>37</xdr:row>
      <xdr:rowOff>73660</xdr:rowOff>
    </xdr:to>
    <xdr:cxnSp macro="">
      <xdr:nvCxnSpPr>
        <xdr:cNvPr id="292" name="直線コネクタ 291"/>
        <xdr:cNvCxnSpPr/>
      </xdr:nvCxnSpPr>
      <xdr:spPr>
        <a:xfrm flipV="1">
          <a:off x="8750300" y="631634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44450</xdr:rowOff>
    </xdr:from>
    <xdr:to>
      <xdr:col>50</xdr:col>
      <xdr:colOff>165100</xdr:colOff>
      <xdr:row>37</xdr:row>
      <xdr:rowOff>146050</xdr:rowOff>
    </xdr:to>
    <xdr:sp macro="" textlink="">
      <xdr:nvSpPr>
        <xdr:cNvPr id="293" name="フローチャート: 判断 292"/>
        <xdr:cNvSpPr/>
      </xdr:nvSpPr>
      <xdr:spPr>
        <a:xfrm>
          <a:off x="9588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137160</xdr:rowOff>
    </xdr:from>
    <xdr:ext cx="378460" cy="259080"/>
    <xdr:sp macro="" textlink="">
      <xdr:nvSpPr>
        <xdr:cNvPr id="294" name="テキスト ボックス 293"/>
        <xdr:cNvSpPr txBox="1"/>
      </xdr:nvSpPr>
      <xdr:spPr>
        <a:xfrm>
          <a:off x="9450070" y="6480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69215</xdr:rowOff>
    </xdr:from>
    <xdr:to>
      <xdr:col>45</xdr:col>
      <xdr:colOff>177800</xdr:colOff>
      <xdr:row>37</xdr:row>
      <xdr:rowOff>73660</xdr:rowOff>
    </xdr:to>
    <xdr:cxnSp macro="">
      <xdr:nvCxnSpPr>
        <xdr:cNvPr id="295" name="直線コネクタ 294"/>
        <xdr:cNvCxnSpPr/>
      </xdr:nvCxnSpPr>
      <xdr:spPr>
        <a:xfrm>
          <a:off x="7861300" y="64128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43815</xdr:rowOff>
    </xdr:from>
    <xdr:to>
      <xdr:col>46</xdr:col>
      <xdr:colOff>38100</xdr:colOff>
      <xdr:row>37</xdr:row>
      <xdr:rowOff>145415</xdr:rowOff>
    </xdr:to>
    <xdr:sp macro="" textlink="">
      <xdr:nvSpPr>
        <xdr:cNvPr id="296" name="フローチャート: 判断 295"/>
        <xdr:cNvSpPr/>
      </xdr:nvSpPr>
      <xdr:spPr>
        <a:xfrm>
          <a:off x="8699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136525</xdr:rowOff>
    </xdr:from>
    <xdr:ext cx="378460" cy="258445"/>
    <xdr:sp macro="" textlink="">
      <xdr:nvSpPr>
        <xdr:cNvPr id="297" name="テキスト ボックス 296"/>
        <xdr:cNvSpPr txBox="1"/>
      </xdr:nvSpPr>
      <xdr:spPr>
        <a:xfrm>
          <a:off x="8561070" y="6480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69215</xdr:rowOff>
    </xdr:from>
    <xdr:to>
      <xdr:col>41</xdr:col>
      <xdr:colOff>50800</xdr:colOff>
      <xdr:row>37</xdr:row>
      <xdr:rowOff>76835</xdr:rowOff>
    </xdr:to>
    <xdr:cxnSp macro="">
      <xdr:nvCxnSpPr>
        <xdr:cNvPr id="298" name="直線コネクタ 297"/>
        <xdr:cNvCxnSpPr/>
      </xdr:nvCxnSpPr>
      <xdr:spPr>
        <a:xfrm flipV="1">
          <a:off x="6972300" y="64128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29210</xdr:rowOff>
    </xdr:from>
    <xdr:to>
      <xdr:col>41</xdr:col>
      <xdr:colOff>101600</xdr:colOff>
      <xdr:row>37</xdr:row>
      <xdr:rowOff>130810</xdr:rowOff>
    </xdr:to>
    <xdr:sp macro="" textlink="">
      <xdr:nvSpPr>
        <xdr:cNvPr id="299" name="フローチャート: 判断 298"/>
        <xdr:cNvSpPr/>
      </xdr:nvSpPr>
      <xdr:spPr>
        <a:xfrm>
          <a:off x="7810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121920</xdr:rowOff>
    </xdr:from>
    <xdr:ext cx="378460" cy="250190"/>
    <xdr:sp macro="" textlink="">
      <xdr:nvSpPr>
        <xdr:cNvPr id="300" name="テキスト ボックス 299"/>
        <xdr:cNvSpPr txBox="1"/>
      </xdr:nvSpPr>
      <xdr:spPr>
        <a:xfrm>
          <a:off x="7672070" y="646557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19685</xdr:rowOff>
    </xdr:from>
    <xdr:to>
      <xdr:col>36</xdr:col>
      <xdr:colOff>165100</xdr:colOff>
      <xdr:row>37</xdr:row>
      <xdr:rowOff>121285</xdr:rowOff>
    </xdr:to>
    <xdr:sp macro="" textlink="">
      <xdr:nvSpPr>
        <xdr:cNvPr id="301" name="フローチャート: 判断 300"/>
        <xdr:cNvSpPr/>
      </xdr:nvSpPr>
      <xdr:spPr>
        <a:xfrm>
          <a:off x="692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137795</xdr:rowOff>
    </xdr:from>
    <xdr:ext cx="378460" cy="259080"/>
    <xdr:sp macro="" textlink="">
      <xdr:nvSpPr>
        <xdr:cNvPr id="302" name="テキスト ボックス 301"/>
        <xdr:cNvSpPr txBox="1"/>
      </xdr:nvSpPr>
      <xdr:spPr>
        <a:xfrm>
          <a:off x="6783070" y="61385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60325</xdr:rowOff>
    </xdr:from>
    <xdr:to>
      <xdr:col>55</xdr:col>
      <xdr:colOff>50800</xdr:colOff>
      <xdr:row>37</xdr:row>
      <xdr:rowOff>161925</xdr:rowOff>
    </xdr:to>
    <xdr:sp macro="" textlink="">
      <xdr:nvSpPr>
        <xdr:cNvPr id="308" name="楕円 307"/>
        <xdr:cNvSpPr/>
      </xdr:nvSpPr>
      <xdr:spPr>
        <a:xfrm>
          <a:off x="104267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38735</xdr:rowOff>
    </xdr:from>
    <xdr:ext cx="378460" cy="259080"/>
    <xdr:sp macro="" textlink="">
      <xdr:nvSpPr>
        <xdr:cNvPr id="309" name="労働費該当値テキスト"/>
        <xdr:cNvSpPr txBox="1"/>
      </xdr:nvSpPr>
      <xdr:spPr>
        <a:xfrm>
          <a:off x="10528300" y="63823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93345</xdr:rowOff>
    </xdr:from>
    <xdr:to>
      <xdr:col>50</xdr:col>
      <xdr:colOff>165100</xdr:colOff>
      <xdr:row>37</xdr:row>
      <xdr:rowOff>23495</xdr:rowOff>
    </xdr:to>
    <xdr:sp macro="" textlink="">
      <xdr:nvSpPr>
        <xdr:cNvPr id="310" name="楕円 309"/>
        <xdr:cNvSpPr/>
      </xdr:nvSpPr>
      <xdr:spPr>
        <a:xfrm>
          <a:off x="95885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40640</xdr:rowOff>
    </xdr:from>
    <xdr:ext cx="459740" cy="251460"/>
    <xdr:sp macro="" textlink="">
      <xdr:nvSpPr>
        <xdr:cNvPr id="311" name="テキスト ボックス 310"/>
        <xdr:cNvSpPr txBox="1"/>
      </xdr:nvSpPr>
      <xdr:spPr>
        <a:xfrm>
          <a:off x="9404350" y="604139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22860</xdr:rowOff>
    </xdr:from>
    <xdr:to>
      <xdr:col>46</xdr:col>
      <xdr:colOff>38100</xdr:colOff>
      <xdr:row>37</xdr:row>
      <xdr:rowOff>124460</xdr:rowOff>
    </xdr:to>
    <xdr:sp macro="" textlink="">
      <xdr:nvSpPr>
        <xdr:cNvPr id="312" name="楕円 311"/>
        <xdr:cNvSpPr/>
      </xdr:nvSpPr>
      <xdr:spPr>
        <a:xfrm>
          <a:off x="8699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140970</xdr:rowOff>
    </xdr:from>
    <xdr:ext cx="378460" cy="259080"/>
    <xdr:sp macro="" textlink="">
      <xdr:nvSpPr>
        <xdr:cNvPr id="313" name="テキスト ボックス 312"/>
        <xdr:cNvSpPr txBox="1"/>
      </xdr:nvSpPr>
      <xdr:spPr>
        <a:xfrm>
          <a:off x="8561070" y="6141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18415</xdr:rowOff>
    </xdr:from>
    <xdr:to>
      <xdr:col>41</xdr:col>
      <xdr:colOff>101600</xdr:colOff>
      <xdr:row>37</xdr:row>
      <xdr:rowOff>120650</xdr:rowOff>
    </xdr:to>
    <xdr:sp macro="" textlink="">
      <xdr:nvSpPr>
        <xdr:cNvPr id="314" name="楕円 313"/>
        <xdr:cNvSpPr/>
      </xdr:nvSpPr>
      <xdr:spPr>
        <a:xfrm>
          <a:off x="7810500" y="636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136525</xdr:rowOff>
    </xdr:from>
    <xdr:ext cx="378460" cy="258445"/>
    <xdr:sp macro="" textlink="">
      <xdr:nvSpPr>
        <xdr:cNvPr id="315" name="テキスト ボックス 314"/>
        <xdr:cNvSpPr txBox="1"/>
      </xdr:nvSpPr>
      <xdr:spPr>
        <a:xfrm>
          <a:off x="7672070" y="61372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26035</xdr:rowOff>
    </xdr:from>
    <xdr:to>
      <xdr:col>36</xdr:col>
      <xdr:colOff>165100</xdr:colOff>
      <xdr:row>37</xdr:row>
      <xdr:rowOff>127635</xdr:rowOff>
    </xdr:to>
    <xdr:sp macro="" textlink="">
      <xdr:nvSpPr>
        <xdr:cNvPr id="316" name="楕円 315"/>
        <xdr:cNvSpPr/>
      </xdr:nvSpPr>
      <xdr:spPr>
        <a:xfrm>
          <a:off x="6921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118745</xdr:rowOff>
    </xdr:from>
    <xdr:ext cx="378460" cy="259080"/>
    <xdr:sp macro="" textlink="">
      <xdr:nvSpPr>
        <xdr:cNvPr id="317" name="テキスト ボックス 316"/>
        <xdr:cNvSpPr txBox="1"/>
      </xdr:nvSpPr>
      <xdr:spPr>
        <a:xfrm>
          <a:off x="6783070" y="64623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9725" cy="217170"/>
    <xdr:sp macro="" textlink="">
      <xdr:nvSpPr>
        <xdr:cNvPr id="326" name="テキスト ボックス 325"/>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8760" cy="248920"/>
    <xdr:sp macro="" textlink="">
      <xdr:nvSpPr>
        <xdr:cNvPr id="329" name="テキスト ボックス 328"/>
        <xdr:cNvSpPr txBox="1"/>
      </xdr:nvSpPr>
      <xdr:spPr>
        <a:xfrm>
          <a:off x="6355080" y="9941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48920"/>
    <xdr:sp macro="" textlink="">
      <xdr:nvSpPr>
        <xdr:cNvPr id="331" name="テキスト ボックス 330"/>
        <xdr:cNvSpPr txBox="1"/>
      </xdr:nvSpPr>
      <xdr:spPr>
        <a:xfrm>
          <a:off x="6072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48920"/>
    <xdr:sp macro="" textlink="">
      <xdr:nvSpPr>
        <xdr:cNvPr id="333" name="テキスト ボックス 332"/>
        <xdr:cNvSpPr txBox="1"/>
      </xdr:nvSpPr>
      <xdr:spPr>
        <a:xfrm>
          <a:off x="6072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48920"/>
    <xdr:sp macro="" textlink="">
      <xdr:nvSpPr>
        <xdr:cNvPr id="335" name="テキスト ボックス 334"/>
        <xdr:cNvSpPr txBox="1"/>
      </xdr:nvSpPr>
      <xdr:spPr>
        <a:xfrm>
          <a:off x="6072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48920"/>
    <xdr:sp macro="" textlink="">
      <xdr:nvSpPr>
        <xdr:cNvPr id="337" name="テキスト ボックス 336"/>
        <xdr:cNvSpPr txBox="1"/>
      </xdr:nvSpPr>
      <xdr:spPr>
        <a:xfrm>
          <a:off x="6072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140335</xdr:rowOff>
    </xdr:from>
    <xdr:to>
      <xdr:col>54</xdr:col>
      <xdr:colOff>189865</xdr:colOff>
      <xdr:row>58</xdr:row>
      <xdr:rowOff>137795</xdr:rowOff>
    </xdr:to>
    <xdr:cxnSp macro="">
      <xdr:nvCxnSpPr>
        <xdr:cNvPr id="339" name="直線コネクタ 338"/>
        <xdr:cNvCxnSpPr/>
      </xdr:nvCxnSpPr>
      <xdr:spPr>
        <a:xfrm flipV="1">
          <a:off x="10475595" y="8712835"/>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142240</xdr:rowOff>
    </xdr:from>
    <xdr:ext cx="313690" cy="259080"/>
    <xdr:sp macro="" textlink="">
      <xdr:nvSpPr>
        <xdr:cNvPr id="340" name="農林水産業費最小値テキスト"/>
        <xdr:cNvSpPr txBox="1"/>
      </xdr:nvSpPr>
      <xdr:spPr>
        <a:xfrm>
          <a:off x="10528300" y="10086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137795</xdr:rowOff>
    </xdr:from>
    <xdr:to>
      <xdr:col>55</xdr:col>
      <xdr:colOff>88900</xdr:colOff>
      <xdr:row>58</xdr:row>
      <xdr:rowOff>137795</xdr:rowOff>
    </xdr:to>
    <xdr:cxnSp macro="">
      <xdr:nvCxnSpPr>
        <xdr:cNvPr id="341" name="直線コネクタ 340"/>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86995</xdr:rowOff>
    </xdr:from>
    <xdr:ext cx="534670" cy="250825"/>
    <xdr:sp macro="" textlink="">
      <xdr:nvSpPr>
        <xdr:cNvPr id="342" name="農林水産業費最大値テキスト"/>
        <xdr:cNvSpPr txBox="1"/>
      </xdr:nvSpPr>
      <xdr:spPr>
        <a:xfrm>
          <a:off x="10528300" y="84880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29,988</a:t>
          </a:r>
          <a:endParaRPr kumimoji="1" lang="ja-JP" altLang="en-US" sz="1000" b="1">
            <a:latin typeface="ＭＳ Ｐゴシック"/>
          </a:endParaRPr>
        </a:p>
      </xdr:txBody>
    </xdr:sp>
    <xdr:clientData/>
  </xdr:oneCellAnchor>
  <xdr:twoCellAnchor>
    <xdr:from>
      <xdr:col>54</xdr:col>
      <xdr:colOff>101600</xdr:colOff>
      <xdr:row>50</xdr:row>
      <xdr:rowOff>140335</xdr:rowOff>
    </xdr:from>
    <xdr:to>
      <xdr:col>55</xdr:col>
      <xdr:colOff>88900</xdr:colOff>
      <xdr:row>50</xdr:row>
      <xdr:rowOff>140335</xdr:rowOff>
    </xdr:to>
    <xdr:cxnSp macro="">
      <xdr:nvCxnSpPr>
        <xdr:cNvPr id="343" name="直線コネクタ 342"/>
        <xdr:cNvCxnSpPr/>
      </xdr:nvCxnSpPr>
      <xdr:spPr>
        <a:xfrm>
          <a:off x="10388600" y="871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166370</xdr:rowOff>
    </xdr:from>
    <xdr:to>
      <xdr:col>55</xdr:col>
      <xdr:colOff>0</xdr:colOff>
      <xdr:row>58</xdr:row>
      <xdr:rowOff>23495</xdr:rowOff>
    </xdr:to>
    <xdr:cxnSp macro="">
      <xdr:nvCxnSpPr>
        <xdr:cNvPr id="344" name="直線コネクタ 343"/>
        <xdr:cNvCxnSpPr/>
      </xdr:nvCxnSpPr>
      <xdr:spPr>
        <a:xfrm flipV="1">
          <a:off x="9639300" y="993902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81280</xdr:rowOff>
    </xdr:from>
    <xdr:ext cx="469900" cy="259080"/>
    <xdr:sp macro="" textlink="">
      <xdr:nvSpPr>
        <xdr:cNvPr id="345" name="農林水産業費平均値テキスト"/>
        <xdr:cNvSpPr txBox="1"/>
      </xdr:nvSpPr>
      <xdr:spPr>
        <a:xfrm>
          <a:off x="10528300" y="9682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58420</xdr:rowOff>
    </xdr:from>
    <xdr:to>
      <xdr:col>55</xdr:col>
      <xdr:colOff>50800</xdr:colOff>
      <xdr:row>57</xdr:row>
      <xdr:rowOff>160020</xdr:rowOff>
    </xdr:to>
    <xdr:sp macro="" textlink="">
      <xdr:nvSpPr>
        <xdr:cNvPr id="346" name="フローチャート: 判断 345"/>
        <xdr:cNvSpPr/>
      </xdr:nvSpPr>
      <xdr:spPr>
        <a:xfrm>
          <a:off x="104267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23495</xdr:rowOff>
    </xdr:from>
    <xdr:to>
      <xdr:col>50</xdr:col>
      <xdr:colOff>114300</xdr:colOff>
      <xdr:row>58</xdr:row>
      <xdr:rowOff>33655</xdr:rowOff>
    </xdr:to>
    <xdr:cxnSp macro="">
      <xdr:nvCxnSpPr>
        <xdr:cNvPr id="347" name="直線コネクタ 346"/>
        <xdr:cNvCxnSpPr/>
      </xdr:nvCxnSpPr>
      <xdr:spPr>
        <a:xfrm flipV="1">
          <a:off x="8750300" y="99675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66675</xdr:rowOff>
    </xdr:from>
    <xdr:to>
      <xdr:col>50</xdr:col>
      <xdr:colOff>165100</xdr:colOff>
      <xdr:row>57</xdr:row>
      <xdr:rowOff>168275</xdr:rowOff>
    </xdr:to>
    <xdr:sp macro="" textlink="">
      <xdr:nvSpPr>
        <xdr:cNvPr id="348" name="フローチャート: 判断 347"/>
        <xdr:cNvSpPr/>
      </xdr:nvSpPr>
      <xdr:spPr>
        <a:xfrm>
          <a:off x="9588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13335</xdr:rowOff>
    </xdr:from>
    <xdr:ext cx="459740" cy="259080"/>
    <xdr:sp macro="" textlink="">
      <xdr:nvSpPr>
        <xdr:cNvPr id="349" name="テキスト ボックス 348"/>
        <xdr:cNvSpPr txBox="1"/>
      </xdr:nvSpPr>
      <xdr:spPr>
        <a:xfrm>
          <a:off x="9404350" y="961453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33655</xdr:rowOff>
    </xdr:from>
    <xdr:to>
      <xdr:col>45</xdr:col>
      <xdr:colOff>177800</xdr:colOff>
      <xdr:row>58</xdr:row>
      <xdr:rowOff>43180</xdr:rowOff>
    </xdr:to>
    <xdr:cxnSp macro="">
      <xdr:nvCxnSpPr>
        <xdr:cNvPr id="350" name="直線コネクタ 349"/>
        <xdr:cNvCxnSpPr/>
      </xdr:nvCxnSpPr>
      <xdr:spPr>
        <a:xfrm flipV="1">
          <a:off x="7861300" y="99777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66040</xdr:rowOff>
    </xdr:from>
    <xdr:to>
      <xdr:col>46</xdr:col>
      <xdr:colOff>38100</xdr:colOff>
      <xdr:row>57</xdr:row>
      <xdr:rowOff>167640</xdr:rowOff>
    </xdr:to>
    <xdr:sp macro="" textlink="">
      <xdr:nvSpPr>
        <xdr:cNvPr id="351" name="フローチャート: 判断 350"/>
        <xdr:cNvSpPr/>
      </xdr:nvSpPr>
      <xdr:spPr>
        <a:xfrm>
          <a:off x="8699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12700</xdr:rowOff>
    </xdr:from>
    <xdr:ext cx="459740" cy="259080"/>
    <xdr:sp macro="" textlink="">
      <xdr:nvSpPr>
        <xdr:cNvPr id="352" name="テキスト ボックス 351"/>
        <xdr:cNvSpPr txBox="1"/>
      </xdr:nvSpPr>
      <xdr:spPr>
        <a:xfrm>
          <a:off x="8515350" y="96139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37465</xdr:rowOff>
    </xdr:from>
    <xdr:to>
      <xdr:col>41</xdr:col>
      <xdr:colOff>50800</xdr:colOff>
      <xdr:row>58</xdr:row>
      <xdr:rowOff>43180</xdr:rowOff>
    </xdr:to>
    <xdr:cxnSp macro="">
      <xdr:nvCxnSpPr>
        <xdr:cNvPr id="353" name="直線コネクタ 352"/>
        <xdr:cNvCxnSpPr/>
      </xdr:nvCxnSpPr>
      <xdr:spPr>
        <a:xfrm>
          <a:off x="6972300" y="99815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80645</xdr:rowOff>
    </xdr:from>
    <xdr:to>
      <xdr:col>41</xdr:col>
      <xdr:colOff>101600</xdr:colOff>
      <xdr:row>58</xdr:row>
      <xdr:rowOff>10795</xdr:rowOff>
    </xdr:to>
    <xdr:sp macro="" textlink="">
      <xdr:nvSpPr>
        <xdr:cNvPr id="354" name="フローチャート: 判断 353"/>
        <xdr:cNvSpPr/>
      </xdr:nvSpPr>
      <xdr:spPr>
        <a:xfrm>
          <a:off x="7810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27305</xdr:rowOff>
    </xdr:from>
    <xdr:ext cx="459740" cy="259080"/>
    <xdr:sp macro="" textlink="">
      <xdr:nvSpPr>
        <xdr:cNvPr id="355" name="テキスト ボックス 354"/>
        <xdr:cNvSpPr txBox="1"/>
      </xdr:nvSpPr>
      <xdr:spPr>
        <a:xfrm>
          <a:off x="7626350" y="962850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78740</xdr:rowOff>
    </xdr:from>
    <xdr:to>
      <xdr:col>36</xdr:col>
      <xdr:colOff>165100</xdr:colOff>
      <xdr:row>58</xdr:row>
      <xdr:rowOff>8890</xdr:rowOff>
    </xdr:to>
    <xdr:sp macro="" textlink="">
      <xdr:nvSpPr>
        <xdr:cNvPr id="356" name="フローチャート: 判断 355"/>
        <xdr:cNvSpPr/>
      </xdr:nvSpPr>
      <xdr:spPr>
        <a:xfrm>
          <a:off x="6921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25400</xdr:rowOff>
    </xdr:from>
    <xdr:ext cx="459740" cy="259080"/>
    <xdr:sp macro="" textlink="">
      <xdr:nvSpPr>
        <xdr:cNvPr id="357" name="テキスト ボックス 356"/>
        <xdr:cNvSpPr txBox="1"/>
      </xdr:nvSpPr>
      <xdr:spPr>
        <a:xfrm>
          <a:off x="6737350" y="96266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114935</xdr:rowOff>
    </xdr:from>
    <xdr:to>
      <xdr:col>55</xdr:col>
      <xdr:colOff>50800</xdr:colOff>
      <xdr:row>58</xdr:row>
      <xdr:rowOff>45085</xdr:rowOff>
    </xdr:to>
    <xdr:sp macro="" textlink="">
      <xdr:nvSpPr>
        <xdr:cNvPr id="363" name="楕円 362"/>
        <xdr:cNvSpPr/>
      </xdr:nvSpPr>
      <xdr:spPr>
        <a:xfrm>
          <a:off x="10426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93345</xdr:rowOff>
    </xdr:from>
    <xdr:ext cx="469900" cy="259080"/>
    <xdr:sp macro="" textlink="">
      <xdr:nvSpPr>
        <xdr:cNvPr id="364" name="農林水産業費該当値テキスト"/>
        <xdr:cNvSpPr txBox="1"/>
      </xdr:nvSpPr>
      <xdr:spPr>
        <a:xfrm>
          <a:off x="10528300" y="9865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144145</xdr:rowOff>
    </xdr:from>
    <xdr:to>
      <xdr:col>50</xdr:col>
      <xdr:colOff>165100</xdr:colOff>
      <xdr:row>58</xdr:row>
      <xdr:rowOff>74930</xdr:rowOff>
    </xdr:to>
    <xdr:sp macro="" textlink="">
      <xdr:nvSpPr>
        <xdr:cNvPr id="365" name="楕円 364"/>
        <xdr:cNvSpPr/>
      </xdr:nvSpPr>
      <xdr:spPr>
        <a:xfrm>
          <a:off x="95885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65405</xdr:rowOff>
    </xdr:from>
    <xdr:ext cx="459740" cy="249555"/>
    <xdr:sp macro="" textlink="">
      <xdr:nvSpPr>
        <xdr:cNvPr id="366" name="テキスト ボックス 365"/>
        <xdr:cNvSpPr txBox="1"/>
      </xdr:nvSpPr>
      <xdr:spPr>
        <a:xfrm>
          <a:off x="9404350" y="1000950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154940</xdr:rowOff>
    </xdr:from>
    <xdr:to>
      <xdr:col>46</xdr:col>
      <xdr:colOff>38100</xdr:colOff>
      <xdr:row>58</xdr:row>
      <xdr:rowOff>84455</xdr:rowOff>
    </xdr:to>
    <xdr:sp macro="" textlink="">
      <xdr:nvSpPr>
        <xdr:cNvPr id="367" name="楕円 366"/>
        <xdr:cNvSpPr/>
      </xdr:nvSpPr>
      <xdr:spPr>
        <a:xfrm>
          <a:off x="8699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75565</xdr:rowOff>
    </xdr:from>
    <xdr:ext cx="459740" cy="250825"/>
    <xdr:sp macro="" textlink="">
      <xdr:nvSpPr>
        <xdr:cNvPr id="368" name="テキスト ボックス 367"/>
        <xdr:cNvSpPr txBox="1"/>
      </xdr:nvSpPr>
      <xdr:spPr>
        <a:xfrm>
          <a:off x="8515350" y="1001966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163830</xdr:rowOff>
    </xdr:from>
    <xdr:to>
      <xdr:col>41</xdr:col>
      <xdr:colOff>101600</xdr:colOff>
      <xdr:row>58</xdr:row>
      <xdr:rowOff>93980</xdr:rowOff>
    </xdr:to>
    <xdr:sp macro="" textlink="">
      <xdr:nvSpPr>
        <xdr:cNvPr id="369" name="楕円 368"/>
        <xdr:cNvSpPr/>
      </xdr:nvSpPr>
      <xdr:spPr>
        <a:xfrm>
          <a:off x="7810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85090</xdr:rowOff>
    </xdr:from>
    <xdr:ext cx="459740" cy="259080"/>
    <xdr:sp macro="" textlink="">
      <xdr:nvSpPr>
        <xdr:cNvPr id="370" name="テキスト ボックス 369"/>
        <xdr:cNvSpPr txBox="1"/>
      </xdr:nvSpPr>
      <xdr:spPr>
        <a:xfrm>
          <a:off x="7626350" y="100291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158115</xdr:rowOff>
    </xdr:from>
    <xdr:to>
      <xdr:col>36</xdr:col>
      <xdr:colOff>165100</xdr:colOff>
      <xdr:row>58</xdr:row>
      <xdr:rowOff>88265</xdr:rowOff>
    </xdr:to>
    <xdr:sp macro="" textlink="">
      <xdr:nvSpPr>
        <xdr:cNvPr id="371" name="楕円 370"/>
        <xdr:cNvSpPr/>
      </xdr:nvSpPr>
      <xdr:spPr>
        <a:xfrm>
          <a:off x="6921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79375</xdr:rowOff>
    </xdr:from>
    <xdr:ext cx="459740" cy="258445"/>
    <xdr:sp macro="" textlink="">
      <xdr:nvSpPr>
        <xdr:cNvPr id="372" name="テキスト ボックス 371"/>
        <xdr:cNvSpPr txBox="1"/>
      </xdr:nvSpPr>
      <xdr:spPr>
        <a:xfrm>
          <a:off x="6737350" y="1002347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9725" cy="217170"/>
    <xdr:sp macro="" textlink="">
      <xdr:nvSpPr>
        <xdr:cNvPr id="381" name="テキスト ボックス 380"/>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3" name="直線コネクタ 382"/>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38760" cy="259080"/>
    <xdr:sp macro="" textlink="">
      <xdr:nvSpPr>
        <xdr:cNvPr id="384" name="テキスト ボックス 383"/>
        <xdr:cNvSpPr txBox="1"/>
      </xdr:nvSpPr>
      <xdr:spPr>
        <a:xfrm>
          <a:off x="6355080" y="13501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5" name="直線コネクタ 384"/>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86" name="テキスト ボックス 385"/>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7" name="直線コネクタ 386"/>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8" name="テキスト ボックス 387"/>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9" name="直線コネクタ 388"/>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0" name="テキスト ボックス 389"/>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1" name="直線コネクタ 390"/>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2" name="テキスト ボックス 391"/>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3" name="直線コネクタ 392"/>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5470" cy="259080"/>
    <xdr:sp macro="" textlink="">
      <xdr:nvSpPr>
        <xdr:cNvPr id="394" name="テキスト ボックス 393"/>
        <xdr:cNvSpPr txBox="1"/>
      </xdr:nvSpPr>
      <xdr:spPr>
        <a:xfrm>
          <a:off x="6008370" y="11868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5470" cy="248920"/>
    <xdr:sp macro="" textlink="">
      <xdr:nvSpPr>
        <xdr:cNvPr id="396" name="テキスト ボックス 395"/>
        <xdr:cNvSpPr txBox="1"/>
      </xdr:nvSpPr>
      <xdr:spPr>
        <a:xfrm>
          <a:off x="6008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57150</xdr:rowOff>
    </xdr:from>
    <xdr:to>
      <xdr:col>54</xdr:col>
      <xdr:colOff>189865</xdr:colOff>
      <xdr:row>79</xdr:row>
      <xdr:rowOff>71755</xdr:rowOff>
    </xdr:to>
    <xdr:cxnSp macro="">
      <xdr:nvCxnSpPr>
        <xdr:cNvPr id="398" name="直線コネクタ 397"/>
        <xdr:cNvCxnSpPr/>
      </xdr:nvCxnSpPr>
      <xdr:spPr>
        <a:xfrm flipV="1">
          <a:off x="10475595" y="1223010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75565</xdr:rowOff>
    </xdr:from>
    <xdr:ext cx="469900" cy="250825"/>
    <xdr:sp macro="" textlink="">
      <xdr:nvSpPr>
        <xdr:cNvPr id="399" name="商工費最小値テキスト"/>
        <xdr:cNvSpPr txBox="1"/>
      </xdr:nvSpPr>
      <xdr:spPr>
        <a:xfrm>
          <a:off x="10528300" y="1362011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71755</xdr:rowOff>
    </xdr:from>
    <xdr:to>
      <xdr:col>55</xdr:col>
      <xdr:colOff>88900</xdr:colOff>
      <xdr:row>79</xdr:row>
      <xdr:rowOff>71755</xdr:rowOff>
    </xdr:to>
    <xdr:cxnSp macro="">
      <xdr:nvCxnSpPr>
        <xdr:cNvPr id="400" name="直線コネクタ 399"/>
        <xdr:cNvCxnSpPr/>
      </xdr:nvCxnSpPr>
      <xdr:spPr>
        <a:xfrm>
          <a:off x="10388600" y="13616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3810</xdr:rowOff>
    </xdr:from>
    <xdr:ext cx="534670" cy="259080"/>
    <xdr:sp macro="" textlink="">
      <xdr:nvSpPr>
        <xdr:cNvPr id="401" name="商工費最大値テキスト"/>
        <xdr:cNvSpPr txBox="1"/>
      </xdr:nvSpPr>
      <xdr:spPr>
        <a:xfrm>
          <a:off x="10528300" y="12005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86,557</a:t>
          </a:r>
          <a:endParaRPr kumimoji="1" lang="ja-JP" altLang="en-US" sz="1000" b="1">
            <a:latin typeface="ＭＳ Ｐゴシック"/>
          </a:endParaRPr>
        </a:p>
      </xdr:txBody>
    </xdr:sp>
    <xdr:clientData/>
  </xdr:oneCellAnchor>
  <xdr:twoCellAnchor>
    <xdr:from>
      <xdr:col>54</xdr:col>
      <xdr:colOff>101600</xdr:colOff>
      <xdr:row>71</xdr:row>
      <xdr:rowOff>57150</xdr:rowOff>
    </xdr:from>
    <xdr:to>
      <xdr:col>55</xdr:col>
      <xdr:colOff>88900</xdr:colOff>
      <xdr:row>71</xdr:row>
      <xdr:rowOff>57150</xdr:rowOff>
    </xdr:to>
    <xdr:cxnSp macro="">
      <xdr:nvCxnSpPr>
        <xdr:cNvPr id="402" name="直線コネクタ 401"/>
        <xdr:cNvCxnSpPr/>
      </xdr:nvCxnSpPr>
      <xdr:spPr>
        <a:xfrm>
          <a:off x="10388600" y="1223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16510</xdr:rowOff>
    </xdr:from>
    <xdr:to>
      <xdr:col>55</xdr:col>
      <xdr:colOff>0</xdr:colOff>
      <xdr:row>79</xdr:row>
      <xdr:rowOff>38100</xdr:rowOff>
    </xdr:to>
    <xdr:cxnSp macro="">
      <xdr:nvCxnSpPr>
        <xdr:cNvPr id="403" name="直線コネクタ 402"/>
        <xdr:cNvCxnSpPr/>
      </xdr:nvCxnSpPr>
      <xdr:spPr>
        <a:xfrm flipV="1">
          <a:off x="9639300" y="13389610"/>
          <a:ext cx="8382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3810</xdr:rowOff>
    </xdr:from>
    <xdr:ext cx="534670" cy="259080"/>
    <xdr:sp macro="" textlink="">
      <xdr:nvSpPr>
        <xdr:cNvPr id="404" name="商工費平均値テキスト"/>
        <xdr:cNvSpPr txBox="1"/>
      </xdr:nvSpPr>
      <xdr:spPr>
        <a:xfrm>
          <a:off x="10528300" y="13376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25400</xdr:rowOff>
    </xdr:from>
    <xdr:to>
      <xdr:col>55</xdr:col>
      <xdr:colOff>50800</xdr:colOff>
      <xdr:row>78</xdr:row>
      <xdr:rowOff>127000</xdr:rowOff>
    </xdr:to>
    <xdr:sp macro="" textlink="">
      <xdr:nvSpPr>
        <xdr:cNvPr id="405" name="フローチャート: 判断 404"/>
        <xdr:cNvSpPr/>
      </xdr:nvSpPr>
      <xdr:spPr>
        <a:xfrm>
          <a:off x="104267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38100</xdr:rowOff>
    </xdr:from>
    <xdr:to>
      <xdr:col>50</xdr:col>
      <xdr:colOff>114300</xdr:colOff>
      <xdr:row>79</xdr:row>
      <xdr:rowOff>38100</xdr:rowOff>
    </xdr:to>
    <xdr:cxnSp macro="">
      <xdr:nvCxnSpPr>
        <xdr:cNvPr id="406" name="直線コネクタ 405"/>
        <xdr:cNvCxnSpPr/>
      </xdr:nvCxnSpPr>
      <xdr:spPr>
        <a:xfrm>
          <a:off x="8750300" y="1341120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8890</xdr:rowOff>
    </xdr:from>
    <xdr:to>
      <xdr:col>50</xdr:col>
      <xdr:colOff>165100</xdr:colOff>
      <xdr:row>78</xdr:row>
      <xdr:rowOff>110490</xdr:rowOff>
    </xdr:to>
    <xdr:sp macro="" textlink="">
      <xdr:nvSpPr>
        <xdr:cNvPr id="407" name="フローチャート: 判断 406"/>
        <xdr:cNvSpPr/>
      </xdr:nvSpPr>
      <xdr:spPr>
        <a:xfrm>
          <a:off x="9588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127000</xdr:rowOff>
    </xdr:from>
    <xdr:ext cx="524510" cy="259080"/>
    <xdr:sp macro="" textlink="">
      <xdr:nvSpPr>
        <xdr:cNvPr id="408" name="テキスト ボックス 407"/>
        <xdr:cNvSpPr txBox="1"/>
      </xdr:nvSpPr>
      <xdr:spPr>
        <a:xfrm>
          <a:off x="9371965" y="131572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38100</xdr:rowOff>
    </xdr:from>
    <xdr:to>
      <xdr:col>45</xdr:col>
      <xdr:colOff>177800</xdr:colOff>
      <xdr:row>79</xdr:row>
      <xdr:rowOff>6985</xdr:rowOff>
    </xdr:to>
    <xdr:cxnSp macro="">
      <xdr:nvCxnSpPr>
        <xdr:cNvPr id="409" name="直線コネクタ 408"/>
        <xdr:cNvCxnSpPr/>
      </xdr:nvCxnSpPr>
      <xdr:spPr>
        <a:xfrm flipV="1">
          <a:off x="7861300" y="1341120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168275</xdr:rowOff>
    </xdr:from>
    <xdr:to>
      <xdr:col>46</xdr:col>
      <xdr:colOff>38100</xdr:colOff>
      <xdr:row>78</xdr:row>
      <xdr:rowOff>98425</xdr:rowOff>
    </xdr:to>
    <xdr:sp macro="" textlink="">
      <xdr:nvSpPr>
        <xdr:cNvPr id="410" name="フローチャート: 判断 409"/>
        <xdr:cNvSpPr/>
      </xdr:nvSpPr>
      <xdr:spPr>
        <a:xfrm>
          <a:off x="8699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89535</xdr:rowOff>
    </xdr:from>
    <xdr:ext cx="524510" cy="248920"/>
    <xdr:sp macro="" textlink="">
      <xdr:nvSpPr>
        <xdr:cNvPr id="411" name="テキスト ボックス 410"/>
        <xdr:cNvSpPr txBox="1"/>
      </xdr:nvSpPr>
      <xdr:spPr>
        <a:xfrm>
          <a:off x="8482965" y="1346263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6985</xdr:rowOff>
    </xdr:from>
    <xdr:to>
      <xdr:col>41</xdr:col>
      <xdr:colOff>50800</xdr:colOff>
      <xdr:row>79</xdr:row>
      <xdr:rowOff>50800</xdr:rowOff>
    </xdr:to>
    <xdr:cxnSp macro="">
      <xdr:nvCxnSpPr>
        <xdr:cNvPr id="412" name="直線コネクタ 411"/>
        <xdr:cNvCxnSpPr/>
      </xdr:nvCxnSpPr>
      <xdr:spPr>
        <a:xfrm flipV="1">
          <a:off x="6972300" y="135515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104775</xdr:rowOff>
    </xdr:from>
    <xdr:to>
      <xdr:col>41</xdr:col>
      <xdr:colOff>101600</xdr:colOff>
      <xdr:row>79</xdr:row>
      <xdr:rowOff>34925</xdr:rowOff>
    </xdr:to>
    <xdr:sp macro="" textlink="">
      <xdr:nvSpPr>
        <xdr:cNvPr id="413" name="フローチャート: 判断 412"/>
        <xdr:cNvSpPr/>
      </xdr:nvSpPr>
      <xdr:spPr>
        <a:xfrm>
          <a:off x="7810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52070</xdr:rowOff>
    </xdr:from>
    <xdr:ext cx="459740" cy="251460"/>
    <xdr:sp macro="" textlink="">
      <xdr:nvSpPr>
        <xdr:cNvPr id="414" name="テキスト ボックス 413"/>
        <xdr:cNvSpPr txBox="1"/>
      </xdr:nvSpPr>
      <xdr:spPr>
        <a:xfrm>
          <a:off x="7626350" y="1325372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110490</xdr:rowOff>
    </xdr:from>
    <xdr:to>
      <xdr:col>36</xdr:col>
      <xdr:colOff>165100</xdr:colOff>
      <xdr:row>79</xdr:row>
      <xdr:rowOff>40640</xdr:rowOff>
    </xdr:to>
    <xdr:sp macro="" textlink="">
      <xdr:nvSpPr>
        <xdr:cNvPr id="415" name="フローチャート: 判断 414"/>
        <xdr:cNvSpPr/>
      </xdr:nvSpPr>
      <xdr:spPr>
        <a:xfrm>
          <a:off x="6921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57150</xdr:rowOff>
    </xdr:from>
    <xdr:ext cx="459740" cy="259080"/>
    <xdr:sp macro="" textlink="">
      <xdr:nvSpPr>
        <xdr:cNvPr id="416" name="テキスト ボックス 415"/>
        <xdr:cNvSpPr txBox="1"/>
      </xdr:nvSpPr>
      <xdr:spPr>
        <a:xfrm>
          <a:off x="6737350" y="132588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137160</xdr:rowOff>
    </xdr:from>
    <xdr:to>
      <xdr:col>55</xdr:col>
      <xdr:colOff>50800</xdr:colOff>
      <xdr:row>78</xdr:row>
      <xdr:rowOff>67310</xdr:rowOff>
    </xdr:to>
    <xdr:sp macro="" textlink="">
      <xdr:nvSpPr>
        <xdr:cNvPr id="422" name="楕円 421"/>
        <xdr:cNvSpPr/>
      </xdr:nvSpPr>
      <xdr:spPr>
        <a:xfrm>
          <a:off x="104267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160020</xdr:rowOff>
    </xdr:from>
    <xdr:ext cx="534670" cy="259080"/>
    <xdr:sp macro="" textlink="">
      <xdr:nvSpPr>
        <xdr:cNvPr id="423" name="商工費該当値テキスト"/>
        <xdr:cNvSpPr txBox="1"/>
      </xdr:nvSpPr>
      <xdr:spPr>
        <a:xfrm>
          <a:off x="10528300" y="13190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158750</xdr:rowOff>
    </xdr:from>
    <xdr:to>
      <xdr:col>50</xdr:col>
      <xdr:colOff>165100</xdr:colOff>
      <xdr:row>79</xdr:row>
      <xdr:rowOff>88900</xdr:rowOff>
    </xdr:to>
    <xdr:sp macro="" textlink="">
      <xdr:nvSpPr>
        <xdr:cNvPr id="424" name="楕円 423"/>
        <xdr:cNvSpPr/>
      </xdr:nvSpPr>
      <xdr:spPr>
        <a:xfrm>
          <a:off x="958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80010</xdr:rowOff>
    </xdr:from>
    <xdr:ext cx="459740" cy="259080"/>
    <xdr:sp macro="" textlink="">
      <xdr:nvSpPr>
        <xdr:cNvPr id="425" name="テキスト ボックス 424"/>
        <xdr:cNvSpPr txBox="1"/>
      </xdr:nvSpPr>
      <xdr:spPr>
        <a:xfrm>
          <a:off x="9404350" y="136245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158750</xdr:rowOff>
    </xdr:from>
    <xdr:to>
      <xdr:col>46</xdr:col>
      <xdr:colOff>38100</xdr:colOff>
      <xdr:row>78</xdr:row>
      <xdr:rowOff>88900</xdr:rowOff>
    </xdr:to>
    <xdr:sp macro="" textlink="">
      <xdr:nvSpPr>
        <xdr:cNvPr id="426" name="楕円 425"/>
        <xdr:cNvSpPr/>
      </xdr:nvSpPr>
      <xdr:spPr>
        <a:xfrm>
          <a:off x="8699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105410</xdr:rowOff>
    </xdr:from>
    <xdr:ext cx="524510" cy="259080"/>
    <xdr:sp macro="" textlink="">
      <xdr:nvSpPr>
        <xdr:cNvPr id="427" name="テキスト ボックス 426"/>
        <xdr:cNvSpPr txBox="1"/>
      </xdr:nvSpPr>
      <xdr:spPr>
        <a:xfrm>
          <a:off x="8482965" y="131356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127635</xdr:rowOff>
    </xdr:from>
    <xdr:to>
      <xdr:col>41</xdr:col>
      <xdr:colOff>101600</xdr:colOff>
      <xdr:row>79</xdr:row>
      <xdr:rowOff>57785</xdr:rowOff>
    </xdr:to>
    <xdr:sp macro="" textlink="">
      <xdr:nvSpPr>
        <xdr:cNvPr id="428" name="楕円 427"/>
        <xdr:cNvSpPr/>
      </xdr:nvSpPr>
      <xdr:spPr>
        <a:xfrm>
          <a:off x="78105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48895</xdr:rowOff>
    </xdr:from>
    <xdr:ext cx="459740" cy="259080"/>
    <xdr:sp macro="" textlink="">
      <xdr:nvSpPr>
        <xdr:cNvPr id="429" name="テキスト ボックス 428"/>
        <xdr:cNvSpPr txBox="1"/>
      </xdr:nvSpPr>
      <xdr:spPr>
        <a:xfrm>
          <a:off x="7626350" y="1359344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79</xdr:row>
      <xdr:rowOff>0</xdr:rowOff>
    </xdr:from>
    <xdr:to>
      <xdr:col>36</xdr:col>
      <xdr:colOff>165100</xdr:colOff>
      <xdr:row>79</xdr:row>
      <xdr:rowOff>101600</xdr:rowOff>
    </xdr:to>
    <xdr:sp macro="" textlink="">
      <xdr:nvSpPr>
        <xdr:cNvPr id="430" name="楕円 429"/>
        <xdr:cNvSpPr/>
      </xdr:nvSpPr>
      <xdr:spPr>
        <a:xfrm>
          <a:off x="69215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92710</xdr:rowOff>
    </xdr:from>
    <xdr:ext cx="459740" cy="259080"/>
    <xdr:sp macro="" textlink="">
      <xdr:nvSpPr>
        <xdr:cNvPr id="431" name="テキスト ボックス 430"/>
        <xdr:cNvSpPr txBox="1"/>
      </xdr:nvSpPr>
      <xdr:spPr>
        <a:xfrm>
          <a:off x="6737350" y="136372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725" cy="217170"/>
    <xdr:sp macro="" textlink="">
      <xdr:nvSpPr>
        <xdr:cNvPr id="440" name="テキスト ボックス 439"/>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38760" cy="248920"/>
    <xdr:sp macro="" textlink="">
      <xdr:nvSpPr>
        <xdr:cNvPr id="442" name="テキスト ボックス 441"/>
        <xdr:cNvSpPr txBox="1"/>
      </xdr:nvSpPr>
      <xdr:spPr>
        <a:xfrm>
          <a:off x="6355080" y="17256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3" name="直線コネクタ 44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44" name="テキスト ボックス 443"/>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5" name="直線コネクタ 44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46" name="テキスト ボックス 445"/>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7" name="直線コネクタ 44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8" name="テキスト ボックス 447"/>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9" name="直線コネクタ 44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50" name="テキスト ボックス 449"/>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1" name="直線コネクタ 45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5470" cy="258445"/>
    <xdr:sp macro="" textlink="">
      <xdr:nvSpPr>
        <xdr:cNvPr id="452" name="テキスト ボックス 451"/>
        <xdr:cNvSpPr txBox="1"/>
      </xdr:nvSpPr>
      <xdr:spPr>
        <a:xfrm>
          <a:off x="6008370" y="15624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3" name="直線コネクタ 45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5470" cy="259080"/>
    <xdr:sp macro="" textlink="">
      <xdr:nvSpPr>
        <xdr:cNvPr id="454" name="テキスト ボックス 453"/>
        <xdr:cNvSpPr txBox="1"/>
      </xdr:nvSpPr>
      <xdr:spPr>
        <a:xfrm>
          <a:off x="6008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5470" cy="248920"/>
    <xdr:sp macro="" textlink="">
      <xdr:nvSpPr>
        <xdr:cNvPr id="456" name="テキスト ボックス 455"/>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86360</xdr:rowOff>
    </xdr:from>
    <xdr:to>
      <xdr:col>54</xdr:col>
      <xdr:colOff>189865</xdr:colOff>
      <xdr:row>99</xdr:row>
      <xdr:rowOff>143510</xdr:rowOff>
    </xdr:to>
    <xdr:cxnSp macro="">
      <xdr:nvCxnSpPr>
        <xdr:cNvPr id="458" name="直線コネクタ 457"/>
        <xdr:cNvCxnSpPr/>
      </xdr:nvCxnSpPr>
      <xdr:spPr>
        <a:xfrm flipV="1">
          <a:off x="10475595" y="1551686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147320</xdr:rowOff>
    </xdr:from>
    <xdr:ext cx="534670" cy="259080"/>
    <xdr:sp macro="" textlink="">
      <xdr:nvSpPr>
        <xdr:cNvPr id="459" name="土木費最小値テキスト"/>
        <xdr:cNvSpPr txBox="1"/>
      </xdr:nvSpPr>
      <xdr:spPr>
        <a:xfrm>
          <a:off x="10528300" y="17120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17,252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143510</xdr:rowOff>
    </xdr:from>
    <xdr:to>
      <xdr:col>55</xdr:col>
      <xdr:colOff>88900</xdr:colOff>
      <xdr:row>99</xdr:row>
      <xdr:rowOff>143510</xdr:rowOff>
    </xdr:to>
    <xdr:cxnSp macro="">
      <xdr:nvCxnSpPr>
        <xdr:cNvPr id="460" name="直線コネクタ 459"/>
        <xdr:cNvCxnSpPr/>
      </xdr:nvCxnSpPr>
      <xdr:spPr>
        <a:xfrm>
          <a:off x="10388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32385</xdr:rowOff>
    </xdr:from>
    <xdr:ext cx="598805" cy="248920"/>
    <xdr:sp macro="" textlink="">
      <xdr:nvSpPr>
        <xdr:cNvPr id="461" name="土木費最大値テキスト"/>
        <xdr:cNvSpPr txBox="1"/>
      </xdr:nvSpPr>
      <xdr:spPr>
        <a:xfrm>
          <a:off x="10528300" y="1529143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115,324</a:t>
          </a:r>
          <a:endParaRPr kumimoji="1" lang="ja-JP" altLang="en-US" sz="1000" b="1">
            <a:latin typeface="ＭＳ Ｐゴシック"/>
          </a:endParaRPr>
        </a:p>
      </xdr:txBody>
    </xdr:sp>
    <xdr:clientData/>
  </xdr:oneCellAnchor>
  <xdr:twoCellAnchor>
    <xdr:from>
      <xdr:col>54</xdr:col>
      <xdr:colOff>101600</xdr:colOff>
      <xdr:row>90</xdr:row>
      <xdr:rowOff>86360</xdr:rowOff>
    </xdr:from>
    <xdr:to>
      <xdr:col>55</xdr:col>
      <xdr:colOff>88900</xdr:colOff>
      <xdr:row>90</xdr:row>
      <xdr:rowOff>86360</xdr:rowOff>
    </xdr:to>
    <xdr:cxnSp macro="">
      <xdr:nvCxnSpPr>
        <xdr:cNvPr id="462" name="直線コネクタ 461"/>
        <xdr:cNvCxnSpPr/>
      </xdr:nvCxnSpPr>
      <xdr:spPr>
        <a:xfrm>
          <a:off x="10388600" y="1551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101600</xdr:rowOff>
    </xdr:from>
    <xdr:to>
      <xdr:col>55</xdr:col>
      <xdr:colOff>0</xdr:colOff>
      <xdr:row>97</xdr:row>
      <xdr:rowOff>22225</xdr:rowOff>
    </xdr:to>
    <xdr:cxnSp macro="">
      <xdr:nvCxnSpPr>
        <xdr:cNvPr id="463" name="直線コネクタ 462"/>
        <xdr:cNvCxnSpPr/>
      </xdr:nvCxnSpPr>
      <xdr:spPr>
        <a:xfrm flipV="1">
          <a:off x="9639300" y="1656080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50800</xdr:rowOff>
    </xdr:from>
    <xdr:ext cx="534670" cy="259080"/>
    <xdr:sp macro="" textlink="">
      <xdr:nvSpPr>
        <xdr:cNvPr id="464" name="土木費平均値テキスト"/>
        <xdr:cNvSpPr txBox="1"/>
      </xdr:nvSpPr>
      <xdr:spPr>
        <a:xfrm>
          <a:off x="10528300" y="16681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72390</xdr:rowOff>
    </xdr:from>
    <xdr:to>
      <xdr:col>55</xdr:col>
      <xdr:colOff>50800</xdr:colOff>
      <xdr:row>98</xdr:row>
      <xdr:rowOff>2540</xdr:rowOff>
    </xdr:to>
    <xdr:sp macro="" textlink="">
      <xdr:nvSpPr>
        <xdr:cNvPr id="465" name="フローチャート: 判断 464"/>
        <xdr:cNvSpPr/>
      </xdr:nvSpPr>
      <xdr:spPr>
        <a:xfrm>
          <a:off x="10426700" y="1670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114935</xdr:rowOff>
    </xdr:from>
    <xdr:to>
      <xdr:col>50</xdr:col>
      <xdr:colOff>114300</xdr:colOff>
      <xdr:row>97</xdr:row>
      <xdr:rowOff>22225</xdr:rowOff>
    </xdr:to>
    <xdr:cxnSp macro="">
      <xdr:nvCxnSpPr>
        <xdr:cNvPr id="466" name="直線コネクタ 465"/>
        <xdr:cNvCxnSpPr/>
      </xdr:nvCxnSpPr>
      <xdr:spPr>
        <a:xfrm>
          <a:off x="8750300" y="1657413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64770</xdr:rowOff>
    </xdr:from>
    <xdr:to>
      <xdr:col>50</xdr:col>
      <xdr:colOff>165100</xdr:colOff>
      <xdr:row>97</xdr:row>
      <xdr:rowOff>166370</xdr:rowOff>
    </xdr:to>
    <xdr:sp macro="" textlink="">
      <xdr:nvSpPr>
        <xdr:cNvPr id="467" name="フローチャート: 判断 466"/>
        <xdr:cNvSpPr/>
      </xdr:nvSpPr>
      <xdr:spPr>
        <a:xfrm>
          <a:off x="9588500" y="1669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157480</xdr:rowOff>
    </xdr:from>
    <xdr:ext cx="524510" cy="248920"/>
    <xdr:sp macro="" textlink="">
      <xdr:nvSpPr>
        <xdr:cNvPr id="468" name="テキスト ボックス 467"/>
        <xdr:cNvSpPr txBox="1"/>
      </xdr:nvSpPr>
      <xdr:spPr>
        <a:xfrm>
          <a:off x="9371965" y="1678813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26670</xdr:rowOff>
    </xdr:from>
    <xdr:to>
      <xdr:col>45</xdr:col>
      <xdr:colOff>177800</xdr:colOff>
      <xdr:row>96</xdr:row>
      <xdr:rowOff>114935</xdr:rowOff>
    </xdr:to>
    <xdr:cxnSp macro="">
      <xdr:nvCxnSpPr>
        <xdr:cNvPr id="469" name="直線コネクタ 468"/>
        <xdr:cNvCxnSpPr/>
      </xdr:nvCxnSpPr>
      <xdr:spPr>
        <a:xfrm>
          <a:off x="7861300" y="1648587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89535</xdr:rowOff>
    </xdr:from>
    <xdr:to>
      <xdr:col>46</xdr:col>
      <xdr:colOff>38100</xdr:colOff>
      <xdr:row>98</xdr:row>
      <xdr:rowOff>19685</xdr:rowOff>
    </xdr:to>
    <xdr:sp macro="" textlink="">
      <xdr:nvSpPr>
        <xdr:cNvPr id="470" name="フローチャート: 判断 469"/>
        <xdr:cNvSpPr/>
      </xdr:nvSpPr>
      <xdr:spPr>
        <a:xfrm>
          <a:off x="8699500" y="1672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11430</xdr:rowOff>
    </xdr:from>
    <xdr:ext cx="524510" cy="259080"/>
    <xdr:sp macro="" textlink="">
      <xdr:nvSpPr>
        <xdr:cNvPr id="471" name="テキスト ボックス 470"/>
        <xdr:cNvSpPr txBox="1"/>
      </xdr:nvSpPr>
      <xdr:spPr>
        <a:xfrm>
          <a:off x="8482965" y="168135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26670</xdr:rowOff>
    </xdr:from>
    <xdr:to>
      <xdr:col>41</xdr:col>
      <xdr:colOff>50800</xdr:colOff>
      <xdr:row>97</xdr:row>
      <xdr:rowOff>8255</xdr:rowOff>
    </xdr:to>
    <xdr:cxnSp macro="">
      <xdr:nvCxnSpPr>
        <xdr:cNvPr id="472" name="直線コネクタ 471"/>
        <xdr:cNvCxnSpPr/>
      </xdr:nvCxnSpPr>
      <xdr:spPr>
        <a:xfrm flipV="1">
          <a:off x="6972300" y="1648587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100330</xdr:rowOff>
    </xdr:from>
    <xdr:to>
      <xdr:col>41</xdr:col>
      <xdr:colOff>101600</xdr:colOff>
      <xdr:row>98</xdr:row>
      <xdr:rowOff>30480</xdr:rowOff>
    </xdr:to>
    <xdr:sp macro="" textlink="">
      <xdr:nvSpPr>
        <xdr:cNvPr id="473" name="フローチャート: 判断 472"/>
        <xdr:cNvSpPr/>
      </xdr:nvSpPr>
      <xdr:spPr>
        <a:xfrm>
          <a:off x="7810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21590</xdr:rowOff>
    </xdr:from>
    <xdr:ext cx="524510" cy="259080"/>
    <xdr:sp macro="" textlink="">
      <xdr:nvSpPr>
        <xdr:cNvPr id="474" name="テキスト ボックス 473"/>
        <xdr:cNvSpPr txBox="1"/>
      </xdr:nvSpPr>
      <xdr:spPr>
        <a:xfrm>
          <a:off x="7593965" y="168236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83820</xdr:rowOff>
    </xdr:from>
    <xdr:to>
      <xdr:col>36</xdr:col>
      <xdr:colOff>165100</xdr:colOff>
      <xdr:row>98</xdr:row>
      <xdr:rowOff>13970</xdr:rowOff>
    </xdr:to>
    <xdr:sp macro="" textlink="">
      <xdr:nvSpPr>
        <xdr:cNvPr id="475" name="フローチャート: 判断 474"/>
        <xdr:cNvSpPr/>
      </xdr:nvSpPr>
      <xdr:spPr>
        <a:xfrm>
          <a:off x="6921500" y="1671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5080</xdr:rowOff>
    </xdr:from>
    <xdr:ext cx="524510" cy="259080"/>
    <xdr:sp macro="" textlink="">
      <xdr:nvSpPr>
        <xdr:cNvPr id="476" name="テキスト ボックス 475"/>
        <xdr:cNvSpPr txBox="1"/>
      </xdr:nvSpPr>
      <xdr:spPr>
        <a:xfrm>
          <a:off x="6704965" y="168071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50800</xdr:rowOff>
    </xdr:from>
    <xdr:to>
      <xdr:col>55</xdr:col>
      <xdr:colOff>50800</xdr:colOff>
      <xdr:row>96</xdr:row>
      <xdr:rowOff>152400</xdr:rowOff>
    </xdr:to>
    <xdr:sp macro="" textlink="">
      <xdr:nvSpPr>
        <xdr:cNvPr id="482" name="楕円 481"/>
        <xdr:cNvSpPr/>
      </xdr:nvSpPr>
      <xdr:spPr>
        <a:xfrm>
          <a:off x="104267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73660</xdr:rowOff>
    </xdr:from>
    <xdr:ext cx="534670" cy="259080"/>
    <xdr:sp macro="" textlink="">
      <xdr:nvSpPr>
        <xdr:cNvPr id="483" name="土木費該当値テキスト"/>
        <xdr:cNvSpPr txBox="1"/>
      </xdr:nvSpPr>
      <xdr:spPr>
        <a:xfrm>
          <a:off x="10528300" y="16361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143510</xdr:rowOff>
    </xdr:from>
    <xdr:to>
      <xdr:col>50</xdr:col>
      <xdr:colOff>165100</xdr:colOff>
      <xdr:row>97</xdr:row>
      <xdr:rowOff>73025</xdr:rowOff>
    </xdr:to>
    <xdr:sp macro="" textlink="">
      <xdr:nvSpPr>
        <xdr:cNvPr id="484" name="楕円 483"/>
        <xdr:cNvSpPr/>
      </xdr:nvSpPr>
      <xdr:spPr>
        <a:xfrm>
          <a:off x="95885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89535</xdr:rowOff>
    </xdr:from>
    <xdr:ext cx="524510" cy="248920"/>
    <xdr:sp macro="" textlink="">
      <xdr:nvSpPr>
        <xdr:cNvPr id="485" name="テキスト ボックス 484"/>
        <xdr:cNvSpPr txBox="1"/>
      </xdr:nvSpPr>
      <xdr:spPr>
        <a:xfrm>
          <a:off x="9371965" y="1637728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64135</xdr:rowOff>
    </xdr:from>
    <xdr:to>
      <xdr:col>46</xdr:col>
      <xdr:colOff>38100</xdr:colOff>
      <xdr:row>96</xdr:row>
      <xdr:rowOff>166370</xdr:rowOff>
    </xdr:to>
    <xdr:sp macro="" textlink="">
      <xdr:nvSpPr>
        <xdr:cNvPr id="486" name="楕円 485"/>
        <xdr:cNvSpPr/>
      </xdr:nvSpPr>
      <xdr:spPr>
        <a:xfrm>
          <a:off x="8699500" y="16523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10795</xdr:rowOff>
    </xdr:from>
    <xdr:ext cx="524510" cy="258445"/>
    <xdr:sp macro="" textlink="">
      <xdr:nvSpPr>
        <xdr:cNvPr id="487" name="テキスト ボックス 486"/>
        <xdr:cNvSpPr txBox="1"/>
      </xdr:nvSpPr>
      <xdr:spPr>
        <a:xfrm>
          <a:off x="8482965" y="1629854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147320</xdr:rowOff>
    </xdr:from>
    <xdr:to>
      <xdr:col>41</xdr:col>
      <xdr:colOff>101600</xdr:colOff>
      <xdr:row>96</xdr:row>
      <xdr:rowOff>77470</xdr:rowOff>
    </xdr:to>
    <xdr:sp macro="" textlink="">
      <xdr:nvSpPr>
        <xdr:cNvPr id="488" name="楕円 487"/>
        <xdr:cNvSpPr/>
      </xdr:nvSpPr>
      <xdr:spPr>
        <a:xfrm>
          <a:off x="781050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93980</xdr:rowOff>
    </xdr:from>
    <xdr:ext cx="524510" cy="259080"/>
    <xdr:sp macro="" textlink="">
      <xdr:nvSpPr>
        <xdr:cNvPr id="489" name="テキスト ボックス 488"/>
        <xdr:cNvSpPr txBox="1"/>
      </xdr:nvSpPr>
      <xdr:spPr>
        <a:xfrm>
          <a:off x="7593965" y="162102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128905</xdr:rowOff>
    </xdr:from>
    <xdr:to>
      <xdr:col>36</xdr:col>
      <xdr:colOff>165100</xdr:colOff>
      <xdr:row>97</xdr:row>
      <xdr:rowOff>59055</xdr:rowOff>
    </xdr:to>
    <xdr:sp macro="" textlink="">
      <xdr:nvSpPr>
        <xdr:cNvPr id="490" name="楕円 489"/>
        <xdr:cNvSpPr/>
      </xdr:nvSpPr>
      <xdr:spPr>
        <a:xfrm>
          <a:off x="6921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75565</xdr:rowOff>
    </xdr:from>
    <xdr:ext cx="524510" cy="250825"/>
    <xdr:sp macro="" textlink="">
      <xdr:nvSpPr>
        <xdr:cNvPr id="491" name="テキスト ボックス 490"/>
        <xdr:cNvSpPr txBox="1"/>
      </xdr:nvSpPr>
      <xdr:spPr>
        <a:xfrm>
          <a:off x="6704965" y="1636331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725" cy="217170"/>
    <xdr:sp macro="" textlink="">
      <xdr:nvSpPr>
        <xdr:cNvPr id="500" name="テキスト ボックス 499"/>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57200" cy="248920"/>
    <xdr:sp macro="" textlink="">
      <xdr:nvSpPr>
        <xdr:cNvPr id="502" name="テキスト ボックス 501"/>
        <xdr:cNvSpPr txBox="1"/>
      </xdr:nvSpPr>
      <xdr:spPr>
        <a:xfrm>
          <a:off x="11978640" y="6969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168910</xdr:rowOff>
    </xdr:from>
    <xdr:ext cx="457200" cy="248920"/>
    <xdr:sp macro="" textlink="">
      <xdr:nvSpPr>
        <xdr:cNvPr id="504" name="テキスト ボックス 503"/>
        <xdr:cNvSpPr txBox="1"/>
      </xdr:nvSpPr>
      <xdr:spPr>
        <a:xfrm>
          <a:off x="11978640" y="668401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37</xdr:row>
      <xdr:rowOff>54610</xdr:rowOff>
    </xdr:from>
    <xdr:ext cx="457200" cy="248920"/>
    <xdr:sp macro="" textlink="">
      <xdr:nvSpPr>
        <xdr:cNvPr id="506" name="テキスト ボックス 505"/>
        <xdr:cNvSpPr txBox="1"/>
      </xdr:nvSpPr>
      <xdr:spPr>
        <a:xfrm>
          <a:off x="11978640" y="63982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111760</xdr:rowOff>
    </xdr:from>
    <xdr:ext cx="531495" cy="248920"/>
    <xdr:sp macro="" textlink="">
      <xdr:nvSpPr>
        <xdr:cNvPr id="508" name="テキスト ボックス 507"/>
        <xdr:cNvSpPr txBox="1"/>
      </xdr:nvSpPr>
      <xdr:spPr>
        <a:xfrm>
          <a:off x="11914505" y="6112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10" name="テキスト ボックス 509"/>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54610</xdr:rowOff>
    </xdr:from>
    <xdr:ext cx="531495" cy="248920"/>
    <xdr:sp macro="" textlink="">
      <xdr:nvSpPr>
        <xdr:cNvPr id="512" name="テキスト ボックス 511"/>
        <xdr:cNvSpPr txBox="1"/>
      </xdr:nvSpPr>
      <xdr:spPr>
        <a:xfrm>
          <a:off x="11914505" y="5541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1495" cy="248920"/>
    <xdr:sp macro="" textlink="">
      <xdr:nvSpPr>
        <xdr:cNvPr id="514" name="テキスト ボックス 513"/>
        <xdr:cNvSpPr txBox="1"/>
      </xdr:nvSpPr>
      <xdr:spPr>
        <a:xfrm>
          <a:off x="11914505" y="525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28</xdr:row>
      <xdr:rowOff>168910</xdr:rowOff>
    </xdr:from>
    <xdr:ext cx="531495" cy="248920"/>
    <xdr:sp macro="" textlink="">
      <xdr:nvSpPr>
        <xdr:cNvPr id="516" name="テキスト ボックス 515"/>
        <xdr:cNvSpPr txBox="1"/>
      </xdr:nvSpPr>
      <xdr:spPr>
        <a:xfrm>
          <a:off x="11914505" y="4969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8" name="テキスト ボックス 517"/>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126365</xdr:colOff>
      <xdr:row>38</xdr:row>
      <xdr:rowOff>132080</xdr:rowOff>
    </xdr:to>
    <xdr:cxnSp macro="">
      <xdr:nvCxnSpPr>
        <xdr:cNvPr id="520" name="直線コネクタ 519"/>
        <xdr:cNvCxnSpPr/>
      </xdr:nvCxnSpPr>
      <xdr:spPr>
        <a:xfrm flipV="1">
          <a:off x="16317595" y="530034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135255</xdr:rowOff>
    </xdr:from>
    <xdr:ext cx="469900" cy="248920"/>
    <xdr:sp macro="" textlink="">
      <xdr:nvSpPr>
        <xdr:cNvPr id="521" name="消防費最小値テキスト"/>
        <xdr:cNvSpPr txBox="1"/>
      </xdr:nvSpPr>
      <xdr:spPr>
        <a:xfrm>
          <a:off x="16370300" y="665035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132080</xdr:rowOff>
    </xdr:from>
    <xdr:to>
      <xdr:col>86</xdr:col>
      <xdr:colOff>25400</xdr:colOff>
      <xdr:row>38</xdr:row>
      <xdr:rowOff>132080</xdr:rowOff>
    </xdr:to>
    <xdr:cxnSp macro="">
      <xdr:nvCxnSpPr>
        <xdr:cNvPr id="522" name="直線コネクタ 521"/>
        <xdr:cNvCxnSpPr/>
      </xdr:nvCxnSpPr>
      <xdr:spPr>
        <a:xfrm>
          <a:off x="16230600" y="664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103505</xdr:rowOff>
    </xdr:from>
    <xdr:ext cx="534670" cy="259080"/>
    <xdr:sp macro="" textlink="">
      <xdr:nvSpPr>
        <xdr:cNvPr id="523" name="消防費最大値テキスト"/>
        <xdr:cNvSpPr txBox="1"/>
      </xdr:nvSpPr>
      <xdr:spPr>
        <a:xfrm>
          <a:off x="16370300" y="5075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22,019</a:t>
          </a:r>
          <a:endParaRPr kumimoji="1" lang="ja-JP" altLang="en-US" sz="1000" b="1">
            <a:latin typeface="ＭＳ Ｐゴシック"/>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4" name="直線コネクタ 523"/>
        <xdr:cNvCxnSpPr/>
      </xdr:nvCxnSpPr>
      <xdr:spPr>
        <a:xfrm>
          <a:off x="16230600" y="5300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155575</xdr:rowOff>
    </xdr:from>
    <xdr:to>
      <xdr:col>85</xdr:col>
      <xdr:colOff>127000</xdr:colOff>
      <xdr:row>34</xdr:row>
      <xdr:rowOff>10160</xdr:rowOff>
    </xdr:to>
    <xdr:cxnSp macro="">
      <xdr:nvCxnSpPr>
        <xdr:cNvPr id="525" name="直線コネクタ 524"/>
        <xdr:cNvCxnSpPr/>
      </xdr:nvCxnSpPr>
      <xdr:spPr>
        <a:xfrm flipV="1">
          <a:off x="15481300" y="581342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17780</xdr:rowOff>
    </xdr:from>
    <xdr:ext cx="534670" cy="251460"/>
    <xdr:sp macro="" textlink="">
      <xdr:nvSpPr>
        <xdr:cNvPr id="526" name="消防費平均値テキスト"/>
        <xdr:cNvSpPr txBox="1"/>
      </xdr:nvSpPr>
      <xdr:spPr>
        <a:xfrm>
          <a:off x="16370300" y="60185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39370</xdr:rowOff>
    </xdr:from>
    <xdr:to>
      <xdr:col>85</xdr:col>
      <xdr:colOff>177800</xdr:colOff>
      <xdr:row>35</xdr:row>
      <xdr:rowOff>140970</xdr:rowOff>
    </xdr:to>
    <xdr:sp macro="" textlink="">
      <xdr:nvSpPr>
        <xdr:cNvPr id="527" name="フローチャート: 判断 526"/>
        <xdr:cNvSpPr/>
      </xdr:nvSpPr>
      <xdr:spPr>
        <a:xfrm>
          <a:off x="162687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140970</xdr:rowOff>
    </xdr:from>
    <xdr:to>
      <xdr:col>81</xdr:col>
      <xdr:colOff>50800</xdr:colOff>
      <xdr:row>34</xdr:row>
      <xdr:rowOff>10160</xdr:rowOff>
    </xdr:to>
    <xdr:cxnSp macro="">
      <xdr:nvCxnSpPr>
        <xdr:cNvPr id="528" name="直線コネクタ 527"/>
        <xdr:cNvCxnSpPr/>
      </xdr:nvCxnSpPr>
      <xdr:spPr>
        <a:xfrm>
          <a:off x="14592300" y="57988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35560</xdr:rowOff>
    </xdr:from>
    <xdr:to>
      <xdr:col>81</xdr:col>
      <xdr:colOff>101600</xdr:colOff>
      <xdr:row>35</xdr:row>
      <xdr:rowOff>137160</xdr:rowOff>
    </xdr:to>
    <xdr:sp macro="" textlink="">
      <xdr:nvSpPr>
        <xdr:cNvPr id="529" name="フローチャート: 判断 528"/>
        <xdr:cNvSpPr/>
      </xdr:nvSpPr>
      <xdr:spPr>
        <a:xfrm>
          <a:off x="15430500" y="60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128270</xdr:rowOff>
    </xdr:from>
    <xdr:ext cx="524510" cy="259080"/>
    <xdr:sp macro="" textlink="">
      <xdr:nvSpPr>
        <xdr:cNvPr id="530" name="テキスト ボックス 529"/>
        <xdr:cNvSpPr txBox="1"/>
      </xdr:nvSpPr>
      <xdr:spPr>
        <a:xfrm>
          <a:off x="15213965" y="61290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127635</xdr:rowOff>
    </xdr:from>
    <xdr:to>
      <xdr:col>76</xdr:col>
      <xdr:colOff>114300</xdr:colOff>
      <xdr:row>33</xdr:row>
      <xdr:rowOff>140970</xdr:rowOff>
    </xdr:to>
    <xdr:cxnSp macro="">
      <xdr:nvCxnSpPr>
        <xdr:cNvPr id="531" name="直線コネクタ 530"/>
        <xdr:cNvCxnSpPr/>
      </xdr:nvCxnSpPr>
      <xdr:spPr>
        <a:xfrm>
          <a:off x="13703300" y="57854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142240</xdr:rowOff>
    </xdr:from>
    <xdr:to>
      <xdr:col>76</xdr:col>
      <xdr:colOff>165100</xdr:colOff>
      <xdr:row>35</xdr:row>
      <xdr:rowOff>72390</xdr:rowOff>
    </xdr:to>
    <xdr:sp macro="" textlink="">
      <xdr:nvSpPr>
        <xdr:cNvPr id="532" name="フローチャート: 判断 531"/>
        <xdr:cNvSpPr/>
      </xdr:nvSpPr>
      <xdr:spPr>
        <a:xfrm>
          <a:off x="14541500" y="59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63500</xdr:rowOff>
    </xdr:from>
    <xdr:ext cx="524510" cy="251460"/>
    <xdr:sp macro="" textlink="">
      <xdr:nvSpPr>
        <xdr:cNvPr id="533" name="テキスト ボックス 532"/>
        <xdr:cNvSpPr txBox="1"/>
      </xdr:nvSpPr>
      <xdr:spPr>
        <a:xfrm>
          <a:off x="14324965" y="606425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127635</xdr:rowOff>
    </xdr:from>
    <xdr:to>
      <xdr:col>71</xdr:col>
      <xdr:colOff>177800</xdr:colOff>
      <xdr:row>34</xdr:row>
      <xdr:rowOff>86360</xdr:rowOff>
    </xdr:to>
    <xdr:cxnSp macro="">
      <xdr:nvCxnSpPr>
        <xdr:cNvPr id="534" name="直線コネクタ 533"/>
        <xdr:cNvCxnSpPr/>
      </xdr:nvCxnSpPr>
      <xdr:spPr>
        <a:xfrm flipV="1">
          <a:off x="12814300" y="578548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535" name="フローチャート: 判断 534"/>
        <xdr:cNvSpPr/>
      </xdr:nvSpPr>
      <xdr:spPr>
        <a:xfrm>
          <a:off x="13652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83820</xdr:rowOff>
    </xdr:from>
    <xdr:ext cx="524510" cy="259080"/>
    <xdr:sp macro="" textlink="">
      <xdr:nvSpPr>
        <xdr:cNvPr id="536" name="テキスト ボックス 535"/>
        <xdr:cNvSpPr txBox="1"/>
      </xdr:nvSpPr>
      <xdr:spPr>
        <a:xfrm>
          <a:off x="13435965" y="60845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41910</xdr:rowOff>
    </xdr:from>
    <xdr:to>
      <xdr:col>67</xdr:col>
      <xdr:colOff>101600</xdr:colOff>
      <xdr:row>35</xdr:row>
      <xdr:rowOff>143510</xdr:rowOff>
    </xdr:to>
    <xdr:sp macro="" textlink="">
      <xdr:nvSpPr>
        <xdr:cNvPr id="537" name="フローチャート: 判断 536"/>
        <xdr:cNvSpPr/>
      </xdr:nvSpPr>
      <xdr:spPr>
        <a:xfrm>
          <a:off x="127635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134620</xdr:rowOff>
    </xdr:from>
    <xdr:ext cx="524510" cy="248920"/>
    <xdr:sp macro="" textlink="">
      <xdr:nvSpPr>
        <xdr:cNvPr id="538" name="テキスト ボックス 537"/>
        <xdr:cNvSpPr txBox="1"/>
      </xdr:nvSpPr>
      <xdr:spPr>
        <a:xfrm>
          <a:off x="12546965" y="613537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104775</xdr:rowOff>
    </xdr:from>
    <xdr:to>
      <xdr:col>85</xdr:col>
      <xdr:colOff>177800</xdr:colOff>
      <xdr:row>34</xdr:row>
      <xdr:rowOff>34925</xdr:rowOff>
    </xdr:to>
    <xdr:sp macro="" textlink="">
      <xdr:nvSpPr>
        <xdr:cNvPr id="544" name="楕円 543"/>
        <xdr:cNvSpPr/>
      </xdr:nvSpPr>
      <xdr:spPr>
        <a:xfrm>
          <a:off x="162687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127635</xdr:rowOff>
    </xdr:from>
    <xdr:ext cx="534670" cy="259080"/>
    <xdr:sp macro="" textlink="">
      <xdr:nvSpPr>
        <xdr:cNvPr id="545" name="消防費該当値テキスト"/>
        <xdr:cNvSpPr txBox="1"/>
      </xdr:nvSpPr>
      <xdr:spPr>
        <a:xfrm>
          <a:off x="16370300" y="5614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130810</xdr:rowOff>
    </xdr:from>
    <xdr:to>
      <xdr:col>81</xdr:col>
      <xdr:colOff>101600</xdr:colOff>
      <xdr:row>34</xdr:row>
      <xdr:rowOff>60960</xdr:rowOff>
    </xdr:to>
    <xdr:sp macro="" textlink="">
      <xdr:nvSpPr>
        <xdr:cNvPr id="546" name="楕円 545"/>
        <xdr:cNvSpPr/>
      </xdr:nvSpPr>
      <xdr:spPr>
        <a:xfrm>
          <a:off x="15430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77470</xdr:rowOff>
    </xdr:from>
    <xdr:ext cx="524510" cy="248920"/>
    <xdr:sp macro="" textlink="">
      <xdr:nvSpPr>
        <xdr:cNvPr id="547" name="テキスト ボックス 546"/>
        <xdr:cNvSpPr txBox="1"/>
      </xdr:nvSpPr>
      <xdr:spPr>
        <a:xfrm>
          <a:off x="15213965" y="556387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33</xdr:row>
      <xdr:rowOff>90170</xdr:rowOff>
    </xdr:from>
    <xdr:to>
      <xdr:col>76</xdr:col>
      <xdr:colOff>165100</xdr:colOff>
      <xdr:row>34</xdr:row>
      <xdr:rowOff>20320</xdr:rowOff>
    </xdr:to>
    <xdr:sp macro="" textlink="">
      <xdr:nvSpPr>
        <xdr:cNvPr id="548" name="楕円 547"/>
        <xdr:cNvSpPr/>
      </xdr:nvSpPr>
      <xdr:spPr>
        <a:xfrm>
          <a:off x="14541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36830</xdr:rowOff>
    </xdr:from>
    <xdr:ext cx="524510" cy="259080"/>
    <xdr:sp macro="" textlink="">
      <xdr:nvSpPr>
        <xdr:cNvPr id="549" name="テキスト ボックス 548"/>
        <xdr:cNvSpPr txBox="1"/>
      </xdr:nvSpPr>
      <xdr:spPr>
        <a:xfrm>
          <a:off x="14324965" y="55232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16,790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76835</xdr:rowOff>
    </xdr:from>
    <xdr:to>
      <xdr:col>72</xdr:col>
      <xdr:colOff>38100</xdr:colOff>
      <xdr:row>34</xdr:row>
      <xdr:rowOff>6985</xdr:rowOff>
    </xdr:to>
    <xdr:sp macro="" textlink="">
      <xdr:nvSpPr>
        <xdr:cNvPr id="550" name="楕円 549"/>
        <xdr:cNvSpPr/>
      </xdr:nvSpPr>
      <xdr:spPr>
        <a:xfrm>
          <a:off x="13652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23495</xdr:rowOff>
    </xdr:from>
    <xdr:ext cx="524510" cy="259080"/>
    <xdr:sp macro="" textlink="">
      <xdr:nvSpPr>
        <xdr:cNvPr id="551" name="テキスト ボックス 550"/>
        <xdr:cNvSpPr txBox="1"/>
      </xdr:nvSpPr>
      <xdr:spPr>
        <a:xfrm>
          <a:off x="13435965" y="55098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35560</xdr:rowOff>
    </xdr:from>
    <xdr:to>
      <xdr:col>67</xdr:col>
      <xdr:colOff>101600</xdr:colOff>
      <xdr:row>34</xdr:row>
      <xdr:rowOff>137160</xdr:rowOff>
    </xdr:to>
    <xdr:sp macro="" textlink="">
      <xdr:nvSpPr>
        <xdr:cNvPr id="552" name="楕円 551"/>
        <xdr:cNvSpPr/>
      </xdr:nvSpPr>
      <xdr:spPr>
        <a:xfrm>
          <a:off x="12763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153670</xdr:rowOff>
    </xdr:from>
    <xdr:ext cx="524510" cy="259080"/>
    <xdr:sp macro="" textlink="">
      <xdr:nvSpPr>
        <xdr:cNvPr id="553" name="テキスト ボックス 552"/>
        <xdr:cNvSpPr txBox="1"/>
      </xdr:nvSpPr>
      <xdr:spPr>
        <a:xfrm>
          <a:off x="12546965" y="56400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725" cy="217170"/>
    <xdr:sp macro="" textlink="">
      <xdr:nvSpPr>
        <xdr:cNvPr id="562" name="テキスト ボックス 561"/>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8760" cy="248920"/>
    <xdr:sp macro="" textlink="">
      <xdr:nvSpPr>
        <xdr:cNvPr id="564" name="テキスト ボックス 563"/>
        <xdr:cNvSpPr txBox="1"/>
      </xdr:nvSpPr>
      <xdr:spPr>
        <a:xfrm>
          <a:off x="12197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1495" cy="248920"/>
    <xdr:sp macro="" textlink="">
      <xdr:nvSpPr>
        <xdr:cNvPr id="566" name="テキスト ボックス 565"/>
        <xdr:cNvSpPr txBox="1"/>
      </xdr:nvSpPr>
      <xdr:spPr>
        <a:xfrm>
          <a:off x="1191450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1495" cy="248920"/>
    <xdr:sp macro="" textlink="">
      <xdr:nvSpPr>
        <xdr:cNvPr id="568" name="テキスト ボックス 567"/>
        <xdr:cNvSpPr txBox="1"/>
      </xdr:nvSpPr>
      <xdr:spPr>
        <a:xfrm>
          <a:off x="11914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1495" cy="248920"/>
    <xdr:sp macro="" textlink="">
      <xdr:nvSpPr>
        <xdr:cNvPr id="570" name="テキスト ボックス 569"/>
        <xdr:cNvSpPr txBox="1"/>
      </xdr:nvSpPr>
      <xdr:spPr>
        <a:xfrm>
          <a:off x="11914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168910</xdr:rowOff>
    </xdr:from>
    <xdr:ext cx="531495" cy="248920"/>
    <xdr:sp macro="" textlink="">
      <xdr:nvSpPr>
        <xdr:cNvPr id="572" name="テキスト ボックス 571"/>
        <xdr:cNvSpPr txBox="1"/>
      </xdr:nvSpPr>
      <xdr:spPr>
        <a:xfrm>
          <a:off x="11914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5470" cy="248920"/>
    <xdr:sp macro="" textlink="">
      <xdr:nvSpPr>
        <xdr:cNvPr id="574" name="テキスト ボックス 573"/>
        <xdr:cNvSpPr txBox="1"/>
      </xdr:nvSpPr>
      <xdr:spPr>
        <a:xfrm>
          <a:off x="11850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165100</xdr:rowOff>
    </xdr:from>
    <xdr:to>
      <xdr:col>85</xdr:col>
      <xdr:colOff>126365</xdr:colOff>
      <xdr:row>57</xdr:row>
      <xdr:rowOff>152400</xdr:rowOff>
    </xdr:to>
    <xdr:cxnSp macro="">
      <xdr:nvCxnSpPr>
        <xdr:cNvPr id="576" name="直線コネクタ 575"/>
        <xdr:cNvCxnSpPr/>
      </xdr:nvCxnSpPr>
      <xdr:spPr>
        <a:xfrm flipV="1">
          <a:off x="16317595" y="8737600"/>
          <a:ext cx="127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156210</xdr:rowOff>
    </xdr:from>
    <xdr:ext cx="534670" cy="250190"/>
    <xdr:sp macro="" textlink="">
      <xdr:nvSpPr>
        <xdr:cNvPr id="577" name="教育費最小値テキスト"/>
        <xdr:cNvSpPr txBox="1"/>
      </xdr:nvSpPr>
      <xdr:spPr>
        <a:xfrm>
          <a:off x="16370300" y="99288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26,936</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152400</xdr:rowOff>
    </xdr:from>
    <xdr:to>
      <xdr:col>86</xdr:col>
      <xdr:colOff>25400</xdr:colOff>
      <xdr:row>57</xdr:row>
      <xdr:rowOff>152400</xdr:rowOff>
    </xdr:to>
    <xdr:cxnSp macro="">
      <xdr:nvCxnSpPr>
        <xdr:cNvPr id="578" name="直線コネクタ 577"/>
        <xdr:cNvCxnSpPr/>
      </xdr:nvCxnSpPr>
      <xdr:spPr>
        <a:xfrm>
          <a:off x="16230600" y="9925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111760</xdr:rowOff>
    </xdr:from>
    <xdr:ext cx="534670" cy="248920"/>
    <xdr:sp macro="" textlink="">
      <xdr:nvSpPr>
        <xdr:cNvPr id="579" name="教育費最大値テキスト"/>
        <xdr:cNvSpPr txBox="1"/>
      </xdr:nvSpPr>
      <xdr:spPr>
        <a:xfrm>
          <a:off x="16370300" y="85128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78,883</a:t>
          </a:r>
          <a:endParaRPr kumimoji="1" lang="ja-JP" altLang="en-US" sz="1000" b="1">
            <a:latin typeface="ＭＳ Ｐゴシック"/>
          </a:endParaRPr>
        </a:p>
      </xdr:txBody>
    </xdr:sp>
    <xdr:clientData/>
  </xdr:oneCellAnchor>
  <xdr:twoCellAnchor>
    <xdr:from>
      <xdr:col>85</xdr:col>
      <xdr:colOff>38100</xdr:colOff>
      <xdr:row>50</xdr:row>
      <xdr:rowOff>165100</xdr:rowOff>
    </xdr:from>
    <xdr:to>
      <xdr:col>86</xdr:col>
      <xdr:colOff>25400</xdr:colOff>
      <xdr:row>50</xdr:row>
      <xdr:rowOff>165100</xdr:rowOff>
    </xdr:to>
    <xdr:cxnSp macro="">
      <xdr:nvCxnSpPr>
        <xdr:cNvPr id="580" name="直線コネクタ 579"/>
        <xdr:cNvCxnSpPr/>
      </xdr:nvCxnSpPr>
      <xdr:spPr>
        <a:xfrm>
          <a:off x="16230600" y="873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164465</xdr:rowOff>
    </xdr:from>
    <xdr:to>
      <xdr:col>85</xdr:col>
      <xdr:colOff>127000</xdr:colOff>
      <xdr:row>55</xdr:row>
      <xdr:rowOff>73660</xdr:rowOff>
    </xdr:to>
    <xdr:cxnSp macro="">
      <xdr:nvCxnSpPr>
        <xdr:cNvPr id="581" name="直線コネクタ 580"/>
        <xdr:cNvCxnSpPr/>
      </xdr:nvCxnSpPr>
      <xdr:spPr>
        <a:xfrm>
          <a:off x="15481300" y="942276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21590</xdr:rowOff>
    </xdr:from>
    <xdr:ext cx="534670" cy="259080"/>
    <xdr:sp macro="" textlink="">
      <xdr:nvSpPr>
        <xdr:cNvPr id="582" name="教育費平均値テキスト"/>
        <xdr:cNvSpPr txBox="1"/>
      </xdr:nvSpPr>
      <xdr:spPr>
        <a:xfrm>
          <a:off x="16370300" y="9279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170180</xdr:rowOff>
    </xdr:from>
    <xdr:to>
      <xdr:col>85</xdr:col>
      <xdr:colOff>177800</xdr:colOff>
      <xdr:row>55</xdr:row>
      <xdr:rowOff>100330</xdr:rowOff>
    </xdr:to>
    <xdr:sp macro="" textlink="">
      <xdr:nvSpPr>
        <xdr:cNvPr id="583" name="フローチャート: 判断 582"/>
        <xdr:cNvSpPr/>
      </xdr:nvSpPr>
      <xdr:spPr>
        <a:xfrm>
          <a:off x="16268700" y="942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63500</xdr:rowOff>
    </xdr:from>
    <xdr:to>
      <xdr:col>81</xdr:col>
      <xdr:colOff>50800</xdr:colOff>
      <xdr:row>54</xdr:row>
      <xdr:rowOff>164465</xdr:rowOff>
    </xdr:to>
    <xdr:cxnSp macro="">
      <xdr:nvCxnSpPr>
        <xdr:cNvPr id="584" name="直線コネクタ 583"/>
        <xdr:cNvCxnSpPr/>
      </xdr:nvCxnSpPr>
      <xdr:spPr>
        <a:xfrm>
          <a:off x="14592300" y="932180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29210</xdr:rowOff>
    </xdr:from>
    <xdr:to>
      <xdr:col>81</xdr:col>
      <xdr:colOff>101600</xdr:colOff>
      <xdr:row>55</xdr:row>
      <xdr:rowOff>130810</xdr:rowOff>
    </xdr:to>
    <xdr:sp macro="" textlink="">
      <xdr:nvSpPr>
        <xdr:cNvPr id="585" name="フローチャート: 判断 584"/>
        <xdr:cNvSpPr/>
      </xdr:nvSpPr>
      <xdr:spPr>
        <a:xfrm>
          <a:off x="15430500" y="945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121920</xdr:rowOff>
    </xdr:from>
    <xdr:ext cx="524510" cy="250190"/>
    <xdr:sp macro="" textlink="">
      <xdr:nvSpPr>
        <xdr:cNvPr id="586" name="テキスト ボックス 585"/>
        <xdr:cNvSpPr txBox="1"/>
      </xdr:nvSpPr>
      <xdr:spPr>
        <a:xfrm>
          <a:off x="15213965" y="955167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63500</xdr:rowOff>
    </xdr:from>
    <xdr:to>
      <xdr:col>76</xdr:col>
      <xdr:colOff>114300</xdr:colOff>
      <xdr:row>54</xdr:row>
      <xdr:rowOff>135255</xdr:rowOff>
    </xdr:to>
    <xdr:cxnSp macro="">
      <xdr:nvCxnSpPr>
        <xdr:cNvPr id="587" name="直線コネクタ 586"/>
        <xdr:cNvCxnSpPr/>
      </xdr:nvCxnSpPr>
      <xdr:spPr>
        <a:xfrm flipV="1">
          <a:off x="13703300" y="932180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62230</xdr:rowOff>
    </xdr:from>
    <xdr:to>
      <xdr:col>76</xdr:col>
      <xdr:colOff>165100</xdr:colOff>
      <xdr:row>54</xdr:row>
      <xdr:rowOff>163830</xdr:rowOff>
    </xdr:to>
    <xdr:sp macro="" textlink="">
      <xdr:nvSpPr>
        <xdr:cNvPr id="588" name="フローチャート: 判断 587"/>
        <xdr:cNvSpPr/>
      </xdr:nvSpPr>
      <xdr:spPr>
        <a:xfrm>
          <a:off x="14541500" y="932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154940</xdr:rowOff>
    </xdr:from>
    <xdr:ext cx="524510" cy="251460"/>
    <xdr:sp macro="" textlink="">
      <xdr:nvSpPr>
        <xdr:cNvPr id="589" name="テキスト ボックス 588"/>
        <xdr:cNvSpPr txBox="1"/>
      </xdr:nvSpPr>
      <xdr:spPr>
        <a:xfrm>
          <a:off x="14324965" y="941324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135255</xdr:rowOff>
    </xdr:from>
    <xdr:to>
      <xdr:col>71</xdr:col>
      <xdr:colOff>177800</xdr:colOff>
      <xdr:row>55</xdr:row>
      <xdr:rowOff>142240</xdr:rowOff>
    </xdr:to>
    <xdr:cxnSp macro="">
      <xdr:nvCxnSpPr>
        <xdr:cNvPr id="590" name="直線コネクタ 589"/>
        <xdr:cNvCxnSpPr/>
      </xdr:nvCxnSpPr>
      <xdr:spPr>
        <a:xfrm flipV="1">
          <a:off x="12814300" y="939355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41275</xdr:rowOff>
    </xdr:from>
    <xdr:to>
      <xdr:col>72</xdr:col>
      <xdr:colOff>38100</xdr:colOff>
      <xdr:row>55</xdr:row>
      <xdr:rowOff>143510</xdr:rowOff>
    </xdr:to>
    <xdr:sp macro="" textlink="">
      <xdr:nvSpPr>
        <xdr:cNvPr id="591" name="フローチャート: 判断 590"/>
        <xdr:cNvSpPr/>
      </xdr:nvSpPr>
      <xdr:spPr>
        <a:xfrm>
          <a:off x="13652500" y="9471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133985</xdr:rowOff>
    </xdr:from>
    <xdr:ext cx="524510" cy="249555"/>
    <xdr:sp macro="" textlink="">
      <xdr:nvSpPr>
        <xdr:cNvPr id="592" name="テキスト ボックス 591"/>
        <xdr:cNvSpPr txBox="1"/>
      </xdr:nvSpPr>
      <xdr:spPr>
        <a:xfrm>
          <a:off x="13435965" y="956373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152400</xdr:rowOff>
    </xdr:from>
    <xdr:to>
      <xdr:col>67</xdr:col>
      <xdr:colOff>101600</xdr:colOff>
      <xdr:row>56</xdr:row>
      <xdr:rowOff>82550</xdr:rowOff>
    </xdr:to>
    <xdr:sp macro="" textlink="">
      <xdr:nvSpPr>
        <xdr:cNvPr id="593" name="フローチャート: 判断 592"/>
        <xdr:cNvSpPr/>
      </xdr:nvSpPr>
      <xdr:spPr>
        <a:xfrm>
          <a:off x="12763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73660</xdr:rowOff>
    </xdr:from>
    <xdr:ext cx="524510" cy="259080"/>
    <xdr:sp macro="" textlink="">
      <xdr:nvSpPr>
        <xdr:cNvPr id="594" name="テキスト ボックス 593"/>
        <xdr:cNvSpPr txBox="1"/>
      </xdr:nvSpPr>
      <xdr:spPr>
        <a:xfrm>
          <a:off x="12546965" y="96748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55</xdr:row>
      <xdr:rowOff>22860</xdr:rowOff>
    </xdr:from>
    <xdr:to>
      <xdr:col>85</xdr:col>
      <xdr:colOff>177800</xdr:colOff>
      <xdr:row>55</xdr:row>
      <xdr:rowOff>124460</xdr:rowOff>
    </xdr:to>
    <xdr:sp macro="" textlink="">
      <xdr:nvSpPr>
        <xdr:cNvPr id="600" name="楕円 599"/>
        <xdr:cNvSpPr/>
      </xdr:nvSpPr>
      <xdr:spPr>
        <a:xfrm>
          <a:off x="162687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1270</xdr:rowOff>
    </xdr:from>
    <xdr:ext cx="534670" cy="259080"/>
    <xdr:sp macro="" textlink="">
      <xdr:nvSpPr>
        <xdr:cNvPr id="601" name="教育費該当値テキスト"/>
        <xdr:cNvSpPr txBox="1"/>
      </xdr:nvSpPr>
      <xdr:spPr>
        <a:xfrm>
          <a:off x="16370300" y="9431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113665</xdr:rowOff>
    </xdr:from>
    <xdr:to>
      <xdr:col>81</xdr:col>
      <xdr:colOff>101600</xdr:colOff>
      <xdr:row>55</xdr:row>
      <xdr:rowOff>43815</xdr:rowOff>
    </xdr:to>
    <xdr:sp macro="" textlink="">
      <xdr:nvSpPr>
        <xdr:cNvPr id="602" name="楕円 601"/>
        <xdr:cNvSpPr/>
      </xdr:nvSpPr>
      <xdr:spPr>
        <a:xfrm>
          <a:off x="15430500" y="93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60325</xdr:rowOff>
    </xdr:from>
    <xdr:ext cx="524510" cy="259080"/>
    <xdr:sp macro="" textlink="">
      <xdr:nvSpPr>
        <xdr:cNvPr id="603" name="テキスト ボックス 602"/>
        <xdr:cNvSpPr txBox="1"/>
      </xdr:nvSpPr>
      <xdr:spPr>
        <a:xfrm>
          <a:off x="15213965" y="91471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12065</xdr:rowOff>
    </xdr:from>
    <xdr:to>
      <xdr:col>76</xdr:col>
      <xdr:colOff>165100</xdr:colOff>
      <xdr:row>54</xdr:row>
      <xdr:rowOff>113665</xdr:rowOff>
    </xdr:to>
    <xdr:sp macro="" textlink="">
      <xdr:nvSpPr>
        <xdr:cNvPr id="604" name="楕円 603"/>
        <xdr:cNvSpPr/>
      </xdr:nvSpPr>
      <xdr:spPr>
        <a:xfrm>
          <a:off x="14541500" y="927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52</xdr:row>
      <xdr:rowOff>130175</xdr:rowOff>
    </xdr:from>
    <xdr:ext cx="524510" cy="259080"/>
    <xdr:sp macro="" textlink="">
      <xdr:nvSpPr>
        <xdr:cNvPr id="605" name="テキスト ボックス 604"/>
        <xdr:cNvSpPr txBox="1"/>
      </xdr:nvSpPr>
      <xdr:spPr>
        <a:xfrm>
          <a:off x="14324965" y="90455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84455</xdr:rowOff>
    </xdr:from>
    <xdr:to>
      <xdr:col>72</xdr:col>
      <xdr:colOff>38100</xdr:colOff>
      <xdr:row>55</xdr:row>
      <xdr:rowOff>14605</xdr:rowOff>
    </xdr:to>
    <xdr:sp macro="" textlink="">
      <xdr:nvSpPr>
        <xdr:cNvPr id="606" name="楕円 605"/>
        <xdr:cNvSpPr/>
      </xdr:nvSpPr>
      <xdr:spPr>
        <a:xfrm>
          <a:off x="13652500" y="934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31115</xdr:rowOff>
    </xdr:from>
    <xdr:ext cx="524510" cy="249555"/>
    <xdr:sp macro="" textlink="">
      <xdr:nvSpPr>
        <xdr:cNvPr id="607" name="テキスト ボックス 606"/>
        <xdr:cNvSpPr txBox="1"/>
      </xdr:nvSpPr>
      <xdr:spPr>
        <a:xfrm>
          <a:off x="13435965" y="911796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91440</xdr:rowOff>
    </xdr:from>
    <xdr:to>
      <xdr:col>67</xdr:col>
      <xdr:colOff>101600</xdr:colOff>
      <xdr:row>56</xdr:row>
      <xdr:rowOff>21590</xdr:rowOff>
    </xdr:to>
    <xdr:sp macro="" textlink="">
      <xdr:nvSpPr>
        <xdr:cNvPr id="608" name="楕円 607"/>
        <xdr:cNvSpPr/>
      </xdr:nvSpPr>
      <xdr:spPr>
        <a:xfrm>
          <a:off x="127635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38100</xdr:rowOff>
    </xdr:from>
    <xdr:ext cx="524510" cy="259080"/>
    <xdr:sp macro="" textlink="">
      <xdr:nvSpPr>
        <xdr:cNvPr id="609" name="テキスト ボックス 608"/>
        <xdr:cNvSpPr txBox="1"/>
      </xdr:nvSpPr>
      <xdr:spPr>
        <a:xfrm>
          <a:off x="12546965" y="92964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725" cy="217170"/>
    <xdr:sp macro="" textlink="">
      <xdr:nvSpPr>
        <xdr:cNvPr id="618" name="テキスト ボックス 617"/>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8760" cy="259080"/>
    <xdr:sp macro="" textlink="">
      <xdr:nvSpPr>
        <xdr:cNvPr id="621" name="テキスト ボックス 620"/>
        <xdr:cNvSpPr txBox="1"/>
      </xdr:nvSpPr>
      <xdr:spPr>
        <a:xfrm>
          <a:off x="12197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57200" cy="259080"/>
    <xdr:sp macro="" textlink="">
      <xdr:nvSpPr>
        <xdr:cNvPr id="623" name="テキスト ボックス 622"/>
        <xdr:cNvSpPr txBox="1"/>
      </xdr:nvSpPr>
      <xdr:spPr>
        <a:xfrm>
          <a:off x="11978640" y="13065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168910</xdr:rowOff>
    </xdr:from>
    <xdr:ext cx="457200" cy="248920"/>
    <xdr:sp macro="" textlink="">
      <xdr:nvSpPr>
        <xdr:cNvPr id="625" name="テキスト ボックス 624"/>
        <xdr:cNvSpPr txBox="1"/>
      </xdr:nvSpPr>
      <xdr:spPr>
        <a:xfrm>
          <a:off x="11978640" y="12684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130810</xdr:rowOff>
    </xdr:from>
    <xdr:ext cx="457200" cy="259080"/>
    <xdr:sp macro="" textlink="">
      <xdr:nvSpPr>
        <xdr:cNvPr id="627" name="テキスト ボックス 626"/>
        <xdr:cNvSpPr txBox="1"/>
      </xdr:nvSpPr>
      <xdr:spPr>
        <a:xfrm>
          <a:off x="11978640" y="12303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9" name="テキスト ボックス 628"/>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8920"/>
    <xdr:sp macro="" textlink="">
      <xdr:nvSpPr>
        <xdr:cNvPr id="631" name="テキスト ボックス 630"/>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48260</xdr:rowOff>
    </xdr:from>
    <xdr:to>
      <xdr:col>85</xdr:col>
      <xdr:colOff>126365</xdr:colOff>
      <xdr:row>79</xdr:row>
      <xdr:rowOff>44450</xdr:rowOff>
    </xdr:to>
    <xdr:cxnSp macro="">
      <xdr:nvCxnSpPr>
        <xdr:cNvPr id="633" name="直線コネクタ 632"/>
        <xdr:cNvCxnSpPr/>
      </xdr:nvCxnSpPr>
      <xdr:spPr>
        <a:xfrm flipV="1">
          <a:off x="16317595" y="1222121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166370</xdr:rowOff>
    </xdr:from>
    <xdr:ext cx="534670" cy="251460"/>
    <xdr:sp macro="" textlink="">
      <xdr:nvSpPr>
        <xdr:cNvPr id="636" name="災害復旧費最大値テキスト"/>
        <xdr:cNvSpPr txBox="1"/>
      </xdr:nvSpPr>
      <xdr:spPr>
        <a:xfrm>
          <a:off x="16370300" y="11996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10,772</a:t>
          </a:r>
          <a:endParaRPr kumimoji="1" lang="ja-JP" altLang="en-US" sz="1000" b="1">
            <a:latin typeface="ＭＳ Ｐゴシック"/>
          </a:endParaRPr>
        </a:p>
      </xdr:txBody>
    </xdr:sp>
    <xdr:clientData/>
  </xdr:oneCellAnchor>
  <xdr:twoCellAnchor>
    <xdr:from>
      <xdr:col>85</xdr:col>
      <xdr:colOff>38100</xdr:colOff>
      <xdr:row>71</xdr:row>
      <xdr:rowOff>48260</xdr:rowOff>
    </xdr:from>
    <xdr:to>
      <xdr:col>86</xdr:col>
      <xdr:colOff>25400</xdr:colOff>
      <xdr:row>71</xdr:row>
      <xdr:rowOff>48260</xdr:rowOff>
    </xdr:to>
    <xdr:cxnSp macro="">
      <xdr:nvCxnSpPr>
        <xdr:cNvPr id="637" name="直線コネクタ 636"/>
        <xdr:cNvCxnSpPr/>
      </xdr:nvCxnSpPr>
      <xdr:spPr>
        <a:xfrm>
          <a:off x="16230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99060</xdr:rowOff>
    </xdr:from>
    <xdr:ext cx="378460" cy="250190"/>
    <xdr:sp macro="" textlink="">
      <xdr:nvSpPr>
        <xdr:cNvPr id="639" name="災害復旧費平均値テキスト"/>
        <xdr:cNvSpPr txBox="1"/>
      </xdr:nvSpPr>
      <xdr:spPr>
        <a:xfrm>
          <a:off x="16370300" y="13300710"/>
          <a:ext cx="3784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76200</xdr:rowOff>
    </xdr:from>
    <xdr:to>
      <xdr:col>85</xdr:col>
      <xdr:colOff>177800</xdr:colOff>
      <xdr:row>79</xdr:row>
      <xdr:rowOff>6350</xdr:rowOff>
    </xdr:to>
    <xdr:sp macro="" textlink="">
      <xdr:nvSpPr>
        <xdr:cNvPr id="640" name="フローチャート: 判断 639"/>
        <xdr:cNvSpPr/>
      </xdr:nvSpPr>
      <xdr:spPr>
        <a:xfrm>
          <a:off x="162687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75565</xdr:rowOff>
    </xdr:from>
    <xdr:to>
      <xdr:col>81</xdr:col>
      <xdr:colOff>101600</xdr:colOff>
      <xdr:row>79</xdr:row>
      <xdr:rowOff>6350</xdr:rowOff>
    </xdr:to>
    <xdr:sp macro="" textlink="">
      <xdr:nvSpPr>
        <xdr:cNvPr id="642" name="フローチャート: 判断 641"/>
        <xdr:cNvSpPr/>
      </xdr:nvSpPr>
      <xdr:spPr>
        <a:xfrm>
          <a:off x="154305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77</xdr:row>
      <xdr:rowOff>22225</xdr:rowOff>
    </xdr:from>
    <xdr:ext cx="378460" cy="258445"/>
    <xdr:sp macro="" textlink="">
      <xdr:nvSpPr>
        <xdr:cNvPr id="643" name="テキスト ボックス 642"/>
        <xdr:cNvSpPr txBox="1"/>
      </xdr:nvSpPr>
      <xdr:spPr>
        <a:xfrm>
          <a:off x="15292070" y="132238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26670</xdr:rowOff>
    </xdr:from>
    <xdr:to>
      <xdr:col>76</xdr:col>
      <xdr:colOff>114300</xdr:colOff>
      <xdr:row>79</xdr:row>
      <xdr:rowOff>44450</xdr:rowOff>
    </xdr:to>
    <xdr:cxnSp macro="">
      <xdr:nvCxnSpPr>
        <xdr:cNvPr id="644" name="直線コネクタ 643"/>
        <xdr:cNvCxnSpPr/>
      </xdr:nvCxnSpPr>
      <xdr:spPr>
        <a:xfrm>
          <a:off x="13703300" y="135712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33655</xdr:rowOff>
    </xdr:from>
    <xdr:to>
      <xdr:col>76</xdr:col>
      <xdr:colOff>165100</xdr:colOff>
      <xdr:row>78</xdr:row>
      <xdr:rowOff>135255</xdr:rowOff>
    </xdr:to>
    <xdr:sp macro="" textlink="">
      <xdr:nvSpPr>
        <xdr:cNvPr id="645" name="フローチャート: 判断 644"/>
        <xdr:cNvSpPr/>
      </xdr:nvSpPr>
      <xdr:spPr>
        <a:xfrm>
          <a:off x="14541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151765</xdr:rowOff>
    </xdr:from>
    <xdr:ext cx="459740" cy="259080"/>
    <xdr:sp macro="" textlink="">
      <xdr:nvSpPr>
        <xdr:cNvPr id="646" name="テキスト ボックス 645"/>
        <xdr:cNvSpPr txBox="1"/>
      </xdr:nvSpPr>
      <xdr:spPr>
        <a:xfrm>
          <a:off x="14357350" y="1318196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8255</xdr:rowOff>
    </xdr:from>
    <xdr:to>
      <xdr:col>71</xdr:col>
      <xdr:colOff>177800</xdr:colOff>
      <xdr:row>79</xdr:row>
      <xdr:rowOff>26670</xdr:rowOff>
    </xdr:to>
    <xdr:cxnSp macro="">
      <xdr:nvCxnSpPr>
        <xdr:cNvPr id="647" name="直線コネクタ 646"/>
        <xdr:cNvCxnSpPr/>
      </xdr:nvCxnSpPr>
      <xdr:spPr>
        <a:xfrm>
          <a:off x="12814300" y="135528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6350</xdr:rowOff>
    </xdr:from>
    <xdr:to>
      <xdr:col>72</xdr:col>
      <xdr:colOff>38100</xdr:colOff>
      <xdr:row>78</xdr:row>
      <xdr:rowOff>107315</xdr:rowOff>
    </xdr:to>
    <xdr:sp macro="" textlink="">
      <xdr:nvSpPr>
        <xdr:cNvPr id="648" name="フローチャート: 判断 647"/>
        <xdr:cNvSpPr/>
      </xdr:nvSpPr>
      <xdr:spPr>
        <a:xfrm>
          <a:off x="13652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123825</xdr:rowOff>
    </xdr:from>
    <xdr:ext cx="459740" cy="248920"/>
    <xdr:sp macro="" textlink="">
      <xdr:nvSpPr>
        <xdr:cNvPr id="649" name="テキスト ボックス 648"/>
        <xdr:cNvSpPr txBox="1"/>
      </xdr:nvSpPr>
      <xdr:spPr>
        <a:xfrm>
          <a:off x="13468350" y="1315402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157480</xdr:rowOff>
    </xdr:from>
    <xdr:to>
      <xdr:col>67</xdr:col>
      <xdr:colOff>101600</xdr:colOff>
      <xdr:row>78</xdr:row>
      <xdr:rowOff>87630</xdr:rowOff>
    </xdr:to>
    <xdr:sp macro="" textlink="">
      <xdr:nvSpPr>
        <xdr:cNvPr id="650" name="フローチャート: 判断 649"/>
        <xdr:cNvSpPr/>
      </xdr:nvSpPr>
      <xdr:spPr>
        <a:xfrm>
          <a:off x="12763500" y="1335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104140</xdr:rowOff>
    </xdr:from>
    <xdr:ext cx="459740" cy="259080"/>
    <xdr:sp macro="" textlink="">
      <xdr:nvSpPr>
        <xdr:cNvPr id="651" name="テキスト ボックス 650"/>
        <xdr:cNvSpPr txBox="1"/>
      </xdr:nvSpPr>
      <xdr:spPr>
        <a:xfrm>
          <a:off x="12579350" y="131343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2" name="テキスト ボックス 65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3" name="テキスト ボックス 65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4" name="テキスト ボックス 65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5" name="テキスト ボックス 65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6" name="テキスト ボックス 65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58"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39395" cy="251460"/>
    <xdr:sp macro="" textlink="">
      <xdr:nvSpPr>
        <xdr:cNvPr id="660" name="テキスト ボックス 659"/>
        <xdr:cNvSpPr txBox="1"/>
      </xdr:nvSpPr>
      <xdr:spPr>
        <a:xfrm>
          <a:off x="15356840" y="13630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39395" cy="251460"/>
    <xdr:sp macro="" textlink="">
      <xdr:nvSpPr>
        <xdr:cNvPr id="662" name="テキスト ボックス 661"/>
        <xdr:cNvSpPr txBox="1"/>
      </xdr:nvSpPr>
      <xdr:spPr>
        <a:xfrm>
          <a:off x="14467840" y="13630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147320</xdr:rowOff>
    </xdr:from>
    <xdr:to>
      <xdr:col>72</xdr:col>
      <xdr:colOff>38100</xdr:colOff>
      <xdr:row>79</xdr:row>
      <xdr:rowOff>77470</xdr:rowOff>
    </xdr:to>
    <xdr:sp macro="" textlink="">
      <xdr:nvSpPr>
        <xdr:cNvPr id="663" name="楕円 662"/>
        <xdr:cNvSpPr/>
      </xdr:nvSpPr>
      <xdr:spPr>
        <a:xfrm>
          <a:off x="1365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68580</xdr:rowOff>
    </xdr:from>
    <xdr:ext cx="378460" cy="259080"/>
    <xdr:sp macro="" textlink="">
      <xdr:nvSpPr>
        <xdr:cNvPr id="664" name="テキスト ボックス 663"/>
        <xdr:cNvSpPr txBox="1"/>
      </xdr:nvSpPr>
      <xdr:spPr>
        <a:xfrm>
          <a:off x="13514070" y="13613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128905</xdr:rowOff>
    </xdr:from>
    <xdr:to>
      <xdr:col>67</xdr:col>
      <xdr:colOff>101600</xdr:colOff>
      <xdr:row>79</xdr:row>
      <xdr:rowOff>59055</xdr:rowOff>
    </xdr:to>
    <xdr:sp macro="" textlink="">
      <xdr:nvSpPr>
        <xdr:cNvPr id="665" name="楕円 664"/>
        <xdr:cNvSpPr/>
      </xdr:nvSpPr>
      <xdr:spPr>
        <a:xfrm>
          <a:off x="12763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50165</xdr:rowOff>
    </xdr:from>
    <xdr:ext cx="378460" cy="259080"/>
    <xdr:sp macro="" textlink="">
      <xdr:nvSpPr>
        <xdr:cNvPr id="666" name="テキスト ボックス 665"/>
        <xdr:cNvSpPr txBox="1"/>
      </xdr:nvSpPr>
      <xdr:spPr>
        <a:xfrm>
          <a:off x="12625070" y="13594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725" cy="217170"/>
    <xdr:sp macro="" textlink="">
      <xdr:nvSpPr>
        <xdr:cNvPr id="675" name="テキスト ボックス 674"/>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8760" cy="259080"/>
    <xdr:sp macro="" textlink="">
      <xdr:nvSpPr>
        <xdr:cNvPr id="678" name="テキスト ボックス 677"/>
        <xdr:cNvSpPr txBox="1"/>
      </xdr:nvSpPr>
      <xdr:spPr>
        <a:xfrm>
          <a:off x="12197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0" name="テキスト ボックス 67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82" name="テキスト ボックス 681"/>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4" name="テキスト ボックス 68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86" name="テキスト ボックス 685"/>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5470" cy="248920"/>
    <xdr:sp macro="" textlink="">
      <xdr:nvSpPr>
        <xdr:cNvPr id="688" name="テキスト ボックス 687"/>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26670</xdr:rowOff>
    </xdr:from>
    <xdr:to>
      <xdr:col>85</xdr:col>
      <xdr:colOff>126365</xdr:colOff>
      <xdr:row>97</xdr:row>
      <xdr:rowOff>112395</xdr:rowOff>
    </xdr:to>
    <xdr:cxnSp macro="">
      <xdr:nvCxnSpPr>
        <xdr:cNvPr id="690" name="直線コネクタ 689"/>
        <xdr:cNvCxnSpPr/>
      </xdr:nvCxnSpPr>
      <xdr:spPr>
        <a:xfrm flipV="1">
          <a:off x="16317595" y="15457170"/>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116205</xdr:rowOff>
    </xdr:from>
    <xdr:ext cx="534670" cy="259080"/>
    <xdr:sp macro="" textlink="">
      <xdr:nvSpPr>
        <xdr:cNvPr id="691" name="公債費最小値テキスト"/>
        <xdr:cNvSpPr txBox="1"/>
      </xdr:nvSpPr>
      <xdr:spPr>
        <a:xfrm>
          <a:off x="16370300" y="1674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14,428</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112395</xdr:rowOff>
    </xdr:from>
    <xdr:to>
      <xdr:col>86</xdr:col>
      <xdr:colOff>25400</xdr:colOff>
      <xdr:row>97</xdr:row>
      <xdr:rowOff>112395</xdr:rowOff>
    </xdr:to>
    <xdr:cxnSp macro="">
      <xdr:nvCxnSpPr>
        <xdr:cNvPr id="692" name="直線コネクタ 691"/>
        <xdr:cNvCxnSpPr/>
      </xdr:nvCxnSpPr>
      <xdr:spPr>
        <a:xfrm>
          <a:off x="16230600" y="1674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144780</xdr:rowOff>
    </xdr:from>
    <xdr:ext cx="534670" cy="250190"/>
    <xdr:sp macro="" textlink="">
      <xdr:nvSpPr>
        <xdr:cNvPr id="693" name="公債費最大値テキスト"/>
        <xdr:cNvSpPr txBox="1"/>
      </xdr:nvSpPr>
      <xdr:spPr>
        <a:xfrm>
          <a:off x="16370300" y="1523238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81,942</a:t>
          </a:r>
          <a:endParaRPr kumimoji="1" lang="ja-JP" altLang="en-US" sz="1000" b="1">
            <a:latin typeface="ＭＳ Ｐゴシック"/>
          </a:endParaRPr>
        </a:p>
      </xdr:txBody>
    </xdr:sp>
    <xdr:clientData/>
  </xdr:oneCellAnchor>
  <xdr:twoCellAnchor>
    <xdr:from>
      <xdr:col>85</xdr:col>
      <xdr:colOff>38100</xdr:colOff>
      <xdr:row>90</xdr:row>
      <xdr:rowOff>26670</xdr:rowOff>
    </xdr:from>
    <xdr:to>
      <xdr:col>86</xdr:col>
      <xdr:colOff>25400</xdr:colOff>
      <xdr:row>90</xdr:row>
      <xdr:rowOff>26670</xdr:rowOff>
    </xdr:to>
    <xdr:cxnSp macro="">
      <xdr:nvCxnSpPr>
        <xdr:cNvPr id="694" name="直線コネクタ 693"/>
        <xdr:cNvCxnSpPr/>
      </xdr:nvCxnSpPr>
      <xdr:spPr>
        <a:xfrm>
          <a:off x="16230600" y="15457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54610</xdr:rowOff>
    </xdr:from>
    <xdr:to>
      <xdr:col>85</xdr:col>
      <xdr:colOff>127000</xdr:colOff>
      <xdr:row>94</xdr:row>
      <xdr:rowOff>66040</xdr:rowOff>
    </xdr:to>
    <xdr:cxnSp macro="">
      <xdr:nvCxnSpPr>
        <xdr:cNvPr id="695" name="直線コネクタ 694"/>
        <xdr:cNvCxnSpPr/>
      </xdr:nvCxnSpPr>
      <xdr:spPr>
        <a:xfrm flipV="1">
          <a:off x="15481300" y="161709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170180</xdr:rowOff>
    </xdr:from>
    <xdr:ext cx="534670" cy="259080"/>
    <xdr:sp macro="" textlink="">
      <xdr:nvSpPr>
        <xdr:cNvPr id="696" name="公債費平均値テキスト"/>
        <xdr:cNvSpPr txBox="1"/>
      </xdr:nvSpPr>
      <xdr:spPr>
        <a:xfrm>
          <a:off x="16370300" y="16286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20320</xdr:rowOff>
    </xdr:from>
    <xdr:to>
      <xdr:col>85</xdr:col>
      <xdr:colOff>177800</xdr:colOff>
      <xdr:row>95</xdr:row>
      <xdr:rowOff>121920</xdr:rowOff>
    </xdr:to>
    <xdr:sp macro="" textlink="">
      <xdr:nvSpPr>
        <xdr:cNvPr id="697" name="フローチャート: 判断 696"/>
        <xdr:cNvSpPr/>
      </xdr:nvSpPr>
      <xdr:spPr>
        <a:xfrm>
          <a:off x="162687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66040</xdr:rowOff>
    </xdr:from>
    <xdr:to>
      <xdr:col>81</xdr:col>
      <xdr:colOff>50800</xdr:colOff>
      <xdr:row>94</xdr:row>
      <xdr:rowOff>115570</xdr:rowOff>
    </xdr:to>
    <xdr:cxnSp macro="">
      <xdr:nvCxnSpPr>
        <xdr:cNvPr id="698" name="直線コネクタ 697"/>
        <xdr:cNvCxnSpPr/>
      </xdr:nvCxnSpPr>
      <xdr:spPr>
        <a:xfrm flipV="1">
          <a:off x="14592300" y="161823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31115</xdr:rowOff>
    </xdr:from>
    <xdr:to>
      <xdr:col>81</xdr:col>
      <xdr:colOff>101600</xdr:colOff>
      <xdr:row>95</xdr:row>
      <xdr:rowOff>132715</xdr:rowOff>
    </xdr:to>
    <xdr:sp macro="" textlink="">
      <xdr:nvSpPr>
        <xdr:cNvPr id="699" name="フローチャート: 判断 698"/>
        <xdr:cNvSpPr/>
      </xdr:nvSpPr>
      <xdr:spPr>
        <a:xfrm>
          <a:off x="15430500" y="1631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123825</xdr:rowOff>
    </xdr:from>
    <xdr:ext cx="524510" cy="248920"/>
    <xdr:sp macro="" textlink="">
      <xdr:nvSpPr>
        <xdr:cNvPr id="700" name="テキスト ボックス 699"/>
        <xdr:cNvSpPr txBox="1"/>
      </xdr:nvSpPr>
      <xdr:spPr>
        <a:xfrm>
          <a:off x="15213965" y="1641157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115570</xdr:rowOff>
    </xdr:from>
    <xdr:to>
      <xdr:col>76</xdr:col>
      <xdr:colOff>114300</xdr:colOff>
      <xdr:row>94</xdr:row>
      <xdr:rowOff>147955</xdr:rowOff>
    </xdr:to>
    <xdr:cxnSp macro="">
      <xdr:nvCxnSpPr>
        <xdr:cNvPr id="701" name="直線コネクタ 700"/>
        <xdr:cNvCxnSpPr/>
      </xdr:nvCxnSpPr>
      <xdr:spPr>
        <a:xfrm flipV="1">
          <a:off x="13703300" y="162318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67310</xdr:rowOff>
    </xdr:from>
    <xdr:to>
      <xdr:col>76</xdr:col>
      <xdr:colOff>165100</xdr:colOff>
      <xdr:row>95</xdr:row>
      <xdr:rowOff>168910</xdr:rowOff>
    </xdr:to>
    <xdr:sp macro="" textlink="">
      <xdr:nvSpPr>
        <xdr:cNvPr id="702" name="フローチャート: 判断 701"/>
        <xdr:cNvSpPr/>
      </xdr:nvSpPr>
      <xdr:spPr>
        <a:xfrm>
          <a:off x="14541500" y="163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160020</xdr:rowOff>
    </xdr:from>
    <xdr:ext cx="524510" cy="259080"/>
    <xdr:sp macro="" textlink="">
      <xdr:nvSpPr>
        <xdr:cNvPr id="703" name="テキスト ボックス 702"/>
        <xdr:cNvSpPr txBox="1"/>
      </xdr:nvSpPr>
      <xdr:spPr>
        <a:xfrm>
          <a:off x="14324965" y="164477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130810</xdr:rowOff>
    </xdr:from>
    <xdr:to>
      <xdr:col>71</xdr:col>
      <xdr:colOff>177800</xdr:colOff>
      <xdr:row>94</xdr:row>
      <xdr:rowOff>147955</xdr:rowOff>
    </xdr:to>
    <xdr:cxnSp macro="">
      <xdr:nvCxnSpPr>
        <xdr:cNvPr id="704" name="直線コネクタ 703"/>
        <xdr:cNvCxnSpPr/>
      </xdr:nvCxnSpPr>
      <xdr:spPr>
        <a:xfrm>
          <a:off x="12814300" y="162471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74930</xdr:rowOff>
    </xdr:from>
    <xdr:to>
      <xdr:col>72</xdr:col>
      <xdr:colOff>38100</xdr:colOff>
      <xdr:row>96</xdr:row>
      <xdr:rowOff>4445</xdr:rowOff>
    </xdr:to>
    <xdr:sp macro="" textlink="">
      <xdr:nvSpPr>
        <xdr:cNvPr id="705" name="フローチャート: 判断 704"/>
        <xdr:cNvSpPr/>
      </xdr:nvSpPr>
      <xdr:spPr>
        <a:xfrm>
          <a:off x="13652500" y="16362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167005</xdr:rowOff>
    </xdr:from>
    <xdr:ext cx="524510" cy="250825"/>
    <xdr:sp macro="" textlink="">
      <xdr:nvSpPr>
        <xdr:cNvPr id="706" name="テキスト ボックス 705"/>
        <xdr:cNvSpPr txBox="1"/>
      </xdr:nvSpPr>
      <xdr:spPr>
        <a:xfrm>
          <a:off x="13435965" y="1645475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55245</xdr:rowOff>
    </xdr:from>
    <xdr:to>
      <xdr:col>67</xdr:col>
      <xdr:colOff>101600</xdr:colOff>
      <xdr:row>95</xdr:row>
      <xdr:rowOff>156845</xdr:rowOff>
    </xdr:to>
    <xdr:sp macro="" textlink="">
      <xdr:nvSpPr>
        <xdr:cNvPr id="707" name="フローチャート: 判断 706"/>
        <xdr:cNvSpPr/>
      </xdr:nvSpPr>
      <xdr:spPr>
        <a:xfrm>
          <a:off x="127635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147955</xdr:rowOff>
    </xdr:from>
    <xdr:ext cx="524510" cy="258445"/>
    <xdr:sp macro="" textlink="">
      <xdr:nvSpPr>
        <xdr:cNvPr id="708" name="テキスト ボックス 707"/>
        <xdr:cNvSpPr txBox="1"/>
      </xdr:nvSpPr>
      <xdr:spPr>
        <a:xfrm>
          <a:off x="12546965" y="1643570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0" name="テキスト ボックス 70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2" name="テキスト ボックス 71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3" name="テキスト ボックス 71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94</xdr:row>
      <xdr:rowOff>3810</xdr:rowOff>
    </xdr:from>
    <xdr:to>
      <xdr:col>85</xdr:col>
      <xdr:colOff>177800</xdr:colOff>
      <xdr:row>94</xdr:row>
      <xdr:rowOff>105410</xdr:rowOff>
    </xdr:to>
    <xdr:sp macro="" textlink="">
      <xdr:nvSpPr>
        <xdr:cNvPr id="714" name="楕円 713"/>
        <xdr:cNvSpPr/>
      </xdr:nvSpPr>
      <xdr:spPr>
        <a:xfrm>
          <a:off x="16268700" y="161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26670</xdr:rowOff>
    </xdr:from>
    <xdr:ext cx="534670" cy="259080"/>
    <xdr:sp macro="" textlink="">
      <xdr:nvSpPr>
        <xdr:cNvPr id="715" name="公債費該当値テキスト"/>
        <xdr:cNvSpPr txBox="1"/>
      </xdr:nvSpPr>
      <xdr:spPr>
        <a:xfrm>
          <a:off x="16370300" y="15971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15240</xdr:rowOff>
    </xdr:from>
    <xdr:to>
      <xdr:col>81</xdr:col>
      <xdr:colOff>101600</xdr:colOff>
      <xdr:row>94</xdr:row>
      <xdr:rowOff>116840</xdr:rowOff>
    </xdr:to>
    <xdr:sp macro="" textlink="">
      <xdr:nvSpPr>
        <xdr:cNvPr id="716" name="楕円 715"/>
        <xdr:cNvSpPr/>
      </xdr:nvSpPr>
      <xdr:spPr>
        <a:xfrm>
          <a:off x="15430500" y="161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133350</xdr:rowOff>
    </xdr:from>
    <xdr:ext cx="524510" cy="250190"/>
    <xdr:sp macro="" textlink="">
      <xdr:nvSpPr>
        <xdr:cNvPr id="717" name="テキスト ボックス 716"/>
        <xdr:cNvSpPr txBox="1"/>
      </xdr:nvSpPr>
      <xdr:spPr>
        <a:xfrm>
          <a:off x="15213965" y="1590675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64770</xdr:rowOff>
    </xdr:from>
    <xdr:to>
      <xdr:col>76</xdr:col>
      <xdr:colOff>165100</xdr:colOff>
      <xdr:row>94</xdr:row>
      <xdr:rowOff>166370</xdr:rowOff>
    </xdr:to>
    <xdr:sp macro="" textlink="">
      <xdr:nvSpPr>
        <xdr:cNvPr id="718" name="楕円 717"/>
        <xdr:cNvSpPr/>
      </xdr:nvSpPr>
      <xdr:spPr>
        <a:xfrm>
          <a:off x="14541500" y="161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11430</xdr:rowOff>
    </xdr:from>
    <xdr:ext cx="524510" cy="259080"/>
    <xdr:sp macro="" textlink="">
      <xdr:nvSpPr>
        <xdr:cNvPr id="719" name="テキスト ボックス 718"/>
        <xdr:cNvSpPr txBox="1"/>
      </xdr:nvSpPr>
      <xdr:spPr>
        <a:xfrm>
          <a:off x="14324965" y="159562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97790</xdr:rowOff>
    </xdr:from>
    <xdr:to>
      <xdr:col>72</xdr:col>
      <xdr:colOff>38100</xdr:colOff>
      <xdr:row>95</xdr:row>
      <xdr:rowOff>27305</xdr:rowOff>
    </xdr:to>
    <xdr:sp macro="" textlink="">
      <xdr:nvSpPr>
        <xdr:cNvPr id="720" name="楕円 719"/>
        <xdr:cNvSpPr/>
      </xdr:nvSpPr>
      <xdr:spPr>
        <a:xfrm>
          <a:off x="13652500" y="16214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43815</xdr:rowOff>
    </xdr:from>
    <xdr:ext cx="524510" cy="248920"/>
    <xdr:sp macro="" textlink="">
      <xdr:nvSpPr>
        <xdr:cNvPr id="721" name="テキスト ボックス 720"/>
        <xdr:cNvSpPr txBox="1"/>
      </xdr:nvSpPr>
      <xdr:spPr>
        <a:xfrm>
          <a:off x="13435965" y="1598866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39,572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80010</xdr:rowOff>
    </xdr:from>
    <xdr:to>
      <xdr:col>67</xdr:col>
      <xdr:colOff>101600</xdr:colOff>
      <xdr:row>95</xdr:row>
      <xdr:rowOff>10160</xdr:rowOff>
    </xdr:to>
    <xdr:sp macro="" textlink="">
      <xdr:nvSpPr>
        <xdr:cNvPr id="722" name="楕円 721"/>
        <xdr:cNvSpPr/>
      </xdr:nvSpPr>
      <xdr:spPr>
        <a:xfrm>
          <a:off x="12763500" y="161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26670</xdr:rowOff>
    </xdr:from>
    <xdr:ext cx="524510" cy="259080"/>
    <xdr:sp macro="" textlink="">
      <xdr:nvSpPr>
        <xdr:cNvPr id="723" name="テキスト ボックス 722"/>
        <xdr:cNvSpPr txBox="1"/>
      </xdr:nvSpPr>
      <xdr:spPr>
        <a:xfrm>
          <a:off x="12546965" y="15971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9725" cy="217170"/>
    <xdr:sp macro="" textlink="">
      <xdr:nvSpPr>
        <xdr:cNvPr id="732" name="テキスト ボックス 731"/>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38760" cy="248920"/>
    <xdr:sp macro="" textlink="">
      <xdr:nvSpPr>
        <xdr:cNvPr id="735" name="テキスト ボックス 734"/>
        <xdr:cNvSpPr txBox="1"/>
      </xdr:nvSpPr>
      <xdr:spPr>
        <a:xfrm>
          <a:off x="18039080" y="6512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57200" cy="248920"/>
    <xdr:sp macro="" textlink="">
      <xdr:nvSpPr>
        <xdr:cNvPr id="737" name="テキスト ボックス 736"/>
        <xdr:cNvSpPr txBox="1"/>
      </xdr:nvSpPr>
      <xdr:spPr>
        <a:xfrm>
          <a:off x="17820640" y="60553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57200" cy="248920"/>
    <xdr:sp macro="" textlink="">
      <xdr:nvSpPr>
        <xdr:cNvPr id="739" name="テキスト ボックス 738"/>
        <xdr:cNvSpPr txBox="1"/>
      </xdr:nvSpPr>
      <xdr:spPr>
        <a:xfrm>
          <a:off x="17820640" y="55981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57200" cy="248920"/>
    <xdr:sp macro="" textlink="">
      <xdr:nvSpPr>
        <xdr:cNvPr id="741" name="テキスト ボックス 740"/>
        <xdr:cNvSpPr txBox="1"/>
      </xdr:nvSpPr>
      <xdr:spPr>
        <a:xfrm>
          <a:off x="17820640" y="51409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7200" cy="248920"/>
    <xdr:sp macro="" textlink="">
      <xdr:nvSpPr>
        <xdr:cNvPr id="743" name="テキスト ボックス 742"/>
        <xdr:cNvSpPr txBox="1"/>
      </xdr:nvSpPr>
      <xdr:spPr>
        <a:xfrm>
          <a:off x="17820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159385</xdr:rowOff>
    </xdr:from>
    <xdr:to>
      <xdr:col>116</xdr:col>
      <xdr:colOff>62865</xdr:colOff>
      <xdr:row>38</xdr:row>
      <xdr:rowOff>139700</xdr:rowOff>
    </xdr:to>
    <xdr:cxnSp macro="">
      <xdr:nvCxnSpPr>
        <xdr:cNvPr id="745" name="直線コネクタ 744"/>
        <xdr:cNvCxnSpPr/>
      </xdr:nvCxnSpPr>
      <xdr:spPr>
        <a:xfrm flipV="1">
          <a:off x="22159595" y="547433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153035</xdr:rowOff>
    </xdr:from>
    <xdr:ext cx="249555" cy="259080"/>
    <xdr:sp macro="" textlink="">
      <xdr:nvSpPr>
        <xdr:cNvPr id="746" name="諸支出金最小値テキスト"/>
        <xdr:cNvSpPr txBox="1"/>
      </xdr:nvSpPr>
      <xdr:spPr>
        <a:xfrm>
          <a:off x="22212300" y="6668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106045</xdr:rowOff>
    </xdr:from>
    <xdr:ext cx="469900" cy="259080"/>
    <xdr:sp macro="" textlink="">
      <xdr:nvSpPr>
        <xdr:cNvPr id="748" name="諸支出金最大値テキスト"/>
        <xdr:cNvSpPr txBox="1"/>
      </xdr:nvSpPr>
      <xdr:spPr>
        <a:xfrm>
          <a:off x="22212300" y="5249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5,163</a:t>
          </a:r>
          <a:endParaRPr kumimoji="1" lang="ja-JP" altLang="en-US" sz="1000" b="1">
            <a:latin typeface="ＭＳ Ｐゴシック"/>
          </a:endParaRPr>
        </a:p>
      </xdr:txBody>
    </xdr:sp>
    <xdr:clientData/>
  </xdr:oneCellAnchor>
  <xdr:twoCellAnchor>
    <xdr:from>
      <xdr:col>115</xdr:col>
      <xdr:colOff>165100</xdr:colOff>
      <xdr:row>31</xdr:row>
      <xdr:rowOff>159385</xdr:rowOff>
    </xdr:from>
    <xdr:to>
      <xdr:col>116</xdr:col>
      <xdr:colOff>152400</xdr:colOff>
      <xdr:row>31</xdr:row>
      <xdr:rowOff>159385</xdr:rowOff>
    </xdr:to>
    <xdr:cxnSp macro="">
      <xdr:nvCxnSpPr>
        <xdr:cNvPr id="749" name="直線コネクタ 748"/>
        <xdr:cNvCxnSpPr/>
      </xdr:nvCxnSpPr>
      <xdr:spPr>
        <a:xfrm>
          <a:off x="22072600" y="547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70485</xdr:rowOff>
    </xdr:from>
    <xdr:ext cx="378460" cy="259080"/>
    <xdr:sp macro="" textlink="">
      <xdr:nvSpPr>
        <xdr:cNvPr id="751" name="諸支出金平均値テキスト"/>
        <xdr:cNvSpPr txBox="1"/>
      </xdr:nvSpPr>
      <xdr:spPr>
        <a:xfrm>
          <a:off x="22212300" y="641413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47625</xdr:rowOff>
    </xdr:from>
    <xdr:to>
      <xdr:col>116</xdr:col>
      <xdr:colOff>114300</xdr:colOff>
      <xdr:row>38</xdr:row>
      <xdr:rowOff>149225</xdr:rowOff>
    </xdr:to>
    <xdr:sp macro="" textlink="">
      <xdr:nvSpPr>
        <xdr:cNvPr id="752" name="フローチャート: 判断 751"/>
        <xdr:cNvSpPr/>
      </xdr:nvSpPr>
      <xdr:spPr>
        <a:xfrm>
          <a:off x="221107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64770</xdr:rowOff>
    </xdr:from>
    <xdr:to>
      <xdr:col>112</xdr:col>
      <xdr:colOff>38100</xdr:colOff>
      <xdr:row>38</xdr:row>
      <xdr:rowOff>166370</xdr:rowOff>
    </xdr:to>
    <xdr:sp macro="" textlink="">
      <xdr:nvSpPr>
        <xdr:cNvPr id="754" name="フローチャート: 判断 753"/>
        <xdr:cNvSpPr/>
      </xdr:nvSpPr>
      <xdr:spPr>
        <a:xfrm>
          <a:off x="21272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11430</xdr:rowOff>
    </xdr:from>
    <xdr:ext cx="378460" cy="259080"/>
    <xdr:sp macro="" textlink="">
      <xdr:nvSpPr>
        <xdr:cNvPr id="755" name="テキスト ボックス 754"/>
        <xdr:cNvSpPr txBox="1"/>
      </xdr:nvSpPr>
      <xdr:spPr>
        <a:xfrm>
          <a:off x="21134070" y="6355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74930</xdr:rowOff>
    </xdr:from>
    <xdr:to>
      <xdr:col>107</xdr:col>
      <xdr:colOff>101600</xdr:colOff>
      <xdr:row>39</xdr:row>
      <xdr:rowOff>4445</xdr:rowOff>
    </xdr:to>
    <xdr:sp macro="" textlink="">
      <xdr:nvSpPr>
        <xdr:cNvPr id="757" name="フローチャート: 判断 756"/>
        <xdr:cNvSpPr/>
      </xdr:nvSpPr>
      <xdr:spPr>
        <a:xfrm>
          <a:off x="20383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20955</xdr:rowOff>
    </xdr:from>
    <xdr:ext cx="313690" cy="248920"/>
    <xdr:sp macro="" textlink="">
      <xdr:nvSpPr>
        <xdr:cNvPr id="758" name="テキスト ボックス 757"/>
        <xdr:cNvSpPr txBox="1"/>
      </xdr:nvSpPr>
      <xdr:spPr>
        <a:xfrm>
          <a:off x="20277455" y="6364605"/>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81915</xdr:rowOff>
    </xdr:from>
    <xdr:to>
      <xdr:col>102</xdr:col>
      <xdr:colOff>165100</xdr:colOff>
      <xdr:row>39</xdr:row>
      <xdr:rowOff>12065</xdr:rowOff>
    </xdr:to>
    <xdr:sp macro="" textlink="">
      <xdr:nvSpPr>
        <xdr:cNvPr id="760" name="フローチャート: 判断 759"/>
        <xdr:cNvSpPr/>
      </xdr:nvSpPr>
      <xdr:spPr>
        <a:xfrm>
          <a:off x="19494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29210</xdr:rowOff>
    </xdr:from>
    <xdr:ext cx="313690" cy="251460"/>
    <xdr:sp macro="" textlink="">
      <xdr:nvSpPr>
        <xdr:cNvPr id="761" name="テキスト ボックス 760"/>
        <xdr:cNvSpPr txBox="1"/>
      </xdr:nvSpPr>
      <xdr:spPr>
        <a:xfrm>
          <a:off x="19388455" y="637286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74930</xdr:rowOff>
    </xdr:from>
    <xdr:to>
      <xdr:col>98</xdr:col>
      <xdr:colOff>38100</xdr:colOff>
      <xdr:row>39</xdr:row>
      <xdr:rowOff>4445</xdr:rowOff>
    </xdr:to>
    <xdr:sp macro="" textlink="">
      <xdr:nvSpPr>
        <xdr:cNvPr id="762" name="フローチャート: 判断 761"/>
        <xdr:cNvSpPr/>
      </xdr:nvSpPr>
      <xdr:spPr>
        <a:xfrm>
          <a:off x="18605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20955</xdr:rowOff>
    </xdr:from>
    <xdr:ext cx="313690" cy="248920"/>
    <xdr:sp macro="" textlink="">
      <xdr:nvSpPr>
        <xdr:cNvPr id="763" name="テキスト ボックス 762"/>
        <xdr:cNvSpPr txBox="1"/>
      </xdr:nvSpPr>
      <xdr:spPr>
        <a:xfrm>
          <a:off x="18499455" y="6364605"/>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26035</xdr:rowOff>
    </xdr:from>
    <xdr:ext cx="249555" cy="259080"/>
    <xdr:sp macro="" textlink="">
      <xdr:nvSpPr>
        <xdr:cNvPr id="770" name="諸支出金該当値テキスト"/>
        <xdr:cNvSpPr txBox="1"/>
      </xdr:nvSpPr>
      <xdr:spPr>
        <a:xfrm>
          <a:off x="22212300" y="6541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39395" cy="259080"/>
    <xdr:sp macro="" textlink="">
      <xdr:nvSpPr>
        <xdr:cNvPr id="772" name="テキスト ボックス 771"/>
        <xdr:cNvSpPr txBox="1"/>
      </xdr:nvSpPr>
      <xdr:spPr>
        <a:xfrm>
          <a:off x="21198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39395" cy="259080"/>
    <xdr:sp macro="" textlink="">
      <xdr:nvSpPr>
        <xdr:cNvPr id="774" name="テキスト ボックス 773"/>
        <xdr:cNvSpPr txBox="1"/>
      </xdr:nvSpPr>
      <xdr:spPr>
        <a:xfrm>
          <a:off x="20309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39395" cy="259080"/>
    <xdr:sp macro="" textlink="">
      <xdr:nvSpPr>
        <xdr:cNvPr id="776" name="テキスト ボックス 775"/>
        <xdr:cNvSpPr txBox="1"/>
      </xdr:nvSpPr>
      <xdr:spPr>
        <a:xfrm>
          <a:off x="19420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39395" cy="259080"/>
    <xdr:sp macro="" textlink="">
      <xdr:nvSpPr>
        <xdr:cNvPr id="778" name="テキスト ボックス 777"/>
        <xdr:cNvSpPr txBox="1"/>
      </xdr:nvSpPr>
      <xdr:spPr>
        <a:xfrm>
          <a:off x="18531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9725" cy="217170"/>
    <xdr:sp macro="" textlink="">
      <xdr:nvSpPr>
        <xdr:cNvPr id="787" name="テキスト ボックス 786"/>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8760" cy="248920"/>
    <xdr:sp macro="" textlink="">
      <xdr:nvSpPr>
        <xdr:cNvPr id="790" name="テキスト ボックス 789"/>
        <xdr:cNvSpPr txBox="1"/>
      </xdr:nvSpPr>
      <xdr:spPr>
        <a:xfrm>
          <a:off x="18039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8760" cy="248920"/>
    <xdr:sp macro="" textlink="">
      <xdr:nvSpPr>
        <xdr:cNvPr id="792" name="テキスト ボックス 791"/>
        <xdr:cNvSpPr txBox="1"/>
      </xdr:nvSpPr>
      <xdr:spPr>
        <a:xfrm>
          <a:off x="18039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9395" cy="259080"/>
    <xdr:sp macro="" textlink="">
      <xdr:nvSpPr>
        <xdr:cNvPr id="804" name="テキスト ボックス 803"/>
        <xdr:cNvSpPr txBox="1"/>
      </xdr:nvSpPr>
      <xdr:spPr>
        <a:xfrm>
          <a:off x="2119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9395" cy="259080"/>
    <xdr:sp macro="" textlink="">
      <xdr:nvSpPr>
        <xdr:cNvPr id="807" name="テキスト ボックス 806"/>
        <xdr:cNvSpPr txBox="1"/>
      </xdr:nvSpPr>
      <xdr:spPr>
        <a:xfrm>
          <a:off x="2030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9395" cy="259080"/>
    <xdr:sp macro="" textlink="">
      <xdr:nvSpPr>
        <xdr:cNvPr id="810" name="テキスト ボックス 809"/>
        <xdr:cNvSpPr txBox="1"/>
      </xdr:nvSpPr>
      <xdr:spPr>
        <a:xfrm>
          <a:off x="19420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9395" cy="259080"/>
    <xdr:sp macro="" textlink="">
      <xdr:nvSpPr>
        <xdr:cNvPr id="812" name="テキスト ボックス 811"/>
        <xdr:cNvSpPr txBox="1"/>
      </xdr:nvSpPr>
      <xdr:spPr>
        <a:xfrm>
          <a:off x="18531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9395" cy="259080"/>
    <xdr:sp macro="" textlink="">
      <xdr:nvSpPr>
        <xdr:cNvPr id="821" name="テキスト ボックス 820"/>
        <xdr:cNvSpPr txBox="1"/>
      </xdr:nvSpPr>
      <xdr:spPr>
        <a:xfrm>
          <a:off x="2119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9395" cy="259080"/>
    <xdr:sp macro="" textlink="">
      <xdr:nvSpPr>
        <xdr:cNvPr id="823" name="テキスト ボックス 822"/>
        <xdr:cNvSpPr txBox="1"/>
      </xdr:nvSpPr>
      <xdr:spPr>
        <a:xfrm>
          <a:off x="2030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9395" cy="259080"/>
    <xdr:sp macro="" textlink="">
      <xdr:nvSpPr>
        <xdr:cNvPr id="825" name="テキスト ボックス 824"/>
        <xdr:cNvSpPr txBox="1"/>
      </xdr:nvSpPr>
      <xdr:spPr>
        <a:xfrm>
          <a:off x="19420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9395" cy="259080"/>
    <xdr:sp macro="" textlink="">
      <xdr:nvSpPr>
        <xdr:cNvPr id="827" name="テキスト ボックス 826"/>
        <xdr:cNvSpPr txBox="1"/>
      </xdr:nvSpPr>
      <xdr:spPr>
        <a:xfrm>
          <a:off x="18531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latin typeface="ＭＳ ゴシック"/>
              <a:ea typeface="ＭＳ ゴシック"/>
            </a:rPr>
            <a:t>・総務費は、住民一人当たり72,103円となっており、前年度と比較して6,708円（10.3％）増加している。これは、地域振興基金積立金が新たに発生したことが主な要因である。</a:t>
          </a:r>
        </a:p>
        <a:p>
          <a:r>
            <a:rPr lang="ja-JP" altLang="en-US" sz="900">
              <a:latin typeface="ＭＳ ゴシック"/>
              <a:ea typeface="ＭＳ ゴシック"/>
            </a:rPr>
            <a:t>・民生費は、住民一人当たり156,536円となっており、前年度と比較して▲8,717円（▲5.3％）減少している。これは、子育て世帯への臨時特別給付金や、住民税非課税世帯へに対する臨時特別給付金が減少したことが主な要因である。</a:t>
          </a:r>
        </a:p>
        <a:p>
          <a:r>
            <a:rPr lang="ja-JP" altLang="en-US" sz="900">
              <a:latin typeface="ＭＳ ゴシック"/>
              <a:ea typeface="ＭＳ ゴシック"/>
            </a:rPr>
            <a:t>・衛生費は、住民一人当たり29,258円となっており、前年度と比較して▲1,861円（▲6.0％）減少している。これは、新型コロナウイルスワクチン接種事業が減少したことが主な要因である。</a:t>
          </a:r>
        </a:p>
        <a:p>
          <a:r>
            <a:rPr lang="ja-JP" altLang="en-US" sz="900">
              <a:latin typeface="ＭＳ ゴシック"/>
              <a:ea typeface="ＭＳ ゴシック"/>
            </a:rPr>
            <a:t>・商工費は、住民一人当たり15,550円となっており、前年度と比較して11,832円（318.2％）増加している。これは、プレミアム付商品券事業を実施したことが主な要因である。</a:t>
          </a:r>
        </a:p>
        <a:p>
          <a:r>
            <a:rPr lang="ja-JP" altLang="en-US" sz="900">
              <a:latin typeface="ＭＳ ゴシック"/>
              <a:ea typeface="ＭＳ ゴシック"/>
            </a:rPr>
            <a:t>・土木費は、住民一人当たり51,340円となっており、前年度と比較して5,654円（12.4％）増加している。これは、工事の進捗に伴い、取手駅北土地区画整理事業の事業費が増加したことが主な要因である。</a:t>
          </a:r>
        </a:p>
        <a:p>
          <a:r>
            <a:rPr lang="ja-JP" altLang="en-US" sz="900">
              <a:latin typeface="ＭＳ ゴシック"/>
              <a:ea typeface="ＭＳ ゴシック"/>
            </a:rPr>
            <a:t>・消防費は、住民一人当たり16,631円となっており、前年度と比較して271円（1.7％）増加している。これは、戸頭消防改修工事の実施や、高規格救急自動車を新規で購入したことが主な要因である。</a:t>
          </a:r>
        </a:p>
        <a:p>
          <a:r>
            <a:rPr lang="ja-JP" altLang="en-US" sz="900">
              <a:latin typeface="ＭＳ ゴシック"/>
              <a:ea typeface="ＭＳ ゴシック"/>
            </a:rPr>
            <a:t>・教育費は、住民一人当たり45,394円となっており、前年度と比較して▲3,530円（▲7.2％）減少している。これは、前年度に実施した藤代小学校校舎大規模改造工事や、小中学校トイレ改修工事が完了したことが主な要因である。</a:t>
          </a:r>
        </a:p>
        <a:p>
          <a:r>
            <a:rPr lang="ja-JP" altLang="en-US" sz="900">
              <a:latin typeface="ＭＳ ゴシック"/>
              <a:ea typeface="ＭＳ ゴシック"/>
            </a:rPr>
            <a:t>・公債費は、住民一人当たり44,481円となっており、前年度と比較して622円（1.4％）増加している。これは、平成30年度借入の臨時財政対策債や、令和2年度借入の防災・減災・国土強靱化債・合併特例事業債の償還が開始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ゴシック"/>
              <a:ea typeface="ＭＳ ゴシック"/>
            </a:rPr>
            <a:t>・財政調整基金残高について、前年度と比較し、基金残高は186百万円増加の2,313百万円、標準財政規模比は0.95ポイント増加の9.46％となっている。</a:t>
          </a:r>
        </a:p>
        <a:p>
          <a:r>
            <a:rPr kumimoji="1" lang="ja-JP" altLang="en-US" sz="800">
              <a:latin typeface="ＭＳ ゴシック"/>
              <a:ea typeface="ＭＳ ゴシック"/>
            </a:rPr>
            <a:t>・実質収支額について、普通交付税の再算定による増収（前年度比＋135百万円）などにより、前年度と比較し、実質収支額は145百万円増加の1,589百万円、標準財政規模比は0.72ポイント増加の6.50％となっており、引き続き黒字を確保している。</a:t>
          </a:r>
        </a:p>
        <a:p>
          <a:r>
            <a:rPr kumimoji="1" lang="ja-JP" altLang="en-US" sz="800">
              <a:latin typeface="ＭＳ ゴシック"/>
              <a:ea typeface="ＭＳ ゴシック"/>
            </a:rPr>
            <a:t>・実質単年度収支について、普通交付税の再算定による増収や、前年度に引き続き適切な財源の確保と歳出の精査により、標準財政規模比は1.35％と3年連続の黒字を確保した。しかし、前年度は当初予算において、新型コロナウイルス感染症の影響により、市内企業の業績の下落による法人市民税の大幅な下落を見込んでいたが、想定していたよりも下落幅が小さかったことや、市内大手企業の増収により、財政調整基金の取り崩しが結果的に例年と比較して非常に少なかったため、今年度は財政調整基金の取り崩しが増加（前年比＋514百万円）したことで、前年度と比較して標準財政規模比は2.48ポイント減少となった。</a:t>
          </a:r>
        </a:p>
        <a:p>
          <a:r>
            <a:rPr kumimoji="1" lang="ja-JP" altLang="en-US" sz="800">
              <a:latin typeface="ＭＳ ゴシック"/>
              <a:ea typeface="ＭＳ ゴシック"/>
            </a:rPr>
            <a:t>　今後も市税収納率の向上、市有財産の処分等により歳入を確保するとともに、更なる歳出削減を図り、健全な行財政運営に努めていく。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a:ea typeface="ＭＳ ゴシック"/>
            </a:rPr>
            <a:t>　一般会計及び特別会計を含めた連結赤字比率の合計については黒字であり、令和4年度の比率は11.71%で、前年度の黒字12.45%と比較すると、0.74ポイントの減少となった。</a:t>
          </a:r>
        </a:p>
        <a:p>
          <a:r>
            <a:rPr kumimoji="1" lang="ja-JP" altLang="en-US" sz="1000">
              <a:solidFill>
                <a:schemeClr val="tx1"/>
              </a:solidFill>
              <a:latin typeface="ＭＳ ゴシック"/>
              <a:ea typeface="ＭＳ ゴシック"/>
            </a:rPr>
            <a:t>　国民健康保険事業特別会計については、平成21年度までは赤字であったが、平成22年度より黒字に転じている。平成22年度以降は、すべての会計が黒字になっており、財政の健全化が保持されている。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133</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134</v>
      </c>
      <c r="C2" s="3"/>
      <c r="D2" s="10"/>
    </row>
    <row r="3" spans="1:119" ht="18.75" customHeight="1" x14ac:dyDescent="0.15">
      <c r="A3" s="2"/>
      <c r="B3" s="460" t="s">
        <v>137</v>
      </c>
      <c r="C3" s="461"/>
      <c r="D3" s="461"/>
      <c r="E3" s="462"/>
      <c r="F3" s="462"/>
      <c r="G3" s="462"/>
      <c r="H3" s="462"/>
      <c r="I3" s="462"/>
      <c r="J3" s="462"/>
      <c r="K3" s="462"/>
      <c r="L3" s="462" t="s">
        <v>140</v>
      </c>
      <c r="M3" s="462"/>
      <c r="N3" s="462"/>
      <c r="O3" s="462"/>
      <c r="P3" s="462"/>
      <c r="Q3" s="462"/>
      <c r="R3" s="469"/>
      <c r="S3" s="469"/>
      <c r="T3" s="469"/>
      <c r="U3" s="469"/>
      <c r="V3" s="470"/>
      <c r="W3" s="320" t="s">
        <v>142</v>
      </c>
      <c r="X3" s="321"/>
      <c r="Y3" s="321"/>
      <c r="Z3" s="321"/>
      <c r="AA3" s="321"/>
      <c r="AB3" s="461"/>
      <c r="AC3" s="469" t="s">
        <v>144</v>
      </c>
      <c r="AD3" s="321"/>
      <c r="AE3" s="321"/>
      <c r="AF3" s="321"/>
      <c r="AG3" s="321"/>
      <c r="AH3" s="321"/>
      <c r="AI3" s="321"/>
      <c r="AJ3" s="321"/>
      <c r="AK3" s="321"/>
      <c r="AL3" s="322"/>
      <c r="AM3" s="320" t="s">
        <v>145</v>
      </c>
      <c r="AN3" s="321"/>
      <c r="AO3" s="321"/>
      <c r="AP3" s="321"/>
      <c r="AQ3" s="321"/>
      <c r="AR3" s="321"/>
      <c r="AS3" s="321"/>
      <c r="AT3" s="321"/>
      <c r="AU3" s="321"/>
      <c r="AV3" s="321"/>
      <c r="AW3" s="321"/>
      <c r="AX3" s="322"/>
      <c r="AY3" s="317" t="s">
        <v>5</v>
      </c>
      <c r="AZ3" s="318"/>
      <c r="BA3" s="318"/>
      <c r="BB3" s="318"/>
      <c r="BC3" s="318"/>
      <c r="BD3" s="318"/>
      <c r="BE3" s="318"/>
      <c r="BF3" s="318"/>
      <c r="BG3" s="318"/>
      <c r="BH3" s="318"/>
      <c r="BI3" s="318"/>
      <c r="BJ3" s="318"/>
      <c r="BK3" s="318"/>
      <c r="BL3" s="318"/>
      <c r="BM3" s="319"/>
      <c r="BN3" s="320" t="s">
        <v>149</v>
      </c>
      <c r="BO3" s="321"/>
      <c r="BP3" s="321"/>
      <c r="BQ3" s="321"/>
      <c r="BR3" s="321"/>
      <c r="BS3" s="321"/>
      <c r="BT3" s="321"/>
      <c r="BU3" s="322"/>
      <c r="BV3" s="320" t="s">
        <v>151</v>
      </c>
      <c r="BW3" s="321"/>
      <c r="BX3" s="321"/>
      <c r="BY3" s="321"/>
      <c r="BZ3" s="321"/>
      <c r="CA3" s="321"/>
      <c r="CB3" s="321"/>
      <c r="CC3" s="322"/>
      <c r="CD3" s="317" t="s">
        <v>5</v>
      </c>
      <c r="CE3" s="318"/>
      <c r="CF3" s="318"/>
      <c r="CG3" s="318"/>
      <c r="CH3" s="318"/>
      <c r="CI3" s="318"/>
      <c r="CJ3" s="318"/>
      <c r="CK3" s="318"/>
      <c r="CL3" s="318"/>
      <c r="CM3" s="318"/>
      <c r="CN3" s="318"/>
      <c r="CO3" s="318"/>
      <c r="CP3" s="318"/>
      <c r="CQ3" s="318"/>
      <c r="CR3" s="318"/>
      <c r="CS3" s="319"/>
      <c r="CT3" s="320" t="s">
        <v>153</v>
      </c>
      <c r="CU3" s="321"/>
      <c r="CV3" s="321"/>
      <c r="CW3" s="321"/>
      <c r="CX3" s="321"/>
      <c r="CY3" s="321"/>
      <c r="CZ3" s="321"/>
      <c r="DA3" s="322"/>
      <c r="DB3" s="320" t="s">
        <v>128</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154</v>
      </c>
      <c r="AZ4" s="324"/>
      <c r="BA4" s="324"/>
      <c r="BB4" s="324"/>
      <c r="BC4" s="324"/>
      <c r="BD4" s="324"/>
      <c r="BE4" s="324"/>
      <c r="BF4" s="324"/>
      <c r="BG4" s="324"/>
      <c r="BH4" s="324"/>
      <c r="BI4" s="324"/>
      <c r="BJ4" s="324"/>
      <c r="BK4" s="324"/>
      <c r="BL4" s="324"/>
      <c r="BM4" s="325"/>
      <c r="BN4" s="326">
        <v>48124278</v>
      </c>
      <c r="BO4" s="327"/>
      <c r="BP4" s="327"/>
      <c r="BQ4" s="327"/>
      <c r="BR4" s="327"/>
      <c r="BS4" s="327"/>
      <c r="BT4" s="327"/>
      <c r="BU4" s="328"/>
      <c r="BV4" s="326">
        <v>46823100</v>
      </c>
      <c r="BW4" s="327"/>
      <c r="BX4" s="327"/>
      <c r="BY4" s="327"/>
      <c r="BZ4" s="327"/>
      <c r="CA4" s="327"/>
      <c r="CB4" s="327"/>
      <c r="CC4" s="328"/>
      <c r="CD4" s="329" t="s">
        <v>150</v>
      </c>
      <c r="CE4" s="330"/>
      <c r="CF4" s="330"/>
      <c r="CG4" s="330"/>
      <c r="CH4" s="330"/>
      <c r="CI4" s="330"/>
      <c r="CJ4" s="330"/>
      <c r="CK4" s="330"/>
      <c r="CL4" s="330"/>
      <c r="CM4" s="330"/>
      <c r="CN4" s="330"/>
      <c r="CO4" s="330"/>
      <c r="CP4" s="330"/>
      <c r="CQ4" s="330"/>
      <c r="CR4" s="330"/>
      <c r="CS4" s="331"/>
      <c r="CT4" s="332">
        <v>6.5</v>
      </c>
      <c r="CU4" s="333"/>
      <c r="CV4" s="333"/>
      <c r="CW4" s="333"/>
      <c r="CX4" s="333"/>
      <c r="CY4" s="333"/>
      <c r="CZ4" s="333"/>
      <c r="DA4" s="334"/>
      <c r="DB4" s="332">
        <v>5.8</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155</v>
      </c>
      <c r="AN5" s="336"/>
      <c r="AO5" s="336"/>
      <c r="AP5" s="336"/>
      <c r="AQ5" s="336"/>
      <c r="AR5" s="336"/>
      <c r="AS5" s="336"/>
      <c r="AT5" s="337"/>
      <c r="AU5" s="338" t="s">
        <v>71</v>
      </c>
      <c r="AV5" s="339"/>
      <c r="AW5" s="339"/>
      <c r="AX5" s="339"/>
      <c r="AY5" s="340" t="s">
        <v>146</v>
      </c>
      <c r="AZ5" s="341"/>
      <c r="BA5" s="341"/>
      <c r="BB5" s="341"/>
      <c r="BC5" s="341"/>
      <c r="BD5" s="341"/>
      <c r="BE5" s="341"/>
      <c r="BF5" s="341"/>
      <c r="BG5" s="341"/>
      <c r="BH5" s="341"/>
      <c r="BI5" s="341"/>
      <c r="BJ5" s="341"/>
      <c r="BK5" s="341"/>
      <c r="BL5" s="341"/>
      <c r="BM5" s="342"/>
      <c r="BN5" s="343">
        <v>46390791</v>
      </c>
      <c r="BO5" s="344"/>
      <c r="BP5" s="344"/>
      <c r="BQ5" s="344"/>
      <c r="BR5" s="344"/>
      <c r="BS5" s="344"/>
      <c r="BT5" s="344"/>
      <c r="BU5" s="345"/>
      <c r="BV5" s="343">
        <v>45178076</v>
      </c>
      <c r="BW5" s="344"/>
      <c r="BX5" s="344"/>
      <c r="BY5" s="344"/>
      <c r="BZ5" s="344"/>
      <c r="CA5" s="344"/>
      <c r="CB5" s="344"/>
      <c r="CC5" s="345"/>
      <c r="CD5" s="346" t="s">
        <v>157</v>
      </c>
      <c r="CE5" s="347"/>
      <c r="CF5" s="347"/>
      <c r="CG5" s="347"/>
      <c r="CH5" s="347"/>
      <c r="CI5" s="347"/>
      <c r="CJ5" s="347"/>
      <c r="CK5" s="347"/>
      <c r="CL5" s="347"/>
      <c r="CM5" s="347"/>
      <c r="CN5" s="347"/>
      <c r="CO5" s="347"/>
      <c r="CP5" s="347"/>
      <c r="CQ5" s="347"/>
      <c r="CR5" s="347"/>
      <c r="CS5" s="348"/>
      <c r="CT5" s="349">
        <v>96</v>
      </c>
      <c r="CU5" s="350"/>
      <c r="CV5" s="350"/>
      <c r="CW5" s="350"/>
      <c r="CX5" s="350"/>
      <c r="CY5" s="350"/>
      <c r="CZ5" s="350"/>
      <c r="DA5" s="351"/>
      <c r="DB5" s="349">
        <v>89.8</v>
      </c>
      <c r="DC5" s="350"/>
      <c r="DD5" s="350"/>
      <c r="DE5" s="350"/>
      <c r="DF5" s="350"/>
      <c r="DG5" s="350"/>
      <c r="DH5" s="350"/>
      <c r="DI5" s="351"/>
    </row>
    <row r="6" spans="1:119" ht="18.75" customHeight="1" x14ac:dyDescent="0.15">
      <c r="A6" s="2"/>
      <c r="B6" s="480" t="s">
        <v>159</v>
      </c>
      <c r="C6" s="481"/>
      <c r="D6" s="481"/>
      <c r="E6" s="482"/>
      <c r="F6" s="482"/>
      <c r="G6" s="482"/>
      <c r="H6" s="482"/>
      <c r="I6" s="482"/>
      <c r="J6" s="482"/>
      <c r="K6" s="482"/>
      <c r="L6" s="482" t="s">
        <v>161</v>
      </c>
      <c r="M6" s="482"/>
      <c r="N6" s="482"/>
      <c r="O6" s="482"/>
      <c r="P6" s="482"/>
      <c r="Q6" s="482"/>
      <c r="R6" s="486"/>
      <c r="S6" s="486"/>
      <c r="T6" s="486"/>
      <c r="U6" s="486"/>
      <c r="V6" s="487"/>
      <c r="W6" s="490" t="s">
        <v>162</v>
      </c>
      <c r="X6" s="491"/>
      <c r="Y6" s="491"/>
      <c r="Z6" s="491"/>
      <c r="AA6" s="491"/>
      <c r="AB6" s="481"/>
      <c r="AC6" s="494" t="s">
        <v>135</v>
      </c>
      <c r="AD6" s="495"/>
      <c r="AE6" s="495"/>
      <c r="AF6" s="495"/>
      <c r="AG6" s="495"/>
      <c r="AH6" s="495"/>
      <c r="AI6" s="495"/>
      <c r="AJ6" s="495"/>
      <c r="AK6" s="495"/>
      <c r="AL6" s="496"/>
      <c r="AM6" s="335" t="s">
        <v>75</v>
      </c>
      <c r="AN6" s="336"/>
      <c r="AO6" s="336"/>
      <c r="AP6" s="336"/>
      <c r="AQ6" s="336"/>
      <c r="AR6" s="336"/>
      <c r="AS6" s="336"/>
      <c r="AT6" s="337"/>
      <c r="AU6" s="338" t="s">
        <v>71</v>
      </c>
      <c r="AV6" s="339"/>
      <c r="AW6" s="339"/>
      <c r="AX6" s="339"/>
      <c r="AY6" s="340" t="s">
        <v>163</v>
      </c>
      <c r="AZ6" s="341"/>
      <c r="BA6" s="341"/>
      <c r="BB6" s="341"/>
      <c r="BC6" s="341"/>
      <c r="BD6" s="341"/>
      <c r="BE6" s="341"/>
      <c r="BF6" s="341"/>
      <c r="BG6" s="341"/>
      <c r="BH6" s="341"/>
      <c r="BI6" s="341"/>
      <c r="BJ6" s="341"/>
      <c r="BK6" s="341"/>
      <c r="BL6" s="341"/>
      <c r="BM6" s="342"/>
      <c r="BN6" s="343">
        <v>1733487</v>
      </c>
      <c r="BO6" s="344"/>
      <c r="BP6" s="344"/>
      <c r="BQ6" s="344"/>
      <c r="BR6" s="344"/>
      <c r="BS6" s="344"/>
      <c r="BT6" s="344"/>
      <c r="BU6" s="345"/>
      <c r="BV6" s="343">
        <v>1645024</v>
      </c>
      <c r="BW6" s="344"/>
      <c r="BX6" s="344"/>
      <c r="BY6" s="344"/>
      <c r="BZ6" s="344"/>
      <c r="CA6" s="344"/>
      <c r="CB6" s="344"/>
      <c r="CC6" s="345"/>
      <c r="CD6" s="346" t="s">
        <v>166</v>
      </c>
      <c r="CE6" s="347"/>
      <c r="CF6" s="347"/>
      <c r="CG6" s="347"/>
      <c r="CH6" s="347"/>
      <c r="CI6" s="347"/>
      <c r="CJ6" s="347"/>
      <c r="CK6" s="347"/>
      <c r="CL6" s="347"/>
      <c r="CM6" s="347"/>
      <c r="CN6" s="347"/>
      <c r="CO6" s="347"/>
      <c r="CP6" s="347"/>
      <c r="CQ6" s="347"/>
      <c r="CR6" s="347"/>
      <c r="CS6" s="348"/>
      <c r="CT6" s="352">
        <v>98</v>
      </c>
      <c r="CU6" s="353"/>
      <c r="CV6" s="353"/>
      <c r="CW6" s="353"/>
      <c r="CX6" s="353"/>
      <c r="CY6" s="353"/>
      <c r="CZ6" s="353"/>
      <c r="DA6" s="354"/>
      <c r="DB6" s="352">
        <v>97.1</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167</v>
      </c>
      <c r="AN7" s="336"/>
      <c r="AO7" s="336"/>
      <c r="AP7" s="336"/>
      <c r="AQ7" s="336"/>
      <c r="AR7" s="336"/>
      <c r="AS7" s="336"/>
      <c r="AT7" s="337"/>
      <c r="AU7" s="338" t="s">
        <v>168</v>
      </c>
      <c r="AV7" s="339"/>
      <c r="AW7" s="339"/>
      <c r="AX7" s="339"/>
      <c r="AY7" s="340" t="s">
        <v>170</v>
      </c>
      <c r="AZ7" s="341"/>
      <c r="BA7" s="341"/>
      <c r="BB7" s="341"/>
      <c r="BC7" s="341"/>
      <c r="BD7" s="341"/>
      <c r="BE7" s="341"/>
      <c r="BF7" s="341"/>
      <c r="BG7" s="341"/>
      <c r="BH7" s="341"/>
      <c r="BI7" s="341"/>
      <c r="BJ7" s="341"/>
      <c r="BK7" s="341"/>
      <c r="BL7" s="341"/>
      <c r="BM7" s="342"/>
      <c r="BN7" s="343">
        <v>144700</v>
      </c>
      <c r="BO7" s="344"/>
      <c r="BP7" s="344"/>
      <c r="BQ7" s="344"/>
      <c r="BR7" s="344"/>
      <c r="BS7" s="344"/>
      <c r="BT7" s="344"/>
      <c r="BU7" s="345"/>
      <c r="BV7" s="343">
        <v>200564</v>
      </c>
      <c r="BW7" s="344"/>
      <c r="BX7" s="344"/>
      <c r="BY7" s="344"/>
      <c r="BZ7" s="344"/>
      <c r="CA7" s="344"/>
      <c r="CB7" s="344"/>
      <c r="CC7" s="345"/>
      <c r="CD7" s="346" t="s">
        <v>171</v>
      </c>
      <c r="CE7" s="347"/>
      <c r="CF7" s="347"/>
      <c r="CG7" s="347"/>
      <c r="CH7" s="347"/>
      <c r="CI7" s="347"/>
      <c r="CJ7" s="347"/>
      <c r="CK7" s="347"/>
      <c r="CL7" s="347"/>
      <c r="CM7" s="347"/>
      <c r="CN7" s="347"/>
      <c r="CO7" s="347"/>
      <c r="CP7" s="347"/>
      <c r="CQ7" s="347"/>
      <c r="CR7" s="347"/>
      <c r="CS7" s="348"/>
      <c r="CT7" s="343">
        <v>24443928</v>
      </c>
      <c r="CU7" s="344"/>
      <c r="CV7" s="344"/>
      <c r="CW7" s="344"/>
      <c r="CX7" s="344"/>
      <c r="CY7" s="344"/>
      <c r="CZ7" s="344"/>
      <c r="DA7" s="345"/>
      <c r="DB7" s="343">
        <v>24978640</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174</v>
      </c>
      <c r="AN8" s="336"/>
      <c r="AO8" s="336"/>
      <c r="AP8" s="336"/>
      <c r="AQ8" s="336"/>
      <c r="AR8" s="336"/>
      <c r="AS8" s="336"/>
      <c r="AT8" s="337"/>
      <c r="AU8" s="338" t="s">
        <v>71</v>
      </c>
      <c r="AV8" s="339"/>
      <c r="AW8" s="339"/>
      <c r="AX8" s="339"/>
      <c r="AY8" s="340" t="s">
        <v>176</v>
      </c>
      <c r="AZ8" s="341"/>
      <c r="BA8" s="341"/>
      <c r="BB8" s="341"/>
      <c r="BC8" s="341"/>
      <c r="BD8" s="341"/>
      <c r="BE8" s="341"/>
      <c r="BF8" s="341"/>
      <c r="BG8" s="341"/>
      <c r="BH8" s="341"/>
      <c r="BI8" s="341"/>
      <c r="BJ8" s="341"/>
      <c r="BK8" s="341"/>
      <c r="BL8" s="341"/>
      <c r="BM8" s="342"/>
      <c r="BN8" s="343">
        <v>1588787</v>
      </c>
      <c r="BO8" s="344"/>
      <c r="BP8" s="344"/>
      <c r="BQ8" s="344"/>
      <c r="BR8" s="344"/>
      <c r="BS8" s="344"/>
      <c r="BT8" s="344"/>
      <c r="BU8" s="345"/>
      <c r="BV8" s="343">
        <v>1444460</v>
      </c>
      <c r="BW8" s="344"/>
      <c r="BX8" s="344"/>
      <c r="BY8" s="344"/>
      <c r="BZ8" s="344"/>
      <c r="CA8" s="344"/>
      <c r="CB8" s="344"/>
      <c r="CC8" s="345"/>
      <c r="CD8" s="346" t="s">
        <v>177</v>
      </c>
      <c r="CE8" s="347"/>
      <c r="CF8" s="347"/>
      <c r="CG8" s="347"/>
      <c r="CH8" s="347"/>
      <c r="CI8" s="347"/>
      <c r="CJ8" s="347"/>
      <c r="CK8" s="347"/>
      <c r="CL8" s="347"/>
      <c r="CM8" s="347"/>
      <c r="CN8" s="347"/>
      <c r="CO8" s="347"/>
      <c r="CP8" s="347"/>
      <c r="CQ8" s="347"/>
      <c r="CR8" s="347"/>
      <c r="CS8" s="348"/>
      <c r="CT8" s="355">
        <v>0.62</v>
      </c>
      <c r="CU8" s="356"/>
      <c r="CV8" s="356"/>
      <c r="CW8" s="356"/>
      <c r="CX8" s="356"/>
      <c r="CY8" s="356"/>
      <c r="CZ8" s="356"/>
      <c r="DA8" s="357"/>
      <c r="DB8" s="355">
        <v>0.64</v>
      </c>
      <c r="DC8" s="356"/>
      <c r="DD8" s="356"/>
      <c r="DE8" s="356"/>
      <c r="DF8" s="356"/>
      <c r="DG8" s="356"/>
      <c r="DH8" s="356"/>
      <c r="DI8" s="357"/>
    </row>
    <row r="9" spans="1:119" ht="18.75" customHeight="1" x14ac:dyDescent="0.15">
      <c r="A9" s="2"/>
      <c r="B9" s="317" t="s">
        <v>21</v>
      </c>
      <c r="C9" s="318"/>
      <c r="D9" s="318"/>
      <c r="E9" s="318"/>
      <c r="F9" s="318"/>
      <c r="G9" s="318"/>
      <c r="H9" s="318"/>
      <c r="I9" s="318"/>
      <c r="J9" s="318"/>
      <c r="K9" s="415"/>
      <c r="L9" s="358" t="s">
        <v>10</v>
      </c>
      <c r="M9" s="359"/>
      <c r="N9" s="359"/>
      <c r="O9" s="359"/>
      <c r="P9" s="359"/>
      <c r="Q9" s="360"/>
      <c r="R9" s="361">
        <v>104524</v>
      </c>
      <c r="S9" s="362"/>
      <c r="T9" s="362"/>
      <c r="U9" s="362"/>
      <c r="V9" s="363"/>
      <c r="W9" s="320" t="s">
        <v>178</v>
      </c>
      <c r="X9" s="321"/>
      <c r="Y9" s="321"/>
      <c r="Z9" s="321"/>
      <c r="AA9" s="321"/>
      <c r="AB9" s="321"/>
      <c r="AC9" s="321"/>
      <c r="AD9" s="321"/>
      <c r="AE9" s="321"/>
      <c r="AF9" s="321"/>
      <c r="AG9" s="321"/>
      <c r="AH9" s="321"/>
      <c r="AI9" s="321"/>
      <c r="AJ9" s="321"/>
      <c r="AK9" s="321"/>
      <c r="AL9" s="322"/>
      <c r="AM9" s="335" t="s">
        <v>180</v>
      </c>
      <c r="AN9" s="336"/>
      <c r="AO9" s="336"/>
      <c r="AP9" s="336"/>
      <c r="AQ9" s="336"/>
      <c r="AR9" s="336"/>
      <c r="AS9" s="336"/>
      <c r="AT9" s="337"/>
      <c r="AU9" s="338" t="s">
        <v>71</v>
      </c>
      <c r="AV9" s="339"/>
      <c r="AW9" s="339"/>
      <c r="AX9" s="339"/>
      <c r="AY9" s="340" t="s">
        <v>73</v>
      </c>
      <c r="AZ9" s="341"/>
      <c r="BA9" s="341"/>
      <c r="BB9" s="341"/>
      <c r="BC9" s="341"/>
      <c r="BD9" s="341"/>
      <c r="BE9" s="341"/>
      <c r="BF9" s="341"/>
      <c r="BG9" s="341"/>
      <c r="BH9" s="341"/>
      <c r="BI9" s="341"/>
      <c r="BJ9" s="341"/>
      <c r="BK9" s="341"/>
      <c r="BL9" s="341"/>
      <c r="BM9" s="342"/>
      <c r="BN9" s="343">
        <v>144327</v>
      </c>
      <c r="BO9" s="344"/>
      <c r="BP9" s="344"/>
      <c r="BQ9" s="344"/>
      <c r="BR9" s="344"/>
      <c r="BS9" s="344"/>
      <c r="BT9" s="344"/>
      <c r="BU9" s="345"/>
      <c r="BV9" s="343">
        <v>188350</v>
      </c>
      <c r="BW9" s="344"/>
      <c r="BX9" s="344"/>
      <c r="BY9" s="344"/>
      <c r="BZ9" s="344"/>
      <c r="CA9" s="344"/>
      <c r="CB9" s="344"/>
      <c r="CC9" s="345"/>
      <c r="CD9" s="346" t="s">
        <v>69</v>
      </c>
      <c r="CE9" s="347"/>
      <c r="CF9" s="347"/>
      <c r="CG9" s="347"/>
      <c r="CH9" s="347"/>
      <c r="CI9" s="347"/>
      <c r="CJ9" s="347"/>
      <c r="CK9" s="347"/>
      <c r="CL9" s="347"/>
      <c r="CM9" s="347"/>
      <c r="CN9" s="347"/>
      <c r="CO9" s="347"/>
      <c r="CP9" s="347"/>
      <c r="CQ9" s="347"/>
      <c r="CR9" s="347"/>
      <c r="CS9" s="348"/>
      <c r="CT9" s="349">
        <v>15.3</v>
      </c>
      <c r="CU9" s="350"/>
      <c r="CV9" s="350"/>
      <c r="CW9" s="350"/>
      <c r="CX9" s="350"/>
      <c r="CY9" s="350"/>
      <c r="CZ9" s="350"/>
      <c r="DA9" s="351"/>
      <c r="DB9" s="349">
        <v>15.1</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182</v>
      </c>
      <c r="M10" s="336"/>
      <c r="N10" s="336"/>
      <c r="O10" s="336"/>
      <c r="P10" s="336"/>
      <c r="Q10" s="337"/>
      <c r="R10" s="365">
        <v>106570</v>
      </c>
      <c r="S10" s="366"/>
      <c r="T10" s="366"/>
      <c r="U10" s="366"/>
      <c r="V10" s="367"/>
      <c r="W10" s="475"/>
      <c r="X10" s="454"/>
      <c r="Y10" s="454"/>
      <c r="Z10" s="454"/>
      <c r="AA10" s="454"/>
      <c r="AB10" s="454"/>
      <c r="AC10" s="454"/>
      <c r="AD10" s="454"/>
      <c r="AE10" s="454"/>
      <c r="AF10" s="454"/>
      <c r="AG10" s="454"/>
      <c r="AH10" s="454"/>
      <c r="AI10" s="454"/>
      <c r="AJ10" s="454"/>
      <c r="AK10" s="454"/>
      <c r="AL10" s="478"/>
      <c r="AM10" s="335" t="s">
        <v>184</v>
      </c>
      <c r="AN10" s="336"/>
      <c r="AO10" s="336"/>
      <c r="AP10" s="336"/>
      <c r="AQ10" s="336"/>
      <c r="AR10" s="336"/>
      <c r="AS10" s="336"/>
      <c r="AT10" s="337"/>
      <c r="AU10" s="338" t="s">
        <v>71</v>
      </c>
      <c r="AV10" s="339"/>
      <c r="AW10" s="339"/>
      <c r="AX10" s="339"/>
      <c r="AY10" s="340" t="s">
        <v>187</v>
      </c>
      <c r="AZ10" s="341"/>
      <c r="BA10" s="341"/>
      <c r="BB10" s="341"/>
      <c r="BC10" s="341"/>
      <c r="BD10" s="341"/>
      <c r="BE10" s="341"/>
      <c r="BF10" s="341"/>
      <c r="BG10" s="341"/>
      <c r="BH10" s="341"/>
      <c r="BI10" s="341"/>
      <c r="BJ10" s="341"/>
      <c r="BK10" s="341"/>
      <c r="BL10" s="341"/>
      <c r="BM10" s="342"/>
      <c r="BN10" s="343">
        <v>723491</v>
      </c>
      <c r="BO10" s="344"/>
      <c r="BP10" s="344"/>
      <c r="BQ10" s="344"/>
      <c r="BR10" s="344"/>
      <c r="BS10" s="344"/>
      <c r="BT10" s="344"/>
      <c r="BU10" s="345"/>
      <c r="BV10" s="343">
        <v>791847</v>
      </c>
      <c r="BW10" s="344"/>
      <c r="BX10" s="344"/>
      <c r="BY10" s="344"/>
      <c r="BZ10" s="344"/>
      <c r="CA10" s="344"/>
      <c r="CB10" s="344"/>
      <c r="CC10" s="345"/>
      <c r="CD10" s="22" t="s">
        <v>188</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8" t="s">
        <v>190</v>
      </c>
      <c r="M11" s="369"/>
      <c r="N11" s="369"/>
      <c r="O11" s="369"/>
      <c r="P11" s="369"/>
      <c r="Q11" s="370"/>
      <c r="R11" s="371" t="s">
        <v>194</v>
      </c>
      <c r="S11" s="372"/>
      <c r="T11" s="372"/>
      <c r="U11" s="372"/>
      <c r="V11" s="373"/>
      <c r="W11" s="475"/>
      <c r="X11" s="454"/>
      <c r="Y11" s="454"/>
      <c r="Z11" s="454"/>
      <c r="AA11" s="454"/>
      <c r="AB11" s="454"/>
      <c r="AC11" s="454"/>
      <c r="AD11" s="454"/>
      <c r="AE11" s="454"/>
      <c r="AF11" s="454"/>
      <c r="AG11" s="454"/>
      <c r="AH11" s="454"/>
      <c r="AI11" s="454"/>
      <c r="AJ11" s="454"/>
      <c r="AK11" s="454"/>
      <c r="AL11" s="478"/>
      <c r="AM11" s="335" t="s">
        <v>196</v>
      </c>
      <c r="AN11" s="336"/>
      <c r="AO11" s="336"/>
      <c r="AP11" s="336"/>
      <c r="AQ11" s="336"/>
      <c r="AR11" s="336"/>
      <c r="AS11" s="336"/>
      <c r="AT11" s="337"/>
      <c r="AU11" s="338" t="s">
        <v>71</v>
      </c>
      <c r="AV11" s="339"/>
      <c r="AW11" s="339"/>
      <c r="AX11" s="339"/>
      <c r="AY11" s="340" t="s">
        <v>197</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0</v>
      </c>
      <c r="BW11" s="344"/>
      <c r="BX11" s="344"/>
      <c r="BY11" s="344"/>
      <c r="BZ11" s="344"/>
      <c r="CA11" s="344"/>
      <c r="CB11" s="344"/>
      <c r="CC11" s="345"/>
      <c r="CD11" s="346" t="s">
        <v>200</v>
      </c>
      <c r="CE11" s="347"/>
      <c r="CF11" s="347"/>
      <c r="CG11" s="347"/>
      <c r="CH11" s="347"/>
      <c r="CI11" s="347"/>
      <c r="CJ11" s="347"/>
      <c r="CK11" s="347"/>
      <c r="CL11" s="347"/>
      <c r="CM11" s="347"/>
      <c r="CN11" s="347"/>
      <c r="CO11" s="347"/>
      <c r="CP11" s="347"/>
      <c r="CQ11" s="347"/>
      <c r="CR11" s="347"/>
      <c r="CS11" s="348"/>
      <c r="CT11" s="355" t="s">
        <v>201</v>
      </c>
      <c r="CU11" s="356"/>
      <c r="CV11" s="356"/>
      <c r="CW11" s="356"/>
      <c r="CX11" s="356"/>
      <c r="CY11" s="356"/>
      <c r="CZ11" s="356"/>
      <c r="DA11" s="357"/>
      <c r="DB11" s="355" t="s">
        <v>201</v>
      </c>
      <c r="DC11" s="356"/>
      <c r="DD11" s="356"/>
      <c r="DE11" s="356"/>
      <c r="DF11" s="356"/>
      <c r="DG11" s="356"/>
      <c r="DH11" s="356"/>
      <c r="DI11" s="357"/>
    </row>
    <row r="12" spans="1:119" ht="18.75" customHeight="1" x14ac:dyDescent="0.15">
      <c r="A12" s="2"/>
      <c r="B12" s="502" t="s">
        <v>202</v>
      </c>
      <c r="C12" s="503"/>
      <c r="D12" s="503"/>
      <c r="E12" s="503"/>
      <c r="F12" s="503"/>
      <c r="G12" s="503"/>
      <c r="H12" s="503"/>
      <c r="I12" s="503"/>
      <c r="J12" s="503"/>
      <c r="K12" s="504"/>
      <c r="L12" s="374" t="s">
        <v>141</v>
      </c>
      <c r="M12" s="375"/>
      <c r="N12" s="375"/>
      <c r="O12" s="375"/>
      <c r="P12" s="375"/>
      <c r="Q12" s="376"/>
      <c r="R12" s="377">
        <v>106011</v>
      </c>
      <c r="S12" s="378"/>
      <c r="T12" s="378"/>
      <c r="U12" s="378"/>
      <c r="V12" s="379"/>
      <c r="W12" s="380" t="s">
        <v>5</v>
      </c>
      <c r="X12" s="339"/>
      <c r="Y12" s="339"/>
      <c r="Z12" s="339"/>
      <c r="AA12" s="339"/>
      <c r="AB12" s="381"/>
      <c r="AC12" s="382" t="s">
        <v>107</v>
      </c>
      <c r="AD12" s="383"/>
      <c r="AE12" s="383"/>
      <c r="AF12" s="383"/>
      <c r="AG12" s="384"/>
      <c r="AH12" s="382" t="s">
        <v>204</v>
      </c>
      <c r="AI12" s="383"/>
      <c r="AJ12" s="383"/>
      <c r="AK12" s="383"/>
      <c r="AL12" s="385"/>
      <c r="AM12" s="335" t="s">
        <v>206</v>
      </c>
      <c r="AN12" s="336"/>
      <c r="AO12" s="336"/>
      <c r="AP12" s="336"/>
      <c r="AQ12" s="336"/>
      <c r="AR12" s="336"/>
      <c r="AS12" s="336"/>
      <c r="AT12" s="337"/>
      <c r="AU12" s="338" t="s">
        <v>71</v>
      </c>
      <c r="AV12" s="339"/>
      <c r="AW12" s="339"/>
      <c r="AX12" s="339"/>
      <c r="AY12" s="340" t="s">
        <v>208</v>
      </c>
      <c r="AZ12" s="341"/>
      <c r="BA12" s="341"/>
      <c r="BB12" s="341"/>
      <c r="BC12" s="341"/>
      <c r="BD12" s="341"/>
      <c r="BE12" s="341"/>
      <c r="BF12" s="341"/>
      <c r="BG12" s="341"/>
      <c r="BH12" s="341"/>
      <c r="BI12" s="341"/>
      <c r="BJ12" s="341"/>
      <c r="BK12" s="341"/>
      <c r="BL12" s="341"/>
      <c r="BM12" s="342"/>
      <c r="BN12" s="343">
        <v>537639</v>
      </c>
      <c r="BO12" s="344"/>
      <c r="BP12" s="344"/>
      <c r="BQ12" s="344"/>
      <c r="BR12" s="344"/>
      <c r="BS12" s="344"/>
      <c r="BT12" s="344"/>
      <c r="BU12" s="345"/>
      <c r="BV12" s="343">
        <v>24000</v>
      </c>
      <c r="BW12" s="344"/>
      <c r="BX12" s="344"/>
      <c r="BY12" s="344"/>
      <c r="BZ12" s="344"/>
      <c r="CA12" s="344"/>
      <c r="CB12" s="344"/>
      <c r="CC12" s="345"/>
      <c r="CD12" s="346" t="s">
        <v>210</v>
      </c>
      <c r="CE12" s="347"/>
      <c r="CF12" s="347"/>
      <c r="CG12" s="347"/>
      <c r="CH12" s="347"/>
      <c r="CI12" s="347"/>
      <c r="CJ12" s="347"/>
      <c r="CK12" s="347"/>
      <c r="CL12" s="347"/>
      <c r="CM12" s="347"/>
      <c r="CN12" s="347"/>
      <c r="CO12" s="347"/>
      <c r="CP12" s="347"/>
      <c r="CQ12" s="347"/>
      <c r="CR12" s="347"/>
      <c r="CS12" s="348"/>
      <c r="CT12" s="355" t="s">
        <v>201</v>
      </c>
      <c r="CU12" s="356"/>
      <c r="CV12" s="356"/>
      <c r="CW12" s="356"/>
      <c r="CX12" s="356"/>
      <c r="CY12" s="356"/>
      <c r="CZ12" s="356"/>
      <c r="DA12" s="357"/>
      <c r="DB12" s="355" t="s">
        <v>201</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4"/>
      <c r="M13" s="386" t="s">
        <v>211</v>
      </c>
      <c r="N13" s="387"/>
      <c r="O13" s="387"/>
      <c r="P13" s="387"/>
      <c r="Q13" s="388"/>
      <c r="R13" s="389">
        <v>103974</v>
      </c>
      <c r="S13" s="390"/>
      <c r="T13" s="390"/>
      <c r="U13" s="390"/>
      <c r="V13" s="391"/>
      <c r="W13" s="490" t="s">
        <v>213</v>
      </c>
      <c r="X13" s="491"/>
      <c r="Y13" s="491"/>
      <c r="Z13" s="491"/>
      <c r="AA13" s="491"/>
      <c r="AB13" s="481"/>
      <c r="AC13" s="365">
        <v>796</v>
      </c>
      <c r="AD13" s="366"/>
      <c r="AE13" s="366"/>
      <c r="AF13" s="366"/>
      <c r="AG13" s="392"/>
      <c r="AH13" s="365">
        <v>871</v>
      </c>
      <c r="AI13" s="366"/>
      <c r="AJ13" s="366"/>
      <c r="AK13" s="366"/>
      <c r="AL13" s="367"/>
      <c r="AM13" s="335" t="s">
        <v>214</v>
      </c>
      <c r="AN13" s="336"/>
      <c r="AO13" s="336"/>
      <c r="AP13" s="336"/>
      <c r="AQ13" s="336"/>
      <c r="AR13" s="336"/>
      <c r="AS13" s="336"/>
      <c r="AT13" s="337"/>
      <c r="AU13" s="338" t="s">
        <v>168</v>
      </c>
      <c r="AV13" s="339"/>
      <c r="AW13" s="339"/>
      <c r="AX13" s="339"/>
      <c r="AY13" s="340" t="s">
        <v>216</v>
      </c>
      <c r="AZ13" s="341"/>
      <c r="BA13" s="341"/>
      <c r="BB13" s="341"/>
      <c r="BC13" s="341"/>
      <c r="BD13" s="341"/>
      <c r="BE13" s="341"/>
      <c r="BF13" s="341"/>
      <c r="BG13" s="341"/>
      <c r="BH13" s="341"/>
      <c r="BI13" s="341"/>
      <c r="BJ13" s="341"/>
      <c r="BK13" s="341"/>
      <c r="BL13" s="341"/>
      <c r="BM13" s="342"/>
      <c r="BN13" s="343">
        <v>330179</v>
      </c>
      <c r="BO13" s="344"/>
      <c r="BP13" s="344"/>
      <c r="BQ13" s="344"/>
      <c r="BR13" s="344"/>
      <c r="BS13" s="344"/>
      <c r="BT13" s="344"/>
      <c r="BU13" s="345"/>
      <c r="BV13" s="343">
        <v>956197</v>
      </c>
      <c r="BW13" s="344"/>
      <c r="BX13" s="344"/>
      <c r="BY13" s="344"/>
      <c r="BZ13" s="344"/>
      <c r="CA13" s="344"/>
      <c r="CB13" s="344"/>
      <c r="CC13" s="345"/>
      <c r="CD13" s="346" t="s">
        <v>218</v>
      </c>
      <c r="CE13" s="347"/>
      <c r="CF13" s="347"/>
      <c r="CG13" s="347"/>
      <c r="CH13" s="347"/>
      <c r="CI13" s="347"/>
      <c r="CJ13" s="347"/>
      <c r="CK13" s="347"/>
      <c r="CL13" s="347"/>
      <c r="CM13" s="347"/>
      <c r="CN13" s="347"/>
      <c r="CO13" s="347"/>
      <c r="CP13" s="347"/>
      <c r="CQ13" s="347"/>
      <c r="CR13" s="347"/>
      <c r="CS13" s="348"/>
      <c r="CT13" s="349">
        <v>6.7</v>
      </c>
      <c r="CU13" s="350"/>
      <c r="CV13" s="350"/>
      <c r="CW13" s="350"/>
      <c r="CX13" s="350"/>
      <c r="CY13" s="350"/>
      <c r="CZ13" s="350"/>
      <c r="DA13" s="351"/>
      <c r="DB13" s="349">
        <v>6.3</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219</v>
      </c>
      <c r="M14" s="394"/>
      <c r="N14" s="394"/>
      <c r="O14" s="394"/>
      <c r="P14" s="394"/>
      <c r="Q14" s="395"/>
      <c r="R14" s="389">
        <v>105967</v>
      </c>
      <c r="S14" s="390"/>
      <c r="T14" s="390"/>
      <c r="U14" s="390"/>
      <c r="V14" s="391"/>
      <c r="W14" s="476"/>
      <c r="X14" s="477"/>
      <c r="Y14" s="477"/>
      <c r="Z14" s="477"/>
      <c r="AA14" s="477"/>
      <c r="AB14" s="467"/>
      <c r="AC14" s="396">
        <v>1.8</v>
      </c>
      <c r="AD14" s="397"/>
      <c r="AE14" s="397"/>
      <c r="AF14" s="397"/>
      <c r="AG14" s="398"/>
      <c r="AH14" s="396">
        <v>1.9</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220</v>
      </c>
      <c r="CE14" s="401"/>
      <c r="CF14" s="401"/>
      <c r="CG14" s="401"/>
      <c r="CH14" s="401"/>
      <c r="CI14" s="401"/>
      <c r="CJ14" s="401"/>
      <c r="CK14" s="401"/>
      <c r="CL14" s="401"/>
      <c r="CM14" s="401"/>
      <c r="CN14" s="401"/>
      <c r="CO14" s="401"/>
      <c r="CP14" s="401"/>
      <c r="CQ14" s="401"/>
      <c r="CR14" s="401"/>
      <c r="CS14" s="402"/>
      <c r="CT14" s="403">
        <v>9.1999999999999993</v>
      </c>
      <c r="CU14" s="404"/>
      <c r="CV14" s="404"/>
      <c r="CW14" s="404"/>
      <c r="CX14" s="404"/>
      <c r="CY14" s="404"/>
      <c r="CZ14" s="404"/>
      <c r="DA14" s="405"/>
      <c r="DB14" s="403">
        <v>12.8</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4"/>
      <c r="M15" s="386" t="s">
        <v>211</v>
      </c>
      <c r="N15" s="387"/>
      <c r="O15" s="387"/>
      <c r="P15" s="387"/>
      <c r="Q15" s="388"/>
      <c r="R15" s="389">
        <v>104279</v>
      </c>
      <c r="S15" s="390"/>
      <c r="T15" s="390"/>
      <c r="U15" s="390"/>
      <c r="V15" s="391"/>
      <c r="W15" s="490" t="s">
        <v>7</v>
      </c>
      <c r="X15" s="491"/>
      <c r="Y15" s="491"/>
      <c r="Z15" s="491"/>
      <c r="AA15" s="491"/>
      <c r="AB15" s="481"/>
      <c r="AC15" s="365">
        <v>9728</v>
      </c>
      <c r="AD15" s="366"/>
      <c r="AE15" s="366"/>
      <c r="AF15" s="366"/>
      <c r="AG15" s="392"/>
      <c r="AH15" s="365">
        <v>10822</v>
      </c>
      <c r="AI15" s="366"/>
      <c r="AJ15" s="366"/>
      <c r="AK15" s="366"/>
      <c r="AL15" s="367"/>
      <c r="AM15" s="335"/>
      <c r="AN15" s="336"/>
      <c r="AO15" s="336"/>
      <c r="AP15" s="336"/>
      <c r="AQ15" s="336"/>
      <c r="AR15" s="336"/>
      <c r="AS15" s="336"/>
      <c r="AT15" s="337"/>
      <c r="AU15" s="338"/>
      <c r="AV15" s="339"/>
      <c r="AW15" s="339"/>
      <c r="AX15" s="339"/>
      <c r="AY15" s="323" t="s">
        <v>224</v>
      </c>
      <c r="AZ15" s="324"/>
      <c r="BA15" s="324"/>
      <c r="BB15" s="324"/>
      <c r="BC15" s="324"/>
      <c r="BD15" s="324"/>
      <c r="BE15" s="324"/>
      <c r="BF15" s="324"/>
      <c r="BG15" s="324"/>
      <c r="BH15" s="324"/>
      <c r="BI15" s="324"/>
      <c r="BJ15" s="324"/>
      <c r="BK15" s="324"/>
      <c r="BL15" s="324"/>
      <c r="BM15" s="325"/>
      <c r="BN15" s="326">
        <v>12479252</v>
      </c>
      <c r="BO15" s="327"/>
      <c r="BP15" s="327"/>
      <c r="BQ15" s="327"/>
      <c r="BR15" s="327"/>
      <c r="BS15" s="327"/>
      <c r="BT15" s="327"/>
      <c r="BU15" s="328"/>
      <c r="BV15" s="326">
        <v>11893029</v>
      </c>
      <c r="BW15" s="327"/>
      <c r="BX15" s="327"/>
      <c r="BY15" s="327"/>
      <c r="BZ15" s="327"/>
      <c r="CA15" s="327"/>
      <c r="CB15" s="327"/>
      <c r="CC15" s="328"/>
      <c r="CD15" s="329" t="s">
        <v>212</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05"/>
      <c r="C16" s="506"/>
      <c r="D16" s="506"/>
      <c r="E16" s="506"/>
      <c r="F16" s="506"/>
      <c r="G16" s="506"/>
      <c r="H16" s="506"/>
      <c r="I16" s="506"/>
      <c r="J16" s="506"/>
      <c r="K16" s="507"/>
      <c r="L16" s="393" t="s">
        <v>225</v>
      </c>
      <c r="M16" s="406"/>
      <c r="N16" s="406"/>
      <c r="O16" s="406"/>
      <c r="P16" s="406"/>
      <c r="Q16" s="407"/>
      <c r="R16" s="408" t="s">
        <v>227</v>
      </c>
      <c r="S16" s="409"/>
      <c r="T16" s="409"/>
      <c r="U16" s="409"/>
      <c r="V16" s="410"/>
      <c r="W16" s="476"/>
      <c r="X16" s="477"/>
      <c r="Y16" s="477"/>
      <c r="Z16" s="477"/>
      <c r="AA16" s="477"/>
      <c r="AB16" s="467"/>
      <c r="AC16" s="396">
        <v>22.3</v>
      </c>
      <c r="AD16" s="397"/>
      <c r="AE16" s="397"/>
      <c r="AF16" s="397"/>
      <c r="AG16" s="398"/>
      <c r="AH16" s="396">
        <v>23.3</v>
      </c>
      <c r="AI16" s="397"/>
      <c r="AJ16" s="397"/>
      <c r="AK16" s="397"/>
      <c r="AL16" s="399"/>
      <c r="AM16" s="335"/>
      <c r="AN16" s="336"/>
      <c r="AO16" s="336"/>
      <c r="AP16" s="336"/>
      <c r="AQ16" s="336"/>
      <c r="AR16" s="336"/>
      <c r="AS16" s="336"/>
      <c r="AT16" s="337"/>
      <c r="AU16" s="338"/>
      <c r="AV16" s="339"/>
      <c r="AW16" s="339"/>
      <c r="AX16" s="339"/>
      <c r="AY16" s="340" t="s">
        <v>104</v>
      </c>
      <c r="AZ16" s="341"/>
      <c r="BA16" s="341"/>
      <c r="BB16" s="341"/>
      <c r="BC16" s="341"/>
      <c r="BD16" s="341"/>
      <c r="BE16" s="341"/>
      <c r="BF16" s="341"/>
      <c r="BG16" s="341"/>
      <c r="BH16" s="341"/>
      <c r="BI16" s="341"/>
      <c r="BJ16" s="341"/>
      <c r="BK16" s="341"/>
      <c r="BL16" s="341"/>
      <c r="BM16" s="342"/>
      <c r="BN16" s="343">
        <v>20696998</v>
      </c>
      <c r="BO16" s="344"/>
      <c r="BP16" s="344"/>
      <c r="BQ16" s="344"/>
      <c r="BR16" s="344"/>
      <c r="BS16" s="344"/>
      <c r="BT16" s="344"/>
      <c r="BU16" s="345"/>
      <c r="BV16" s="343">
        <v>19974037</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5"/>
      <c r="M17" s="411" t="s">
        <v>98</v>
      </c>
      <c r="N17" s="412"/>
      <c r="O17" s="412"/>
      <c r="P17" s="412"/>
      <c r="Q17" s="413"/>
      <c r="R17" s="408" t="s">
        <v>228</v>
      </c>
      <c r="S17" s="409"/>
      <c r="T17" s="409"/>
      <c r="U17" s="409"/>
      <c r="V17" s="410"/>
      <c r="W17" s="490" t="s">
        <v>90</v>
      </c>
      <c r="X17" s="491"/>
      <c r="Y17" s="491"/>
      <c r="Z17" s="491"/>
      <c r="AA17" s="491"/>
      <c r="AB17" s="481"/>
      <c r="AC17" s="365">
        <v>33023</v>
      </c>
      <c r="AD17" s="366"/>
      <c r="AE17" s="366"/>
      <c r="AF17" s="366"/>
      <c r="AG17" s="392"/>
      <c r="AH17" s="365">
        <v>34757</v>
      </c>
      <c r="AI17" s="366"/>
      <c r="AJ17" s="366"/>
      <c r="AK17" s="366"/>
      <c r="AL17" s="367"/>
      <c r="AM17" s="335"/>
      <c r="AN17" s="336"/>
      <c r="AO17" s="336"/>
      <c r="AP17" s="336"/>
      <c r="AQ17" s="336"/>
      <c r="AR17" s="336"/>
      <c r="AS17" s="336"/>
      <c r="AT17" s="337"/>
      <c r="AU17" s="338"/>
      <c r="AV17" s="339"/>
      <c r="AW17" s="339"/>
      <c r="AX17" s="339"/>
      <c r="AY17" s="340" t="s">
        <v>232</v>
      </c>
      <c r="AZ17" s="341"/>
      <c r="BA17" s="341"/>
      <c r="BB17" s="341"/>
      <c r="BC17" s="341"/>
      <c r="BD17" s="341"/>
      <c r="BE17" s="341"/>
      <c r="BF17" s="341"/>
      <c r="BG17" s="341"/>
      <c r="BH17" s="341"/>
      <c r="BI17" s="341"/>
      <c r="BJ17" s="341"/>
      <c r="BK17" s="341"/>
      <c r="BL17" s="341"/>
      <c r="BM17" s="342"/>
      <c r="BN17" s="343">
        <v>15716038</v>
      </c>
      <c r="BO17" s="344"/>
      <c r="BP17" s="344"/>
      <c r="BQ17" s="344"/>
      <c r="BR17" s="344"/>
      <c r="BS17" s="344"/>
      <c r="BT17" s="344"/>
      <c r="BU17" s="345"/>
      <c r="BV17" s="343">
        <v>14955584</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233</v>
      </c>
      <c r="C18" s="415"/>
      <c r="D18" s="415"/>
      <c r="E18" s="416"/>
      <c r="F18" s="416"/>
      <c r="G18" s="416"/>
      <c r="H18" s="416"/>
      <c r="I18" s="416"/>
      <c r="J18" s="416"/>
      <c r="K18" s="416"/>
      <c r="L18" s="417">
        <v>69.94</v>
      </c>
      <c r="M18" s="417"/>
      <c r="N18" s="417"/>
      <c r="O18" s="417"/>
      <c r="P18" s="417"/>
      <c r="Q18" s="417"/>
      <c r="R18" s="418"/>
      <c r="S18" s="418"/>
      <c r="T18" s="418"/>
      <c r="U18" s="418"/>
      <c r="V18" s="419"/>
      <c r="W18" s="492"/>
      <c r="X18" s="493"/>
      <c r="Y18" s="493"/>
      <c r="Z18" s="493"/>
      <c r="AA18" s="493"/>
      <c r="AB18" s="484"/>
      <c r="AC18" s="420">
        <v>75.8</v>
      </c>
      <c r="AD18" s="421"/>
      <c r="AE18" s="421"/>
      <c r="AF18" s="421"/>
      <c r="AG18" s="422"/>
      <c r="AH18" s="420">
        <v>74.8</v>
      </c>
      <c r="AI18" s="421"/>
      <c r="AJ18" s="421"/>
      <c r="AK18" s="421"/>
      <c r="AL18" s="423"/>
      <c r="AM18" s="335"/>
      <c r="AN18" s="336"/>
      <c r="AO18" s="336"/>
      <c r="AP18" s="336"/>
      <c r="AQ18" s="336"/>
      <c r="AR18" s="336"/>
      <c r="AS18" s="336"/>
      <c r="AT18" s="337"/>
      <c r="AU18" s="338"/>
      <c r="AV18" s="339"/>
      <c r="AW18" s="339"/>
      <c r="AX18" s="339"/>
      <c r="AY18" s="340" t="s">
        <v>234</v>
      </c>
      <c r="AZ18" s="341"/>
      <c r="BA18" s="341"/>
      <c r="BB18" s="341"/>
      <c r="BC18" s="341"/>
      <c r="BD18" s="341"/>
      <c r="BE18" s="341"/>
      <c r="BF18" s="341"/>
      <c r="BG18" s="341"/>
      <c r="BH18" s="341"/>
      <c r="BI18" s="341"/>
      <c r="BJ18" s="341"/>
      <c r="BK18" s="341"/>
      <c r="BL18" s="341"/>
      <c r="BM18" s="342"/>
      <c r="BN18" s="343">
        <v>24027616</v>
      </c>
      <c r="BO18" s="344"/>
      <c r="BP18" s="344"/>
      <c r="BQ18" s="344"/>
      <c r="BR18" s="344"/>
      <c r="BS18" s="344"/>
      <c r="BT18" s="344"/>
      <c r="BU18" s="345"/>
      <c r="BV18" s="343">
        <v>23473834</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67</v>
      </c>
      <c r="C19" s="415"/>
      <c r="D19" s="415"/>
      <c r="E19" s="416"/>
      <c r="F19" s="416"/>
      <c r="G19" s="416"/>
      <c r="H19" s="416"/>
      <c r="I19" s="416"/>
      <c r="J19" s="416"/>
      <c r="K19" s="416"/>
      <c r="L19" s="424">
        <v>1494</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235</v>
      </c>
      <c r="AZ19" s="341"/>
      <c r="BA19" s="341"/>
      <c r="BB19" s="341"/>
      <c r="BC19" s="341"/>
      <c r="BD19" s="341"/>
      <c r="BE19" s="341"/>
      <c r="BF19" s="341"/>
      <c r="BG19" s="341"/>
      <c r="BH19" s="341"/>
      <c r="BI19" s="341"/>
      <c r="BJ19" s="341"/>
      <c r="BK19" s="341"/>
      <c r="BL19" s="341"/>
      <c r="BM19" s="342"/>
      <c r="BN19" s="343">
        <v>30392087</v>
      </c>
      <c r="BO19" s="344"/>
      <c r="BP19" s="344"/>
      <c r="BQ19" s="344"/>
      <c r="BR19" s="344"/>
      <c r="BS19" s="344"/>
      <c r="BT19" s="344"/>
      <c r="BU19" s="345"/>
      <c r="BV19" s="343">
        <v>30270710</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238</v>
      </c>
      <c r="C20" s="415"/>
      <c r="D20" s="415"/>
      <c r="E20" s="416"/>
      <c r="F20" s="416"/>
      <c r="G20" s="416"/>
      <c r="H20" s="416"/>
      <c r="I20" s="416"/>
      <c r="J20" s="416"/>
      <c r="K20" s="416"/>
      <c r="L20" s="424">
        <v>45447</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240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241</v>
      </c>
      <c r="C22" s="537"/>
      <c r="D22" s="538"/>
      <c r="E22" s="486" t="s">
        <v>5</v>
      </c>
      <c r="F22" s="491"/>
      <c r="G22" s="491"/>
      <c r="H22" s="491"/>
      <c r="I22" s="491"/>
      <c r="J22" s="491"/>
      <c r="K22" s="481"/>
      <c r="L22" s="486" t="s">
        <v>243</v>
      </c>
      <c r="M22" s="491"/>
      <c r="N22" s="491"/>
      <c r="O22" s="491"/>
      <c r="P22" s="481"/>
      <c r="Q22" s="513" t="s">
        <v>244</v>
      </c>
      <c r="R22" s="514"/>
      <c r="S22" s="514"/>
      <c r="T22" s="514"/>
      <c r="U22" s="514"/>
      <c r="V22" s="515"/>
      <c r="W22" s="545" t="s">
        <v>246</v>
      </c>
      <c r="X22" s="537"/>
      <c r="Y22" s="538"/>
      <c r="Z22" s="486" t="s">
        <v>5</v>
      </c>
      <c r="AA22" s="491"/>
      <c r="AB22" s="491"/>
      <c r="AC22" s="491"/>
      <c r="AD22" s="491"/>
      <c r="AE22" s="491"/>
      <c r="AF22" s="491"/>
      <c r="AG22" s="481"/>
      <c r="AH22" s="519" t="s">
        <v>181</v>
      </c>
      <c r="AI22" s="491"/>
      <c r="AJ22" s="491"/>
      <c r="AK22" s="491"/>
      <c r="AL22" s="481"/>
      <c r="AM22" s="519" t="s">
        <v>247</v>
      </c>
      <c r="AN22" s="520"/>
      <c r="AO22" s="520"/>
      <c r="AP22" s="520"/>
      <c r="AQ22" s="520"/>
      <c r="AR22" s="521"/>
      <c r="AS22" s="513" t="s">
        <v>244</v>
      </c>
      <c r="AT22" s="514"/>
      <c r="AU22" s="514"/>
      <c r="AV22" s="514"/>
      <c r="AW22" s="514"/>
      <c r="AX22" s="525"/>
      <c r="AY22" s="323" t="s">
        <v>248</v>
      </c>
      <c r="AZ22" s="324"/>
      <c r="BA22" s="324"/>
      <c r="BB22" s="324"/>
      <c r="BC22" s="324"/>
      <c r="BD22" s="324"/>
      <c r="BE22" s="324"/>
      <c r="BF22" s="324"/>
      <c r="BG22" s="324"/>
      <c r="BH22" s="324"/>
      <c r="BI22" s="324"/>
      <c r="BJ22" s="324"/>
      <c r="BK22" s="324"/>
      <c r="BL22" s="324"/>
      <c r="BM22" s="325"/>
      <c r="BN22" s="326">
        <v>48552237</v>
      </c>
      <c r="BO22" s="327"/>
      <c r="BP22" s="327"/>
      <c r="BQ22" s="327"/>
      <c r="BR22" s="327"/>
      <c r="BS22" s="327"/>
      <c r="BT22" s="327"/>
      <c r="BU22" s="328"/>
      <c r="BV22" s="326">
        <v>49298016</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251</v>
      </c>
      <c r="AZ23" s="341"/>
      <c r="BA23" s="341"/>
      <c r="BB23" s="341"/>
      <c r="BC23" s="341"/>
      <c r="BD23" s="341"/>
      <c r="BE23" s="341"/>
      <c r="BF23" s="341"/>
      <c r="BG23" s="341"/>
      <c r="BH23" s="341"/>
      <c r="BI23" s="341"/>
      <c r="BJ23" s="341"/>
      <c r="BK23" s="341"/>
      <c r="BL23" s="341"/>
      <c r="BM23" s="342"/>
      <c r="BN23" s="343">
        <v>33663853</v>
      </c>
      <c r="BO23" s="344"/>
      <c r="BP23" s="344"/>
      <c r="BQ23" s="344"/>
      <c r="BR23" s="344"/>
      <c r="BS23" s="344"/>
      <c r="BT23" s="344"/>
      <c r="BU23" s="345"/>
      <c r="BV23" s="343">
        <v>35111456</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252</v>
      </c>
      <c r="F24" s="336"/>
      <c r="G24" s="336"/>
      <c r="H24" s="336"/>
      <c r="I24" s="336"/>
      <c r="J24" s="336"/>
      <c r="K24" s="337"/>
      <c r="L24" s="365">
        <v>1</v>
      </c>
      <c r="M24" s="366"/>
      <c r="N24" s="366"/>
      <c r="O24" s="366"/>
      <c r="P24" s="392"/>
      <c r="Q24" s="365">
        <v>8760</v>
      </c>
      <c r="R24" s="366"/>
      <c r="S24" s="366"/>
      <c r="T24" s="366"/>
      <c r="U24" s="366"/>
      <c r="V24" s="392"/>
      <c r="W24" s="546"/>
      <c r="X24" s="540"/>
      <c r="Y24" s="541"/>
      <c r="Z24" s="364" t="s">
        <v>254</v>
      </c>
      <c r="AA24" s="336"/>
      <c r="AB24" s="336"/>
      <c r="AC24" s="336"/>
      <c r="AD24" s="336"/>
      <c r="AE24" s="336"/>
      <c r="AF24" s="336"/>
      <c r="AG24" s="337"/>
      <c r="AH24" s="365">
        <v>756</v>
      </c>
      <c r="AI24" s="366"/>
      <c r="AJ24" s="366"/>
      <c r="AK24" s="366"/>
      <c r="AL24" s="392"/>
      <c r="AM24" s="365">
        <v>2318652</v>
      </c>
      <c r="AN24" s="366"/>
      <c r="AO24" s="366"/>
      <c r="AP24" s="366"/>
      <c r="AQ24" s="366"/>
      <c r="AR24" s="392"/>
      <c r="AS24" s="365">
        <v>3067</v>
      </c>
      <c r="AT24" s="366"/>
      <c r="AU24" s="366"/>
      <c r="AV24" s="366"/>
      <c r="AW24" s="366"/>
      <c r="AX24" s="367"/>
      <c r="AY24" s="438" t="s">
        <v>255</v>
      </c>
      <c r="AZ24" s="439"/>
      <c r="BA24" s="439"/>
      <c r="BB24" s="439"/>
      <c r="BC24" s="439"/>
      <c r="BD24" s="439"/>
      <c r="BE24" s="439"/>
      <c r="BF24" s="439"/>
      <c r="BG24" s="439"/>
      <c r="BH24" s="439"/>
      <c r="BI24" s="439"/>
      <c r="BJ24" s="439"/>
      <c r="BK24" s="439"/>
      <c r="BL24" s="439"/>
      <c r="BM24" s="440"/>
      <c r="BN24" s="343">
        <v>27204231</v>
      </c>
      <c r="BO24" s="344"/>
      <c r="BP24" s="344"/>
      <c r="BQ24" s="344"/>
      <c r="BR24" s="344"/>
      <c r="BS24" s="344"/>
      <c r="BT24" s="344"/>
      <c r="BU24" s="345"/>
      <c r="BV24" s="343">
        <v>26667089</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193</v>
      </c>
      <c r="F25" s="336"/>
      <c r="G25" s="336"/>
      <c r="H25" s="336"/>
      <c r="I25" s="336"/>
      <c r="J25" s="336"/>
      <c r="K25" s="337"/>
      <c r="L25" s="365">
        <v>1</v>
      </c>
      <c r="M25" s="366"/>
      <c r="N25" s="366"/>
      <c r="O25" s="366"/>
      <c r="P25" s="392"/>
      <c r="Q25" s="365">
        <v>7180</v>
      </c>
      <c r="R25" s="366"/>
      <c r="S25" s="366"/>
      <c r="T25" s="366"/>
      <c r="U25" s="366"/>
      <c r="V25" s="392"/>
      <c r="W25" s="546"/>
      <c r="X25" s="540"/>
      <c r="Y25" s="541"/>
      <c r="Z25" s="364" t="s">
        <v>257</v>
      </c>
      <c r="AA25" s="336"/>
      <c r="AB25" s="336"/>
      <c r="AC25" s="336"/>
      <c r="AD25" s="336"/>
      <c r="AE25" s="336"/>
      <c r="AF25" s="336"/>
      <c r="AG25" s="337"/>
      <c r="AH25" s="365">
        <v>161</v>
      </c>
      <c r="AI25" s="366"/>
      <c r="AJ25" s="366"/>
      <c r="AK25" s="366"/>
      <c r="AL25" s="392"/>
      <c r="AM25" s="365">
        <v>503769</v>
      </c>
      <c r="AN25" s="366"/>
      <c r="AO25" s="366"/>
      <c r="AP25" s="366"/>
      <c r="AQ25" s="366"/>
      <c r="AR25" s="392"/>
      <c r="AS25" s="365">
        <v>3129</v>
      </c>
      <c r="AT25" s="366"/>
      <c r="AU25" s="366"/>
      <c r="AV25" s="366"/>
      <c r="AW25" s="366"/>
      <c r="AX25" s="367"/>
      <c r="AY25" s="323" t="s">
        <v>34</v>
      </c>
      <c r="AZ25" s="324"/>
      <c r="BA25" s="324"/>
      <c r="BB25" s="324"/>
      <c r="BC25" s="324"/>
      <c r="BD25" s="324"/>
      <c r="BE25" s="324"/>
      <c r="BF25" s="324"/>
      <c r="BG25" s="324"/>
      <c r="BH25" s="324"/>
      <c r="BI25" s="324"/>
      <c r="BJ25" s="324"/>
      <c r="BK25" s="324"/>
      <c r="BL25" s="324"/>
      <c r="BM25" s="325"/>
      <c r="BN25" s="326">
        <v>2520585</v>
      </c>
      <c r="BO25" s="327"/>
      <c r="BP25" s="327"/>
      <c r="BQ25" s="327"/>
      <c r="BR25" s="327"/>
      <c r="BS25" s="327"/>
      <c r="BT25" s="327"/>
      <c r="BU25" s="328"/>
      <c r="BV25" s="326">
        <v>2499134</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258</v>
      </c>
      <c r="F26" s="336"/>
      <c r="G26" s="336"/>
      <c r="H26" s="336"/>
      <c r="I26" s="336"/>
      <c r="J26" s="336"/>
      <c r="K26" s="337"/>
      <c r="L26" s="365">
        <v>1</v>
      </c>
      <c r="M26" s="366"/>
      <c r="N26" s="366"/>
      <c r="O26" s="366"/>
      <c r="P26" s="392"/>
      <c r="Q26" s="365">
        <v>6580</v>
      </c>
      <c r="R26" s="366"/>
      <c r="S26" s="366"/>
      <c r="T26" s="366"/>
      <c r="U26" s="366"/>
      <c r="V26" s="392"/>
      <c r="W26" s="546"/>
      <c r="X26" s="540"/>
      <c r="Y26" s="541"/>
      <c r="Z26" s="364" t="s">
        <v>259</v>
      </c>
      <c r="AA26" s="444"/>
      <c r="AB26" s="444"/>
      <c r="AC26" s="444"/>
      <c r="AD26" s="444"/>
      <c r="AE26" s="444"/>
      <c r="AF26" s="444"/>
      <c r="AG26" s="445"/>
      <c r="AH26" s="365">
        <v>25</v>
      </c>
      <c r="AI26" s="366"/>
      <c r="AJ26" s="366"/>
      <c r="AK26" s="366"/>
      <c r="AL26" s="392"/>
      <c r="AM26" s="365">
        <v>81900</v>
      </c>
      <c r="AN26" s="366"/>
      <c r="AO26" s="366"/>
      <c r="AP26" s="366"/>
      <c r="AQ26" s="366"/>
      <c r="AR26" s="392"/>
      <c r="AS26" s="365">
        <v>3276</v>
      </c>
      <c r="AT26" s="366"/>
      <c r="AU26" s="366"/>
      <c r="AV26" s="366"/>
      <c r="AW26" s="366"/>
      <c r="AX26" s="367"/>
      <c r="AY26" s="346" t="s">
        <v>260</v>
      </c>
      <c r="AZ26" s="347"/>
      <c r="BA26" s="347"/>
      <c r="BB26" s="347"/>
      <c r="BC26" s="347"/>
      <c r="BD26" s="347"/>
      <c r="BE26" s="347"/>
      <c r="BF26" s="347"/>
      <c r="BG26" s="347"/>
      <c r="BH26" s="347"/>
      <c r="BI26" s="347"/>
      <c r="BJ26" s="347"/>
      <c r="BK26" s="347"/>
      <c r="BL26" s="347"/>
      <c r="BM26" s="348"/>
      <c r="BN26" s="343">
        <v>150000</v>
      </c>
      <c r="BO26" s="344"/>
      <c r="BP26" s="344"/>
      <c r="BQ26" s="344"/>
      <c r="BR26" s="344"/>
      <c r="BS26" s="344"/>
      <c r="BT26" s="344"/>
      <c r="BU26" s="345"/>
      <c r="BV26" s="343">
        <v>60000</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261</v>
      </c>
      <c r="F27" s="336"/>
      <c r="G27" s="336"/>
      <c r="H27" s="336"/>
      <c r="I27" s="336"/>
      <c r="J27" s="336"/>
      <c r="K27" s="337"/>
      <c r="L27" s="365">
        <v>1</v>
      </c>
      <c r="M27" s="366"/>
      <c r="N27" s="366"/>
      <c r="O27" s="366"/>
      <c r="P27" s="392"/>
      <c r="Q27" s="365">
        <v>4940</v>
      </c>
      <c r="R27" s="366"/>
      <c r="S27" s="366"/>
      <c r="T27" s="366"/>
      <c r="U27" s="366"/>
      <c r="V27" s="392"/>
      <c r="W27" s="546"/>
      <c r="X27" s="540"/>
      <c r="Y27" s="541"/>
      <c r="Z27" s="364" t="s">
        <v>262</v>
      </c>
      <c r="AA27" s="336"/>
      <c r="AB27" s="336"/>
      <c r="AC27" s="336"/>
      <c r="AD27" s="336"/>
      <c r="AE27" s="336"/>
      <c r="AF27" s="336"/>
      <c r="AG27" s="337"/>
      <c r="AH27" s="365">
        <v>4</v>
      </c>
      <c r="AI27" s="366"/>
      <c r="AJ27" s="366"/>
      <c r="AK27" s="366"/>
      <c r="AL27" s="392"/>
      <c r="AM27" s="365">
        <v>13700</v>
      </c>
      <c r="AN27" s="366"/>
      <c r="AO27" s="366"/>
      <c r="AP27" s="366"/>
      <c r="AQ27" s="366"/>
      <c r="AR27" s="392"/>
      <c r="AS27" s="365">
        <v>3425</v>
      </c>
      <c r="AT27" s="366"/>
      <c r="AU27" s="366"/>
      <c r="AV27" s="366"/>
      <c r="AW27" s="366"/>
      <c r="AX27" s="367"/>
      <c r="AY27" s="400" t="s">
        <v>265</v>
      </c>
      <c r="AZ27" s="401"/>
      <c r="BA27" s="401"/>
      <c r="BB27" s="401"/>
      <c r="BC27" s="401"/>
      <c r="BD27" s="401"/>
      <c r="BE27" s="401"/>
      <c r="BF27" s="401"/>
      <c r="BG27" s="401"/>
      <c r="BH27" s="401"/>
      <c r="BI27" s="401"/>
      <c r="BJ27" s="401"/>
      <c r="BK27" s="401"/>
      <c r="BL27" s="401"/>
      <c r="BM27" s="402"/>
      <c r="BN27" s="441">
        <v>1673446</v>
      </c>
      <c r="BO27" s="442"/>
      <c r="BP27" s="442"/>
      <c r="BQ27" s="442"/>
      <c r="BR27" s="442"/>
      <c r="BS27" s="442"/>
      <c r="BT27" s="442"/>
      <c r="BU27" s="443"/>
      <c r="BV27" s="441">
        <v>1673425</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266</v>
      </c>
      <c r="F28" s="336"/>
      <c r="G28" s="336"/>
      <c r="H28" s="336"/>
      <c r="I28" s="336"/>
      <c r="J28" s="336"/>
      <c r="K28" s="337"/>
      <c r="L28" s="365">
        <v>1</v>
      </c>
      <c r="M28" s="366"/>
      <c r="N28" s="366"/>
      <c r="O28" s="366"/>
      <c r="P28" s="392"/>
      <c r="Q28" s="365">
        <v>4440</v>
      </c>
      <c r="R28" s="366"/>
      <c r="S28" s="366"/>
      <c r="T28" s="366"/>
      <c r="U28" s="366"/>
      <c r="V28" s="392"/>
      <c r="W28" s="546"/>
      <c r="X28" s="540"/>
      <c r="Y28" s="541"/>
      <c r="Z28" s="364" t="s">
        <v>32</v>
      </c>
      <c r="AA28" s="336"/>
      <c r="AB28" s="336"/>
      <c r="AC28" s="336"/>
      <c r="AD28" s="336"/>
      <c r="AE28" s="336"/>
      <c r="AF28" s="336"/>
      <c r="AG28" s="337"/>
      <c r="AH28" s="365" t="s">
        <v>201</v>
      </c>
      <c r="AI28" s="366"/>
      <c r="AJ28" s="366"/>
      <c r="AK28" s="366"/>
      <c r="AL28" s="392"/>
      <c r="AM28" s="365" t="s">
        <v>201</v>
      </c>
      <c r="AN28" s="366"/>
      <c r="AO28" s="366"/>
      <c r="AP28" s="366"/>
      <c r="AQ28" s="366"/>
      <c r="AR28" s="392"/>
      <c r="AS28" s="365" t="s">
        <v>201</v>
      </c>
      <c r="AT28" s="366"/>
      <c r="AU28" s="366"/>
      <c r="AV28" s="366"/>
      <c r="AW28" s="366"/>
      <c r="AX28" s="367"/>
      <c r="AY28" s="527" t="s">
        <v>267</v>
      </c>
      <c r="AZ28" s="528"/>
      <c r="BA28" s="528"/>
      <c r="BB28" s="529"/>
      <c r="BC28" s="323" t="s">
        <v>97</v>
      </c>
      <c r="BD28" s="324"/>
      <c r="BE28" s="324"/>
      <c r="BF28" s="324"/>
      <c r="BG28" s="324"/>
      <c r="BH28" s="324"/>
      <c r="BI28" s="324"/>
      <c r="BJ28" s="324"/>
      <c r="BK28" s="324"/>
      <c r="BL28" s="324"/>
      <c r="BM28" s="325"/>
      <c r="BN28" s="326">
        <v>2312577</v>
      </c>
      <c r="BO28" s="327"/>
      <c r="BP28" s="327"/>
      <c r="BQ28" s="327"/>
      <c r="BR28" s="327"/>
      <c r="BS28" s="327"/>
      <c r="BT28" s="327"/>
      <c r="BU28" s="328"/>
      <c r="BV28" s="326">
        <v>2126725</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270</v>
      </c>
      <c r="F29" s="336"/>
      <c r="G29" s="336"/>
      <c r="H29" s="336"/>
      <c r="I29" s="336"/>
      <c r="J29" s="336"/>
      <c r="K29" s="337"/>
      <c r="L29" s="365">
        <v>22</v>
      </c>
      <c r="M29" s="366"/>
      <c r="N29" s="366"/>
      <c r="O29" s="366"/>
      <c r="P29" s="392"/>
      <c r="Q29" s="365">
        <v>4110</v>
      </c>
      <c r="R29" s="366"/>
      <c r="S29" s="366"/>
      <c r="T29" s="366"/>
      <c r="U29" s="366"/>
      <c r="V29" s="392"/>
      <c r="W29" s="547"/>
      <c r="X29" s="548"/>
      <c r="Y29" s="549"/>
      <c r="Z29" s="364" t="s">
        <v>272</v>
      </c>
      <c r="AA29" s="336"/>
      <c r="AB29" s="336"/>
      <c r="AC29" s="336"/>
      <c r="AD29" s="336"/>
      <c r="AE29" s="336"/>
      <c r="AF29" s="336"/>
      <c r="AG29" s="337"/>
      <c r="AH29" s="365">
        <v>760</v>
      </c>
      <c r="AI29" s="366"/>
      <c r="AJ29" s="366"/>
      <c r="AK29" s="366"/>
      <c r="AL29" s="392"/>
      <c r="AM29" s="365">
        <v>2332352</v>
      </c>
      <c r="AN29" s="366"/>
      <c r="AO29" s="366"/>
      <c r="AP29" s="366"/>
      <c r="AQ29" s="366"/>
      <c r="AR29" s="392"/>
      <c r="AS29" s="365">
        <v>3069</v>
      </c>
      <c r="AT29" s="366"/>
      <c r="AU29" s="366"/>
      <c r="AV29" s="366"/>
      <c r="AW29" s="366"/>
      <c r="AX29" s="367"/>
      <c r="AY29" s="530"/>
      <c r="AZ29" s="531"/>
      <c r="BA29" s="531"/>
      <c r="BB29" s="532"/>
      <c r="BC29" s="340" t="s">
        <v>273</v>
      </c>
      <c r="BD29" s="341"/>
      <c r="BE29" s="341"/>
      <c r="BF29" s="341"/>
      <c r="BG29" s="341"/>
      <c r="BH29" s="341"/>
      <c r="BI29" s="341"/>
      <c r="BJ29" s="341"/>
      <c r="BK29" s="341"/>
      <c r="BL29" s="341"/>
      <c r="BM29" s="342"/>
      <c r="BN29" s="343">
        <v>1459770</v>
      </c>
      <c r="BO29" s="344"/>
      <c r="BP29" s="344"/>
      <c r="BQ29" s="344"/>
      <c r="BR29" s="344"/>
      <c r="BS29" s="344"/>
      <c r="BT29" s="344"/>
      <c r="BU29" s="345"/>
      <c r="BV29" s="343">
        <v>1589701</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275</v>
      </c>
      <c r="X30" s="450"/>
      <c r="Y30" s="450"/>
      <c r="Z30" s="450"/>
      <c r="AA30" s="450"/>
      <c r="AB30" s="450"/>
      <c r="AC30" s="450"/>
      <c r="AD30" s="450"/>
      <c r="AE30" s="450"/>
      <c r="AF30" s="450"/>
      <c r="AG30" s="451"/>
      <c r="AH30" s="420">
        <v>97.5</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70</v>
      </c>
      <c r="BD30" s="439"/>
      <c r="BE30" s="439"/>
      <c r="BF30" s="439"/>
      <c r="BG30" s="439"/>
      <c r="BH30" s="439"/>
      <c r="BI30" s="439"/>
      <c r="BJ30" s="439"/>
      <c r="BK30" s="439"/>
      <c r="BL30" s="439"/>
      <c r="BM30" s="440"/>
      <c r="BN30" s="441">
        <v>3653522</v>
      </c>
      <c r="BO30" s="442"/>
      <c r="BP30" s="442"/>
      <c r="BQ30" s="442"/>
      <c r="BR30" s="442"/>
      <c r="BS30" s="442"/>
      <c r="BT30" s="442"/>
      <c r="BU30" s="443"/>
      <c r="BV30" s="441">
        <v>2288162</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2" t="s">
        <v>185</v>
      </c>
      <c r="D32" s="452"/>
      <c r="E32" s="452"/>
      <c r="F32" s="452"/>
      <c r="G32" s="452"/>
      <c r="H32" s="452"/>
      <c r="I32" s="452"/>
      <c r="J32" s="452"/>
      <c r="K32" s="452"/>
      <c r="L32" s="452"/>
      <c r="M32" s="452"/>
      <c r="N32" s="452"/>
      <c r="O32" s="452"/>
      <c r="P32" s="452"/>
      <c r="Q32" s="452"/>
      <c r="R32" s="452"/>
      <c r="S32" s="452"/>
      <c r="U32" s="347" t="s">
        <v>87</v>
      </c>
      <c r="V32" s="347"/>
      <c r="W32" s="347"/>
      <c r="X32" s="347"/>
      <c r="Y32" s="347"/>
      <c r="Z32" s="347"/>
      <c r="AA32" s="347"/>
      <c r="AB32" s="347"/>
      <c r="AC32" s="347"/>
      <c r="AD32" s="347"/>
      <c r="AE32" s="347"/>
      <c r="AF32" s="347"/>
      <c r="AG32" s="347"/>
      <c r="AH32" s="347"/>
      <c r="AI32" s="347"/>
      <c r="AJ32" s="347"/>
      <c r="AK32" s="347"/>
      <c r="AM32" s="347" t="s">
        <v>277</v>
      </c>
      <c r="AN32" s="347"/>
      <c r="AO32" s="347"/>
      <c r="AP32" s="347"/>
      <c r="AQ32" s="347"/>
      <c r="AR32" s="347"/>
      <c r="AS32" s="347"/>
      <c r="AT32" s="347"/>
      <c r="AU32" s="347"/>
      <c r="AV32" s="347"/>
      <c r="AW32" s="347"/>
      <c r="AX32" s="347"/>
      <c r="AY32" s="347"/>
      <c r="AZ32" s="347"/>
      <c r="BA32" s="347"/>
      <c r="BB32" s="347"/>
      <c r="BC32" s="347"/>
      <c r="BE32" s="347" t="s">
        <v>278</v>
      </c>
      <c r="BF32" s="347"/>
      <c r="BG32" s="347"/>
      <c r="BH32" s="347"/>
      <c r="BI32" s="347"/>
      <c r="BJ32" s="347"/>
      <c r="BK32" s="347"/>
      <c r="BL32" s="347"/>
      <c r="BM32" s="347"/>
      <c r="BN32" s="347"/>
      <c r="BO32" s="347"/>
      <c r="BP32" s="347"/>
      <c r="BQ32" s="347"/>
      <c r="BR32" s="347"/>
      <c r="BS32" s="347"/>
      <c r="BT32" s="347"/>
      <c r="BU32" s="347"/>
      <c r="BW32" s="347" t="s">
        <v>279</v>
      </c>
      <c r="BX32" s="347"/>
      <c r="BY32" s="347"/>
      <c r="BZ32" s="347"/>
      <c r="CA32" s="347"/>
      <c r="CB32" s="347"/>
      <c r="CC32" s="347"/>
      <c r="CD32" s="347"/>
      <c r="CE32" s="347"/>
      <c r="CF32" s="347"/>
      <c r="CG32" s="347"/>
      <c r="CH32" s="347"/>
      <c r="CI32" s="347"/>
      <c r="CJ32" s="347"/>
      <c r="CK32" s="347"/>
      <c r="CL32" s="347"/>
      <c r="CM32" s="347"/>
      <c r="CO32" s="347" t="s">
        <v>281</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53" t="s">
        <v>119</v>
      </c>
      <c r="D33" s="453"/>
      <c r="E33" s="454" t="s">
        <v>282</v>
      </c>
      <c r="F33" s="454"/>
      <c r="G33" s="454"/>
      <c r="H33" s="454"/>
      <c r="I33" s="454"/>
      <c r="J33" s="454"/>
      <c r="K33" s="454"/>
      <c r="L33" s="454"/>
      <c r="M33" s="454"/>
      <c r="N33" s="454"/>
      <c r="O33" s="454"/>
      <c r="P33" s="454"/>
      <c r="Q33" s="454"/>
      <c r="R33" s="454"/>
      <c r="S33" s="454"/>
      <c r="T33" s="12"/>
      <c r="U33" s="453" t="s">
        <v>119</v>
      </c>
      <c r="V33" s="453"/>
      <c r="W33" s="454" t="s">
        <v>282</v>
      </c>
      <c r="X33" s="454"/>
      <c r="Y33" s="454"/>
      <c r="Z33" s="454"/>
      <c r="AA33" s="454"/>
      <c r="AB33" s="454"/>
      <c r="AC33" s="454"/>
      <c r="AD33" s="454"/>
      <c r="AE33" s="454"/>
      <c r="AF33" s="454"/>
      <c r="AG33" s="454"/>
      <c r="AH33" s="454"/>
      <c r="AI33" s="454"/>
      <c r="AJ33" s="454"/>
      <c r="AK33" s="454"/>
      <c r="AL33" s="12"/>
      <c r="AM33" s="453" t="s">
        <v>119</v>
      </c>
      <c r="AN33" s="453"/>
      <c r="AO33" s="454" t="s">
        <v>282</v>
      </c>
      <c r="AP33" s="454"/>
      <c r="AQ33" s="454"/>
      <c r="AR33" s="454"/>
      <c r="AS33" s="454"/>
      <c r="AT33" s="454"/>
      <c r="AU33" s="454"/>
      <c r="AV33" s="454"/>
      <c r="AW33" s="454"/>
      <c r="AX33" s="454"/>
      <c r="AY33" s="454"/>
      <c r="AZ33" s="454"/>
      <c r="BA33" s="454"/>
      <c r="BB33" s="454"/>
      <c r="BC33" s="454"/>
      <c r="BD33" s="8"/>
      <c r="BE33" s="454" t="s">
        <v>283</v>
      </c>
      <c r="BF33" s="454"/>
      <c r="BG33" s="454" t="s">
        <v>164</v>
      </c>
      <c r="BH33" s="454"/>
      <c r="BI33" s="454"/>
      <c r="BJ33" s="454"/>
      <c r="BK33" s="454"/>
      <c r="BL33" s="454"/>
      <c r="BM33" s="454"/>
      <c r="BN33" s="454"/>
      <c r="BO33" s="454"/>
      <c r="BP33" s="454"/>
      <c r="BQ33" s="454"/>
      <c r="BR33" s="454"/>
      <c r="BS33" s="454"/>
      <c r="BT33" s="454"/>
      <c r="BU33" s="454"/>
      <c r="BV33" s="8"/>
      <c r="BW33" s="453" t="s">
        <v>283</v>
      </c>
      <c r="BX33" s="453"/>
      <c r="BY33" s="454" t="s">
        <v>105</v>
      </c>
      <c r="BZ33" s="454"/>
      <c r="CA33" s="454"/>
      <c r="CB33" s="454"/>
      <c r="CC33" s="454"/>
      <c r="CD33" s="454"/>
      <c r="CE33" s="454"/>
      <c r="CF33" s="454"/>
      <c r="CG33" s="454"/>
      <c r="CH33" s="454"/>
      <c r="CI33" s="454"/>
      <c r="CJ33" s="454"/>
      <c r="CK33" s="454"/>
      <c r="CL33" s="454"/>
      <c r="CM33" s="454"/>
      <c r="CN33" s="12"/>
      <c r="CO33" s="453" t="s">
        <v>119</v>
      </c>
      <c r="CP33" s="453"/>
      <c r="CQ33" s="454" t="s">
        <v>285</v>
      </c>
      <c r="CR33" s="454"/>
      <c r="CS33" s="454"/>
      <c r="CT33" s="454"/>
      <c r="CU33" s="454"/>
      <c r="CV33" s="454"/>
      <c r="CW33" s="454"/>
      <c r="CX33" s="454"/>
      <c r="CY33" s="454"/>
      <c r="CZ33" s="454"/>
      <c r="DA33" s="454"/>
      <c r="DB33" s="454"/>
      <c r="DC33" s="454"/>
      <c r="DD33" s="454"/>
      <c r="DE33" s="454"/>
      <c r="DF33" s="12"/>
      <c r="DG33" s="455" t="s">
        <v>80</v>
      </c>
      <c r="DH33" s="455"/>
      <c r="DI33" s="19"/>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4</v>
      </c>
      <c r="V34" s="456"/>
      <c r="W34" s="457" t="str">
        <f>IF('各会計、関係団体の財政状況及び健全化判断比率'!B28="","",'各会計、関係団体の財政状況及び健全化判断比率'!B28)</f>
        <v>取手市国民健康保険事業特別会計</v>
      </c>
      <c r="X34" s="457"/>
      <c r="Y34" s="457"/>
      <c r="Z34" s="457"/>
      <c r="AA34" s="457"/>
      <c r="AB34" s="457"/>
      <c r="AC34" s="457"/>
      <c r="AD34" s="457"/>
      <c r="AE34" s="457"/>
      <c r="AF34" s="457"/>
      <c r="AG34" s="457"/>
      <c r="AH34" s="457"/>
      <c r="AI34" s="457"/>
      <c r="AJ34" s="457"/>
      <c r="AK34" s="457"/>
      <c r="AL34" s="2"/>
      <c r="AM34" s="456" t="str">
        <f>IF(AO34="","",MAX(C34:D43,U34:V43)+1)</f>
        <v/>
      </c>
      <c r="AN34" s="456"/>
      <c r="AO34" s="457"/>
      <c r="AP34" s="457"/>
      <c r="AQ34" s="457"/>
      <c r="AR34" s="457"/>
      <c r="AS34" s="457"/>
      <c r="AT34" s="457"/>
      <c r="AU34" s="457"/>
      <c r="AV34" s="457"/>
      <c r="AW34" s="457"/>
      <c r="AX34" s="457"/>
      <c r="AY34" s="457"/>
      <c r="AZ34" s="457"/>
      <c r="BA34" s="457"/>
      <c r="BB34" s="457"/>
      <c r="BC34" s="457"/>
      <c r="BD34" s="2"/>
      <c r="BE34" s="456" t="str">
        <f>IF(BG34="","",MAX(C34:D43,U34:V43,AM34:AN43)+1)</f>
        <v/>
      </c>
      <c r="BF34" s="456"/>
      <c r="BG34" s="457"/>
      <c r="BH34" s="457"/>
      <c r="BI34" s="457"/>
      <c r="BJ34" s="457"/>
      <c r="BK34" s="457"/>
      <c r="BL34" s="457"/>
      <c r="BM34" s="457"/>
      <c r="BN34" s="457"/>
      <c r="BO34" s="457"/>
      <c r="BP34" s="457"/>
      <c r="BQ34" s="457"/>
      <c r="BR34" s="457"/>
      <c r="BS34" s="457"/>
      <c r="BT34" s="457"/>
      <c r="BU34" s="457"/>
      <c r="BV34" s="2"/>
      <c r="BW34" s="456">
        <f>IF(BY34="","",MAX(C34:D43,U34:V43,AM34:AN43,BE34:BF43)+1)</f>
        <v>8</v>
      </c>
      <c r="BX34" s="456"/>
      <c r="BY34" s="457" t="str">
        <f>IF('各会計、関係団体の財政状況及び健全化判断比率'!B68="","",'各会計、関係団体の財政状況及び健全化判断比率'!B68)</f>
        <v>茨城県市町村総合事務組合（一般会計）</v>
      </c>
      <c r="BZ34" s="457"/>
      <c r="CA34" s="457"/>
      <c r="CB34" s="457"/>
      <c r="CC34" s="457"/>
      <c r="CD34" s="457"/>
      <c r="CE34" s="457"/>
      <c r="CF34" s="457"/>
      <c r="CG34" s="457"/>
      <c r="CH34" s="457"/>
      <c r="CI34" s="457"/>
      <c r="CJ34" s="457"/>
      <c r="CK34" s="457"/>
      <c r="CL34" s="457"/>
      <c r="CM34" s="457"/>
      <c r="CN34" s="2"/>
      <c r="CO34" s="456">
        <f>IF(CQ34="","",MAX(C34:D43,U34:V43,AM34:AN43,BE34:BF43,BW34:BX43)+1)</f>
        <v>18</v>
      </c>
      <c r="CP34" s="456"/>
      <c r="CQ34" s="457" t="str">
        <f>IF('各会計、関係団体の財政状況及び健全化判断比率'!BS7="","",'各会計、関係団体の財政状況及び健全化判断比率'!BS7)</f>
        <v>取手市健康福祉医療事業団</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15">
      <c r="A35" s="2"/>
      <c r="B35" s="5"/>
      <c r="C35" s="456">
        <f t="shared" ref="C35:C43" si="0">IF(E35="","",C34+1)</f>
        <v>2</v>
      </c>
      <c r="D35" s="456"/>
      <c r="E35" s="457" t="str">
        <f>IF('各会計、関係団体の財政状況及び健全化判断比率'!B8="","",'各会計、関係団体の財政状況及び健全化判断比率'!B8)</f>
        <v>取手市取手駅西口都市整備事業特別会計</v>
      </c>
      <c r="F35" s="457"/>
      <c r="G35" s="457"/>
      <c r="H35" s="457"/>
      <c r="I35" s="457"/>
      <c r="J35" s="457"/>
      <c r="K35" s="457"/>
      <c r="L35" s="457"/>
      <c r="M35" s="457"/>
      <c r="N35" s="457"/>
      <c r="O35" s="457"/>
      <c r="P35" s="457"/>
      <c r="Q35" s="457"/>
      <c r="R35" s="457"/>
      <c r="S35" s="457"/>
      <c r="T35" s="2"/>
      <c r="U35" s="456">
        <f t="shared" ref="U35:U43" si="1">IF(W35="","",U34+1)</f>
        <v>5</v>
      </c>
      <c r="V35" s="456"/>
      <c r="W35" s="457" t="str">
        <f>IF('各会計、関係団体の財政状況及び健全化判断比率'!B29="","",'各会計、関係団体の財政状況及び健全化判断比率'!B29)</f>
        <v>取手市介護保険特別会計</v>
      </c>
      <c r="X35" s="457"/>
      <c r="Y35" s="457"/>
      <c r="Z35" s="457"/>
      <c r="AA35" s="457"/>
      <c r="AB35" s="457"/>
      <c r="AC35" s="457"/>
      <c r="AD35" s="457"/>
      <c r="AE35" s="457"/>
      <c r="AF35" s="457"/>
      <c r="AG35" s="457"/>
      <c r="AH35" s="457"/>
      <c r="AI35" s="457"/>
      <c r="AJ35" s="457"/>
      <c r="AK35" s="457"/>
      <c r="AL35" s="2"/>
      <c r="AM35" s="456" t="str">
        <f t="shared" ref="AM35:AM43" si="2">IF(AO35="","",AM34+1)</f>
        <v/>
      </c>
      <c r="AN35" s="456"/>
      <c r="AO35" s="457"/>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9</v>
      </c>
      <c r="BX35" s="456"/>
      <c r="BY35" s="457" t="str">
        <f>IF('各会計、関係団体の財政状況及び健全化判断比率'!B69="","",'各会計、関係団体の財政状況及び健全化判断比率'!B69)</f>
        <v>茨城県市町村総合事務組合（県民交通災害共済事業特別会計）</v>
      </c>
      <c r="BZ35" s="457"/>
      <c r="CA35" s="457"/>
      <c r="CB35" s="457"/>
      <c r="CC35" s="457"/>
      <c r="CD35" s="457"/>
      <c r="CE35" s="457"/>
      <c r="CF35" s="457"/>
      <c r="CG35" s="457"/>
      <c r="CH35" s="457"/>
      <c r="CI35" s="457"/>
      <c r="CJ35" s="457"/>
      <c r="CK35" s="457"/>
      <c r="CL35" s="457"/>
      <c r="CM35" s="457"/>
      <c r="CN35" s="2"/>
      <c r="CO35" s="456">
        <f t="shared" ref="CO35:CO43" si="5">IF(CQ35="","",CO34+1)</f>
        <v>19</v>
      </c>
      <c r="CP35" s="456"/>
      <c r="CQ35" s="457" t="str">
        <f>IF('各会計、関係団体の財政状況及び健全化判断比率'!BS8="","",'各会計、関係団体の財政状況及び健全化判断比率'!BS8)</f>
        <v>取手市文化事業団</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15">
      <c r="A36" s="2"/>
      <c r="B36" s="5"/>
      <c r="C36" s="456">
        <f t="shared" si="0"/>
        <v>3</v>
      </c>
      <c r="D36" s="456"/>
      <c r="E36" s="457" t="str">
        <f>IF('各会計、関係団体の財政状況及び健全化判断比率'!B9="","",'各会計、関係団体の財政状況及び健全化判断比率'!B9)</f>
        <v>取手地方公平委員会特別会計</v>
      </c>
      <c r="F36" s="457"/>
      <c r="G36" s="457"/>
      <c r="H36" s="457"/>
      <c r="I36" s="457"/>
      <c r="J36" s="457"/>
      <c r="K36" s="457"/>
      <c r="L36" s="457"/>
      <c r="M36" s="457"/>
      <c r="N36" s="457"/>
      <c r="O36" s="457"/>
      <c r="P36" s="457"/>
      <c r="Q36" s="457"/>
      <c r="R36" s="457"/>
      <c r="S36" s="457"/>
      <c r="T36" s="2"/>
      <c r="U36" s="456">
        <f t="shared" si="1"/>
        <v>6</v>
      </c>
      <c r="V36" s="456"/>
      <c r="W36" s="457" t="str">
        <f>IF('各会計、関係団体の財政状況及び健全化判断比率'!B30="","",'各会計、関係団体の財政状況及び健全化判断比率'!B30)</f>
        <v>取手市後期高齢者医療特別会計</v>
      </c>
      <c r="X36" s="457"/>
      <c r="Y36" s="457"/>
      <c r="Z36" s="457"/>
      <c r="AA36" s="457"/>
      <c r="AB36" s="457"/>
      <c r="AC36" s="457"/>
      <c r="AD36" s="457"/>
      <c r="AE36" s="457"/>
      <c r="AF36" s="457"/>
      <c r="AG36" s="457"/>
      <c r="AH36" s="457"/>
      <c r="AI36" s="457"/>
      <c r="AJ36" s="457"/>
      <c r="AK36" s="457"/>
      <c r="AL36" s="2"/>
      <c r="AM36" s="456" t="str">
        <f t="shared" si="2"/>
        <v/>
      </c>
      <c r="AN36" s="456"/>
      <c r="AO36" s="457"/>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10</v>
      </c>
      <c r="BX36" s="456"/>
      <c r="BY36" s="457" t="str">
        <f>IF('各会計、関係団体の財政状況及び健全化判断比率'!B70="","",'各会計、関係団体の財政状況及び健全化判断比率'!B70)</f>
        <v>茨城県租税債権管理機構（一般会計）</v>
      </c>
      <c r="BZ36" s="457"/>
      <c r="CA36" s="457"/>
      <c r="CB36" s="457"/>
      <c r="CC36" s="457"/>
      <c r="CD36" s="457"/>
      <c r="CE36" s="457"/>
      <c r="CF36" s="457"/>
      <c r="CG36" s="457"/>
      <c r="CH36" s="457"/>
      <c r="CI36" s="457"/>
      <c r="CJ36" s="457"/>
      <c r="CK36" s="457"/>
      <c r="CL36" s="457"/>
      <c r="CM36" s="457"/>
      <c r="CN36" s="2"/>
      <c r="CO36" s="456">
        <f t="shared" si="5"/>
        <v>20</v>
      </c>
      <c r="CP36" s="456"/>
      <c r="CQ36" s="457" t="str">
        <f>IF('各会計、関係団体の財政状況及び健全化判断比率'!BS9="","",'各会計、関係団体の財政状況及び健全化判断比率'!BS9)</f>
        <v>取手市農業公社</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f t="shared" si="1"/>
        <v>7</v>
      </c>
      <c r="V37" s="456"/>
      <c r="W37" s="457" t="str">
        <f>IF('各会計、関係団体の財政状況及び健全化判断比率'!B31="","",'各会計、関係団体の財政状況及び健全化判断比率'!B31)</f>
        <v>取手市競輪事業特別会計</v>
      </c>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11</v>
      </c>
      <c r="BX37" s="456"/>
      <c r="BY37" s="457" t="str">
        <f>IF('各会計、関係団体の財政状況及び健全化判断比率'!B71="","",'各会計、関係団体の財政状況及び健全化判断比率'!B71)</f>
        <v>茨城県後期高齢者医療広域連合（一般会計）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12</v>
      </c>
      <c r="BX38" s="456"/>
      <c r="BY38" s="457" t="str">
        <f>IF('各会計、関係団体の財政状況及び健全化判断比率'!B72="","",'各会計、関係団体の財政状況及び健全化判断比率'!B72)</f>
        <v>茨城県後期高齢者医療広域連合（後期高齢者医療特別会計）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13</v>
      </c>
      <c r="BX39" s="456"/>
      <c r="BY39" s="457" t="str">
        <f>IF('各会計、関係団体の財政状況及び健全化判断比率'!B73="","",'各会計、関係団体の財政状況及び健全化判断比率'!B73)</f>
        <v>茨城県南水道企業団（水道事業会計）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f t="shared" si="4"/>
        <v>14</v>
      </c>
      <c r="BX40" s="456"/>
      <c r="BY40" s="457" t="str">
        <f>IF('各会計、関係団体の財政状況及び健全化判断比率'!B74="","",'各会計、関係団体の財政状況及び健全化判断比率'!B74)</f>
        <v>龍ケ崎地方衛生組合（一般会計）</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f t="shared" si="4"/>
        <v>15</v>
      </c>
      <c r="BX41" s="456"/>
      <c r="BY41" s="457" t="str">
        <f>IF('各会計、関係団体の財政状況及び健全化判断比率'!B75="","",'各会計、関係団体の財政状況及び健全化判断比率'!B75)</f>
        <v>取手市外2市火葬場組合（一般会計）</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f t="shared" si="4"/>
        <v>16</v>
      </c>
      <c r="BX42" s="456"/>
      <c r="BY42" s="457" t="str">
        <f>IF('各会計、関係団体の財政状況及び健全化判断比率'!B76="","",'各会計、関係団体の財政状況及び健全化判断比率'!B76)</f>
        <v>常総地方広域市町村圏事務組合（一般会計）</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f t="shared" si="4"/>
        <v>17</v>
      </c>
      <c r="BX43" s="456"/>
      <c r="BY43" s="457" t="str">
        <f>IF('各会計、関係団体の財政状況及び健全化判断比率'!B77="","",'各会計、関係団体の財政状況及び健全化判断比率'!B77)</f>
        <v>取手地方広域下水道組合（一般会計）</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286</v>
      </c>
      <c r="E46" s="459" t="s">
        <v>287</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292</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294</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296</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198</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298</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301</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c r="E53" s="459" t="s">
        <v>191</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15"/>
    <row r="55" spans="5:113" x14ac:dyDescent="0.15"/>
    <row r="56" spans="5:113" x14ac:dyDescent="0.15"/>
  </sheetData>
  <sheetProtection algorithmName="SHA-512" hashValue="xFYC2p9q5BqFhypRBG+kfuKDxqTHp2OakGZM1AGm6wCMz8sGIl5YjcjV6/MuF1CsJLs5kqQg8wZAKRx8fwxrEg==" saltValue="nz14zaddFtfF9kjd2hyPCw=="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11</v>
      </c>
      <c r="C33" s="193"/>
      <c r="D33" s="193"/>
      <c r="E33" s="195" t="s">
        <v>16</v>
      </c>
      <c r="F33" s="196" t="s">
        <v>524</v>
      </c>
      <c r="G33" s="201" t="s">
        <v>525</v>
      </c>
      <c r="H33" s="201" t="s">
        <v>526</v>
      </c>
      <c r="I33" s="201" t="s">
        <v>527</v>
      </c>
      <c r="J33" s="205" t="s">
        <v>450</v>
      </c>
      <c r="K33" s="186"/>
      <c r="L33" s="186"/>
      <c r="M33" s="186"/>
      <c r="N33" s="186"/>
      <c r="O33" s="186"/>
      <c r="P33" s="186"/>
    </row>
    <row r="34" spans="1:16" ht="39" customHeight="1" x14ac:dyDescent="0.15">
      <c r="A34" s="186"/>
      <c r="B34" s="188"/>
      <c r="C34" s="1021" t="s">
        <v>446</v>
      </c>
      <c r="D34" s="1021"/>
      <c r="E34" s="1022"/>
      <c r="F34" s="197">
        <v>3.49</v>
      </c>
      <c r="G34" s="202">
        <v>3.47</v>
      </c>
      <c r="H34" s="202">
        <v>5.23</v>
      </c>
      <c r="I34" s="202">
        <v>5.74</v>
      </c>
      <c r="J34" s="206">
        <v>6.43</v>
      </c>
      <c r="K34" s="186"/>
      <c r="L34" s="186"/>
      <c r="M34" s="186"/>
      <c r="N34" s="186"/>
      <c r="O34" s="186"/>
      <c r="P34" s="186"/>
    </row>
    <row r="35" spans="1:16" ht="39" customHeight="1" x14ac:dyDescent="0.15">
      <c r="A35" s="186"/>
      <c r="B35" s="189"/>
      <c r="C35" s="1023" t="s">
        <v>459</v>
      </c>
      <c r="D35" s="1023"/>
      <c r="E35" s="1024"/>
      <c r="F35" s="198">
        <v>3.54</v>
      </c>
      <c r="G35" s="203">
        <v>4.42</v>
      </c>
      <c r="H35" s="203">
        <v>5.92</v>
      </c>
      <c r="I35" s="203">
        <v>5.18</v>
      </c>
      <c r="J35" s="207">
        <v>3.53</v>
      </c>
      <c r="K35" s="186"/>
      <c r="L35" s="186"/>
      <c r="M35" s="186"/>
      <c r="N35" s="186"/>
      <c r="O35" s="186"/>
      <c r="P35" s="186"/>
    </row>
    <row r="36" spans="1:16" ht="39" customHeight="1" x14ac:dyDescent="0.15">
      <c r="A36" s="186"/>
      <c r="B36" s="189"/>
      <c r="C36" s="1023" t="s">
        <v>173</v>
      </c>
      <c r="D36" s="1023"/>
      <c r="E36" s="1024"/>
      <c r="F36" s="198">
        <v>1.25</v>
      </c>
      <c r="G36" s="203">
        <v>0.89</v>
      </c>
      <c r="H36" s="203">
        <v>1.18</v>
      </c>
      <c r="I36" s="203">
        <v>1.17</v>
      </c>
      <c r="J36" s="207">
        <v>1.34</v>
      </c>
      <c r="K36" s="186"/>
      <c r="L36" s="186"/>
      <c r="M36" s="186"/>
      <c r="N36" s="186"/>
      <c r="O36" s="186"/>
      <c r="P36" s="186"/>
    </row>
    <row r="37" spans="1:16" ht="39" customHeight="1" x14ac:dyDescent="0.15">
      <c r="A37" s="186"/>
      <c r="B37" s="189"/>
      <c r="C37" s="1023" t="s">
        <v>460</v>
      </c>
      <c r="D37" s="1023"/>
      <c r="E37" s="1024"/>
      <c r="F37" s="198">
        <v>0.12</v>
      </c>
      <c r="G37" s="203">
        <v>0.04</v>
      </c>
      <c r="H37" s="203">
        <v>0.15</v>
      </c>
      <c r="I37" s="203">
        <v>0.2</v>
      </c>
      <c r="J37" s="207">
        <v>0.21</v>
      </c>
      <c r="K37" s="186"/>
      <c r="L37" s="186"/>
      <c r="M37" s="186"/>
      <c r="N37" s="186"/>
      <c r="O37" s="186"/>
      <c r="P37" s="186"/>
    </row>
    <row r="38" spans="1:16" ht="39" customHeight="1" x14ac:dyDescent="0.15">
      <c r="A38" s="186"/>
      <c r="B38" s="189"/>
      <c r="C38" s="1023" t="s">
        <v>451</v>
      </c>
      <c r="D38" s="1023"/>
      <c r="E38" s="1024"/>
      <c r="F38" s="198">
        <v>7.0000000000000007E-2</v>
      </c>
      <c r="G38" s="203">
        <v>0.1</v>
      </c>
      <c r="H38" s="203">
        <v>0.16</v>
      </c>
      <c r="I38" s="203">
        <v>0.1</v>
      </c>
      <c r="J38" s="207">
        <v>0.11</v>
      </c>
      <c r="K38" s="186"/>
      <c r="L38" s="186"/>
      <c r="M38" s="186"/>
      <c r="N38" s="186"/>
      <c r="O38" s="186"/>
      <c r="P38" s="186"/>
    </row>
    <row r="39" spans="1:16" ht="39" customHeight="1" x14ac:dyDescent="0.15">
      <c r="A39" s="186"/>
      <c r="B39" s="189"/>
      <c r="C39" s="1023" t="s">
        <v>448</v>
      </c>
      <c r="D39" s="1023"/>
      <c r="E39" s="1024"/>
      <c r="F39" s="198">
        <v>0.13</v>
      </c>
      <c r="G39" s="203">
        <v>0.06</v>
      </c>
      <c r="H39" s="203">
        <v>0.04</v>
      </c>
      <c r="I39" s="203">
        <v>0.03</v>
      </c>
      <c r="J39" s="207">
        <v>0.06</v>
      </c>
      <c r="K39" s="186"/>
      <c r="L39" s="186"/>
      <c r="M39" s="186"/>
      <c r="N39" s="186"/>
      <c r="O39" s="186"/>
      <c r="P39" s="186"/>
    </row>
    <row r="40" spans="1:16" ht="39" customHeight="1" x14ac:dyDescent="0.15">
      <c r="A40" s="186"/>
      <c r="B40" s="189"/>
      <c r="C40" s="1023" t="s">
        <v>449</v>
      </c>
      <c r="D40" s="1023"/>
      <c r="E40" s="1024"/>
      <c r="F40" s="198">
        <v>0</v>
      </c>
      <c r="G40" s="203">
        <v>0</v>
      </c>
      <c r="H40" s="203">
        <v>0</v>
      </c>
      <c r="I40" s="203">
        <v>0</v>
      </c>
      <c r="J40" s="207">
        <v>0</v>
      </c>
      <c r="K40" s="186"/>
      <c r="L40" s="186"/>
      <c r="M40" s="186"/>
      <c r="N40" s="186"/>
      <c r="O40" s="186"/>
      <c r="P40" s="186"/>
    </row>
    <row r="41" spans="1:16" ht="39" customHeight="1" x14ac:dyDescent="0.15">
      <c r="A41" s="186"/>
      <c r="B41" s="189"/>
      <c r="C41" s="1023"/>
      <c r="D41" s="1023"/>
      <c r="E41" s="1024"/>
      <c r="F41" s="198"/>
      <c r="G41" s="203"/>
      <c r="H41" s="203"/>
      <c r="I41" s="203"/>
      <c r="J41" s="207"/>
      <c r="K41" s="186"/>
      <c r="L41" s="186"/>
      <c r="M41" s="186"/>
      <c r="N41" s="186"/>
      <c r="O41" s="186"/>
      <c r="P41" s="186"/>
    </row>
    <row r="42" spans="1:16" ht="39" customHeight="1" x14ac:dyDescent="0.15">
      <c r="A42" s="186"/>
      <c r="B42" s="190"/>
      <c r="C42" s="1023" t="s">
        <v>529</v>
      </c>
      <c r="D42" s="1023"/>
      <c r="E42" s="1024"/>
      <c r="F42" s="198" t="s">
        <v>201</v>
      </c>
      <c r="G42" s="203" t="s">
        <v>201</v>
      </c>
      <c r="H42" s="203" t="s">
        <v>201</v>
      </c>
      <c r="I42" s="203" t="s">
        <v>201</v>
      </c>
      <c r="J42" s="207" t="s">
        <v>201</v>
      </c>
      <c r="K42" s="186"/>
      <c r="L42" s="186"/>
      <c r="M42" s="186"/>
      <c r="N42" s="186"/>
      <c r="O42" s="186"/>
      <c r="P42" s="186"/>
    </row>
    <row r="43" spans="1:16" ht="39" customHeight="1" x14ac:dyDescent="0.15">
      <c r="A43" s="186"/>
      <c r="B43" s="191"/>
      <c r="C43" s="1025" t="s">
        <v>483</v>
      </c>
      <c r="D43" s="1025"/>
      <c r="E43" s="1026"/>
      <c r="F43" s="199">
        <v>0</v>
      </c>
      <c r="G43" s="204" t="s">
        <v>201</v>
      </c>
      <c r="H43" s="204" t="s">
        <v>201</v>
      </c>
      <c r="I43" s="204" t="s">
        <v>201</v>
      </c>
      <c r="J43" s="208" t="s">
        <v>201</v>
      </c>
      <c r="K43" s="186"/>
      <c r="L43" s="186"/>
      <c r="M43" s="186"/>
      <c r="N43" s="186"/>
      <c r="O43" s="186"/>
      <c r="P43" s="186"/>
    </row>
    <row r="44" spans="1:16" ht="39" customHeight="1" x14ac:dyDescent="0.15">
      <c r="A44" s="186"/>
      <c r="B44" s="192" t="s">
        <v>18</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cMrleADr8u3zSyJ8l30N7PRtCnVbOZfVdxwAKh6tbkZJuuyR3wCH9XAL0viPUD1imRTGr8mwGZe6ppcxgShE5Q==" saltValue="k9obXPWQ6C+c0baFDDCMR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15">
      <c r="A44" s="85"/>
      <c r="B44" s="209" t="s">
        <v>23</v>
      </c>
      <c r="C44" s="215"/>
      <c r="D44" s="215"/>
      <c r="E44" s="223"/>
      <c r="F44" s="223"/>
      <c r="G44" s="223"/>
      <c r="H44" s="223"/>
      <c r="I44" s="223"/>
      <c r="J44" s="226" t="s">
        <v>16</v>
      </c>
      <c r="K44" s="228" t="s">
        <v>524</v>
      </c>
      <c r="L44" s="237" t="s">
        <v>525</v>
      </c>
      <c r="M44" s="237" t="s">
        <v>526</v>
      </c>
      <c r="N44" s="237" t="s">
        <v>527</v>
      </c>
      <c r="O44" s="246" t="s">
        <v>450</v>
      </c>
      <c r="P44" s="85"/>
      <c r="Q44" s="85"/>
      <c r="R44" s="85"/>
      <c r="S44" s="85"/>
      <c r="T44" s="85"/>
      <c r="U44" s="85"/>
    </row>
    <row r="45" spans="1:21" ht="30.75" customHeight="1" x14ac:dyDescent="0.15">
      <c r="A45" s="85"/>
      <c r="B45" s="1052" t="s">
        <v>26</v>
      </c>
      <c r="C45" s="1053"/>
      <c r="D45" s="218"/>
      <c r="E45" s="1027" t="s">
        <v>24</v>
      </c>
      <c r="F45" s="1027"/>
      <c r="G45" s="1027"/>
      <c r="H45" s="1027"/>
      <c r="I45" s="1027"/>
      <c r="J45" s="1028"/>
      <c r="K45" s="229">
        <v>4346</v>
      </c>
      <c r="L45" s="238">
        <v>4237</v>
      </c>
      <c r="M45" s="238">
        <v>4425</v>
      </c>
      <c r="N45" s="238">
        <v>4648</v>
      </c>
      <c r="O45" s="247">
        <v>4710</v>
      </c>
      <c r="P45" s="85"/>
      <c r="Q45" s="85"/>
      <c r="R45" s="85"/>
      <c r="S45" s="85"/>
      <c r="T45" s="85"/>
      <c r="U45" s="85"/>
    </row>
    <row r="46" spans="1:21" ht="30.75" customHeight="1" x14ac:dyDescent="0.15">
      <c r="A46" s="85"/>
      <c r="B46" s="1054"/>
      <c r="C46" s="1055"/>
      <c r="D46" s="219"/>
      <c r="E46" s="1029" t="s">
        <v>28</v>
      </c>
      <c r="F46" s="1029"/>
      <c r="G46" s="1029"/>
      <c r="H46" s="1029"/>
      <c r="I46" s="1029"/>
      <c r="J46" s="1030"/>
      <c r="K46" s="230" t="s">
        <v>201</v>
      </c>
      <c r="L46" s="239" t="s">
        <v>201</v>
      </c>
      <c r="M46" s="239" t="s">
        <v>201</v>
      </c>
      <c r="N46" s="239" t="s">
        <v>201</v>
      </c>
      <c r="O46" s="248" t="s">
        <v>201</v>
      </c>
      <c r="P46" s="85"/>
      <c r="Q46" s="85"/>
      <c r="R46" s="85"/>
      <c r="S46" s="85"/>
      <c r="T46" s="85"/>
      <c r="U46" s="85"/>
    </row>
    <row r="47" spans="1:21" ht="30.75" customHeight="1" x14ac:dyDescent="0.15">
      <c r="A47" s="85"/>
      <c r="B47" s="1054"/>
      <c r="C47" s="1055"/>
      <c r="D47" s="219"/>
      <c r="E47" s="1029" t="s">
        <v>30</v>
      </c>
      <c r="F47" s="1029"/>
      <c r="G47" s="1029"/>
      <c r="H47" s="1029"/>
      <c r="I47" s="1029"/>
      <c r="J47" s="1030"/>
      <c r="K47" s="230">
        <v>53</v>
      </c>
      <c r="L47" s="239">
        <v>53</v>
      </c>
      <c r="M47" s="239">
        <v>53</v>
      </c>
      <c r="N47" s="239">
        <v>53</v>
      </c>
      <c r="O47" s="248">
        <v>53</v>
      </c>
      <c r="P47" s="85"/>
      <c r="Q47" s="85"/>
      <c r="R47" s="85"/>
      <c r="S47" s="85"/>
      <c r="T47" s="85"/>
      <c r="U47" s="85"/>
    </row>
    <row r="48" spans="1:21" ht="30.75" customHeight="1" x14ac:dyDescent="0.15">
      <c r="A48" s="85"/>
      <c r="B48" s="1054"/>
      <c r="C48" s="1055"/>
      <c r="D48" s="219"/>
      <c r="E48" s="1029" t="s">
        <v>33</v>
      </c>
      <c r="F48" s="1029"/>
      <c r="G48" s="1029"/>
      <c r="H48" s="1029"/>
      <c r="I48" s="1029"/>
      <c r="J48" s="1030"/>
      <c r="K48" s="230" t="s">
        <v>201</v>
      </c>
      <c r="L48" s="239" t="s">
        <v>201</v>
      </c>
      <c r="M48" s="239" t="s">
        <v>201</v>
      </c>
      <c r="N48" s="239" t="s">
        <v>201</v>
      </c>
      <c r="O48" s="248" t="s">
        <v>201</v>
      </c>
      <c r="P48" s="85"/>
      <c r="Q48" s="85"/>
      <c r="R48" s="85"/>
      <c r="S48" s="85"/>
      <c r="T48" s="85"/>
      <c r="U48" s="85"/>
    </row>
    <row r="49" spans="1:21" ht="30.75" customHeight="1" x14ac:dyDescent="0.15">
      <c r="A49" s="85"/>
      <c r="B49" s="1054"/>
      <c r="C49" s="1055"/>
      <c r="D49" s="219"/>
      <c r="E49" s="1029" t="s">
        <v>0</v>
      </c>
      <c r="F49" s="1029"/>
      <c r="G49" s="1029"/>
      <c r="H49" s="1029"/>
      <c r="I49" s="1029"/>
      <c r="J49" s="1030"/>
      <c r="K49" s="230">
        <v>1439</v>
      </c>
      <c r="L49" s="239">
        <v>1375</v>
      </c>
      <c r="M49" s="239">
        <v>1340</v>
      </c>
      <c r="N49" s="239">
        <v>1341</v>
      </c>
      <c r="O49" s="248">
        <v>1405</v>
      </c>
      <c r="P49" s="85"/>
      <c r="Q49" s="85"/>
      <c r="R49" s="85"/>
      <c r="S49" s="85"/>
      <c r="T49" s="85"/>
      <c r="U49" s="85"/>
    </row>
    <row r="50" spans="1:21" ht="30.75" customHeight="1" x14ac:dyDescent="0.15">
      <c r="A50" s="85"/>
      <c r="B50" s="1054"/>
      <c r="C50" s="1055"/>
      <c r="D50" s="219"/>
      <c r="E50" s="1029" t="s">
        <v>38</v>
      </c>
      <c r="F50" s="1029"/>
      <c r="G50" s="1029"/>
      <c r="H50" s="1029"/>
      <c r="I50" s="1029"/>
      <c r="J50" s="1030"/>
      <c r="K50" s="230">
        <v>2</v>
      </c>
      <c r="L50" s="239">
        <v>0</v>
      </c>
      <c r="M50" s="239">
        <v>0</v>
      </c>
      <c r="N50" s="239">
        <v>0</v>
      </c>
      <c r="O50" s="248">
        <v>0</v>
      </c>
      <c r="P50" s="85"/>
      <c r="Q50" s="85"/>
      <c r="R50" s="85"/>
      <c r="S50" s="85"/>
      <c r="T50" s="85"/>
      <c r="U50" s="85"/>
    </row>
    <row r="51" spans="1:21" ht="30.75" customHeight="1" x14ac:dyDescent="0.15">
      <c r="A51" s="85"/>
      <c r="B51" s="1056"/>
      <c r="C51" s="1057"/>
      <c r="D51" s="220"/>
      <c r="E51" s="1029" t="s">
        <v>40</v>
      </c>
      <c r="F51" s="1029"/>
      <c r="G51" s="1029"/>
      <c r="H51" s="1029"/>
      <c r="I51" s="1029"/>
      <c r="J51" s="1030"/>
      <c r="K51" s="230">
        <v>0</v>
      </c>
      <c r="L51" s="239">
        <v>0</v>
      </c>
      <c r="M51" s="239">
        <v>0</v>
      </c>
      <c r="N51" s="239" t="s">
        <v>201</v>
      </c>
      <c r="O51" s="248" t="s">
        <v>201</v>
      </c>
      <c r="P51" s="85"/>
      <c r="Q51" s="85"/>
      <c r="R51" s="85"/>
      <c r="S51" s="85"/>
      <c r="T51" s="85"/>
      <c r="U51" s="85"/>
    </row>
    <row r="52" spans="1:21" ht="30.75" customHeight="1" x14ac:dyDescent="0.15">
      <c r="A52" s="85"/>
      <c r="B52" s="1031" t="s">
        <v>43</v>
      </c>
      <c r="C52" s="1032"/>
      <c r="D52" s="220"/>
      <c r="E52" s="1029" t="s">
        <v>45</v>
      </c>
      <c r="F52" s="1029"/>
      <c r="G52" s="1029"/>
      <c r="H52" s="1029"/>
      <c r="I52" s="1029"/>
      <c r="J52" s="1030"/>
      <c r="K52" s="230">
        <v>4434</v>
      </c>
      <c r="L52" s="239">
        <v>4473</v>
      </c>
      <c r="M52" s="239">
        <v>4606</v>
      </c>
      <c r="N52" s="239">
        <v>4663</v>
      </c>
      <c r="O52" s="248">
        <v>4615</v>
      </c>
      <c r="P52" s="85"/>
      <c r="Q52" s="85"/>
      <c r="R52" s="85"/>
      <c r="S52" s="85"/>
      <c r="T52" s="85"/>
      <c r="U52" s="85"/>
    </row>
    <row r="53" spans="1:21" ht="30.75" customHeight="1" x14ac:dyDescent="0.15">
      <c r="A53" s="85"/>
      <c r="B53" s="1033" t="s">
        <v>47</v>
      </c>
      <c r="C53" s="1034"/>
      <c r="D53" s="221"/>
      <c r="E53" s="1035" t="s">
        <v>50</v>
      </c>
      <c r="F53" s="1035"/>
      <c r="G53" s="1035"/>
      <c r="H53" s="1035"/>
      <c r="I53" s="1035"/>
      <c r="J53" s="1036"/>
      <c r="K53" s="231">
        <v>1406</v>
      </c>
      <c r="L53" s="240">
        <v>1192</v>
      </c>
      <c r="M53" s="240">
        <v>1212</v>
      </c>
      <c r="N53" s="240">
        <v>1379</v>
      </c>
      <c r="O53" s="249">
        <v>1553</v>
      </c>
      <c r="P53" s="85"/>
      <c r="Q53" s="85"/>
      <c r="R53" s="85"/>
      <c r="S53" s="85"/>
      <c r="T53" s="85"/>
      <c r="U53" s="85"/>
    </row>
    <row r="54" spans="1:21" ht="24" customHeight="1" x14ac:dyDescent="0.15">
      <c r="A54" s="85"/>
      <c r="B54" s="210" t="s">
        <v>57</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58</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530</v>
      </c>
      <c r="P56" s="85"/>
      <c r="Q56" s="85"/>
      <c r="R56" s="85"/>
      <c r="S56" s="85"/>
      <c r="T56" s="85"/>
      <c r="U56" s="85"/>
    </row>
    <row r="57" spans="1:21" ht="31.5" customHeight="1" x14ac:dyDescent="0.15">
      <c r="A57" s="85"/>
      <c r="B57" s="212"/>
      <c r="C57" s="217"/>
      <c r="D57" s="217"/>
      <c r="E57" s="224"/>
      <c r="F57" s="224"/>
      <c r="G57" s="224"/>
      <c r="H57" s="224"/>
      <c r="I57" s="224"/>
      <c r="J57" s="227" t="s">
        <v>16</v>
      </c>
      <c r="K57" s="233" t="s">
        <v>524</v>
      </c>
      <c r="L57" s="241" t="s">
        <v>525</v>
      </c>
      <c r="M57" s="241" t="s">
        <v>526</v>
      </c>
      <c r="N57" s="241" t="s">
        <v>527</v>
      </c>
      <c r="O57" s="251" t="s">
        <v>450</v>
      </c>
      <c r="P57" s="85"/>
      <c r="Q57" s="85"/>
      <c r="R57" s="85"/>
      <c r="S57" s="85"/>
      <c r="T57" s="85"/>
      <c r="U57" s="85"/>
    </row>
    <row r="58" spans="1:21" ht="31.5" customHeight="1" x14ac:dyDescent="0.15">
      <c r="B58" s="1046" t="s">
        <v>60</v>
      </c>
      <c r="C58" s="1047"/>
      <c r="D58" s="1037" t="s">
        <v>62</v>
      </c>
      <c r="E58" s="1038"/>
      <c r="F58" s="1038"/>
      <c r="G58" s="1038"/>
      <c r="H58" s="1038"/>
      <c r="I58" s="1038"/>
      <c r="J58" s="1039"/>
      <c r="K58" s="234" t="s">
        <v>201</v>
      </c>
      <c r="L58" s="242" t="s">
        <v>201</v>
      </c>
      <c r="M58" s="242" t="s">
        <v>201</v>
      </c>
      <c r="N58" s="242" t="s">
        <v>201</v>
      </c>
      <c r="O58" s="252" t="s">
        <v>201</v>
      </c>
    </row>
    <row r="59" spans="1:21" ht="31.5" customHeight="1" x14ac:dyDescent="0.15">
      <c r="B59" s="1048"/>
      <c r="C59" s="1049"/>
      <c r="D59" s="1040" t="s">
        <v>13</v>
      </c>
      <c r="E59" s="1041"/>
      <c r="F59" s="1041"/>
      <c r="G59" s="1041"/>
      <c r="H59" s="1041"/>
      <c r="I59" s="1041"/>
      <c r="J59" s="1042"/>
      <c r="K59" s="235">
        <v>1326</v>
      </c>
      <c r="L59" s="243">
        <v>1247</v>
      </c>
      <c r="M59" s="243">
        <v>967</v>
      </c>
      <c r="N59" s="243">
        <v>688</v>
      </c>
      <c r="O59" s="253">
        <v>1590</v>
      </c>
    </row>
    <row r="60" spans="1:21" ht="31.5" customHeight="1" x14ac:dyDescent="0.15">
      <c r="B60" s="1050"/>
      <c r="C60" s="1051"/>
      <c r="D60" s="1043" t="s">
        <v>64</v>
      </c>
      <c r="E60" s="1044"/>
      <c r="F60" s="1044"/>
      <c r="G60" s="1044"/>
      <c r="H60" s="1044"/>
      <c r="I60" s="1044"/>
      <c r="J60" s="1045"/>
      <c r="K60" s="236">
        <v>437</v>
      </c>
      <c r="L60" s="244">
        <v>489</v>
      </c>
      <c r="M60" s="244">
        <v>542</v>
      </c>
      <c r="N60" s="244">
        <v>489</v>
      </c>
      <c r="O60" s="254">
        <v>647</v>
      </c>
    </row>
    <row r="61" spans="1:21" ht="24" customHeight="1" x14ac:dyDescent="0.15">
      <c r="B61" s="213"/>
      <c r="C61" s="213"/>
      <c r="D61" s="222" t="s">
        <v>44</v>
      </c>
      <c r="E61" s="225"/>
      <c r="F61" s="225"/>
      <c r="G61" s="225"/>
      <c r="H61" s="225"/>
      <c r="I61" s="225"/>
      <c r="J61" s="225"/>
      <c r="K61" s="225"/>
      <c r="L61" s="225"/>
      <c r="M61" s="225"/>
      <c r="N61" s="225"/>
      <c r="O61" s="225"/>
    </row>
    <row r="62" spans="1:21" ht="24" customHeight="1" x14ac:dyDescent="0.15">
      <c r="B62" s="214"/>
      <c r="C62" s="214"/>
      <c r="D62" s="222" t="s">
        <v>39</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NZqjy0tqvbOLr+o43cPQj9pzbKOQR2fNjW4/H1QooHWpVxGYb1iuQUjCDPE/Qb83nIW1tBYTovPS2hflaL93Gg==" saltValue="onWKOxDuDWscsLFxf14WH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22</v>
      </c>
    </row>
    <row r="40" spans="2:13" ht="27.75" customHeight="1" x14ac:dyDescent="0.15">
      <c r="B40" s="209" t="s">
        <v>23</v>
      </c>
      <c r="C40" s="215"/>
      <c r="D40" s="215"/>
      <c r="E40" s="223"/>
      <c r="F40" s="223"/>
      <c r="G40" s="223"/>
      <c r="H40" s="226" t="s">
        <v>16</v>
      </c>
      <c r="I40" s="228" t="s">
        <v>524</v>
      </c>
      <c r="J40" s="237" t="s">
        <v>525</v>
      </c>
      <c r="K40" s="237" t="s">
        <v>526</v>
      </c>
      <c r="L40" s="237" t="s">
        <v>527</v>
      </c>
      <c r="M40" s="266" t="s">
        <v>450</v>
      </c>
    </row>
    <row r="41" spans="2:13" ht="27.75" customHeight="1" x14ac:dyDescent="0.15">
      <c r="B41" s="1052" t="s">
        <v>35</v>
      </c>
      <c r="C41" s="1053"/>
      <c r="D41" s="218"/>
      <c r="E41" s="1058" t="s">
        <v>66</v>
      </c>
      <c r="F41" s="1058"/>
      <c r="G41" s="1058"/>
      <c r="H41" s="1059"/>
      <c r="I41" s="259">
        <v>47211</v>
      </c>
      <c r="J41" s="263">
        <v>49928</v>
      </c>
      <c r="K41" s="263">
        <v>49996</v>
      </c>
      <c r="L41" s="263">
        <v>49298</v>
      </c>
      <c r="M41" s="267">
        <v>48552</v>
      </c>
    </row>
    <row r="42" spans="2:13" ht="27.75" customHeight="1" x14ac:dyDescent="0.15">
      <c r="B42" s="1054"/>
      <c r="C42" s="1055"/>
      <c r="D42" s="219"/>
      <c r="E42" s="1060" t="s">
        <v>72</v>
      </c>
      <c r="F42" s="1060"/>
      <c r="G42" s="1060"/>
      <c r="H42" s="1061"/>
      <c r="I42" s="260">
        <v>0</v>
      </c>
      <c r="J42" s="264" t="s">
        <v>201</v>
      </c>
      <c r="K42" s="264" t="s">
        <v>201</v>
      </c>
      <c r="L42" s="264" t="s">
        <v>201</v>
      </c>
      <c r="M42" s="268" t="s">
        <v>201</v>
      </c>
    </row>
    <row r="43" spans="2:13" ht="27.75" customHeight="1" x14ac:dyDescent="0.15">
      <c r="B43" s="1054"/>
      <c r="C43" s="1055"/>
      <c r="D43" s="219"/>
      <c r="E43" s="1060" t="s">
        <v>74</v>
      </c>
      <c r="F43" s="1060"/>
      <c r="G43" s="1060"/>
      <c r="H43" s="1061"/>
      <c r="I43" s="260" t="s">
        <v>201</v>
      </c>
      <c r="J43" s="264" t="s">
        <v>201</v>
      </c>
      <c r="K43" s="264" t="s">
        <v>201</v>
      </c>
      <c r="L43" s="264" t="s">
        <v>201</v>
      </c>
      <c r="M43" s="268" t="s">
        <v>201</v>
      </c>
    </row>
    <row r="44" spans="2:13" ht="27.75" customHeight="1" x14ac:dyDescent="0.15">
      <c r="B44" s="1054"/>
      <c r="C44" s="1055"/>
      <c r="D44" s="219"/>
      <c r="E44" s="1060" t="s">
        <v>19</v>
      </c>
      <c r="F44" s="1060"/>
      <c r="G44" s="1060"/>
      <c r="H44" s="1061"/>
      <c r="I44" s="260">
        <v>17750</v>
      </c>
      <c r="J44" s="264">
        <v>16622</v>
      </c>
      <c r="K44" s="264">
        <v>15700</v>
      </c>
      <c r="L44" s="264">
        <v>14900</v>
      </c>
      <c r="M44" s="268">
        <v>14301</v>
      </c>
    </row>
    <row r="45" spans="2:13" ht="27.75" customHeight="1" x14ac:dyDescent="0.15">
      <c r="B45" s="1054"/>
      <c r="C45" s="1055"/>
      <c r="D45" s="219"/>
      <c r="E45" s="1060" t="s">
        <v>77</v>
      </c>
      <c r="F45" s="1060"/>
      <c r="G45" s="1060"/>
      <c r="H45" s="1061"/>
      <c r="I45" s="260">
        <v>2878</v>
      </c>
      <c r="J45" s="264">
        <v>2914</v>
      </c>
      <c r="K45" s="264">
        <v>2837</v>
      </c>
      <c r="L45" s="264">
        <v>2680</v>
      </c>
      <c r="M45" s="268">
        <v>2605</v>
      </c>
    </row>
    <row r="46" spans="2:13" ht="27.75" customHeight="1" x14ac:dyDescent="0.15">
      <c r="B46" s="1054"/>
      <c r="C46" s="1055"/>
      <c r="D46" s="220"/>
      <c r="E46" s="1060" t="s">
        <v>76</v>
      </c>
      <c r="F46" s="1060"/>
      <c r="G46" s="1060"/>
      <c r="H46" s="1061"/>
      <c r="I46" s="260">
        <v>19</v>
      </c>
      <c r="J46" s="264">
        <v>34</v>
      </c>
      <c r="K46" s="264" t="s">
        <v>201</v>
      </c>
      <c r="L46" s="264">
        <v>7</v>
      </c>
      <c r="M46" s="268">
        <v>7</v>
      </c>
    </row>
    <row r="47" spans="2:13" ht="27.75" customHeight="1" x14ac:dyDescent="0.15">
      <c r="B47" s="1054"/>
      <c r="C47" s="1055"/>
      <c r="D47" s="256"/>
      <c r="E47" s="1062" t="s">
        <v>79</v>
      </c>
      <c r="F47" s="1063"/>
      <c r="G47" s="1063"/>
      <c r="H47" s="1064"/>
      <c r="I47" s="260" t="s">
        <v>201</v>
      </c>
      <c r="J47" s="264" t="s">
        <v>201</v>
      </c>
      <c r="K47" s="264" t="s">
        <v>201</v>
      </c>
      <c r="L47" s="264" t="s">
        <v>201</v>
      </c>
      <c r="M47" s="268" t="s">
        <v>201</v>
      </c>
    </row>
    <row r="48" spans="2:13" ht="27.75" customHeight="1" x14ac:dyDescent="0.15">
      <c r="B48" s="1054"/>
      <c r="C48" s="1055"/>
      <c r="D48" s="219"/>
      <c r="E48" s="1060" t="s">
        <v>52</v>
      </c>
      <c r="F48" s="1060"/>
      <c r="G48" s="1060"/>
      <c r="H48" s="1061"/>
      <c r="I48" s="260" t="s">
        <v>201</v>
      </c>
      <c r="J48" s="264" t="s">
        <v>201</v>
      </c>
      <c r="K48" s="264" t="s">
        <v>201</v>
      </c>
      <c r="L48" s="264" t="s">
        <v>201</v>
      </c>
      <c r="M48" s="268" t="s">
        <v>201</v>
      </c>
    </row>
    <row r="49" spans="2:13" ht="27.75" customHeight="1" x14ac:dyDescent="0.15">
      <c r="B49" s="1056"/>
      <c r="C49" s="1057"/>
      <c r="D49" s="219"/>
      <c r="E49" s="1060" t="s">
        <v>83</v>
      </c>
      <c r="F49" s="1060"/>
      <c r="G49" s="1060"/>
      <c r="H49" s="1061"/>
      <c r="I49" s="260" t="s">
        <v>201</v>
      </c>
      <c r="J49" s="264" t="s">
        <v>201</v>
      </c>
      <c r="K49" s="264" t="s">
        <v>201</v>
      </c>
      <c r="L49" s="264" t="s">
        <v>201</v>
      </c>
      <c r="M49" s="268" t="s">
        <v>201</v>
      </c>
    </row>
    <row r="50" spans="2:13" ht="27.75" customHeight="1" x14ac:dyDescent="0.15">
      <c r="B50" s="1067" t="s">
        <v>85</v>
      </c>
      <c r="C50" s="1068"/>
      <c r="D50" s="257"/>
      <c r="E50" s="1060" t="s">
        <v>86</v>
      </c>
      <c r="F50" s="1060"/>
      <c r="G50" s="1060"/>
      <c r="H50" s="1061"/>
      <c r="I50" s="260">
        <v>7505</v>
      </c>
      <c r="J50" s="264">
        <v>7291</v>
      </c>
      <c r="K50" s="264">
        <v>8019</v>
      </c>
      <c r="L50" s="264">
        <v>11316</v>
      </c>
      <c r="M50" s="268">
        <v>12255</v>
      </c>
    </row>
    <row r="51" spans="2:13" ht="27.75" customHeight="1" x14ac:dyDescent="0.15">
      <c r="B51" s="1054"/>
      <c r="C51" s="1055"/>
      <c r="D51" s="219"/>
      <c r="E51" s="1060" t="s">
        <v>89</v>
      </c>
      <c r="F51" s="1060"/>
      <c r="G51" s="1060"/>
      <c r="H51" s="1061"/>
      <c r="I51" s="260">
        <v>6628</v>
      </c>
      <c r="J51" s="264">
        <v>6721</v>
      </c>
      <c r="K51" s="264">
        <v>6791</v>
      </c>
      <c r="L51" s="264">
        <v>6780</v>
      </c>
      <c r="M51" s="268">
        <v>6747</v>
      </c>
    </row>
    <row r="52" spans="2:13" ht="27.75" customHeight="1" x14ac:dyDescent="0.15">
      <c r="B52" s="1056"/>
      <c r="C52" s="1057"/>
      <c r="D52" s="219"/>
      <c r="E52" s="1060" t="s">
        <v>42</v>
      </c>
      <c r="F52" s="1060"/>
      <c r="G52" s="1060"/>
      <c r="H52" s="1061"/>
      <c r="I52" s="260">
        <v>47728</v>
      </c>
      <c r="J52" s="264">
        <v>48488</v>
      </c>
      <c r="K52" s="264">
        <v>47777</v>
      </c>
      <c r="L52" s="264">
        <v>46093</v>
      </c>
      <c r="M52" s="268">
        <v>44571</v>
      </c>
    </row>
    <row r="53" spans="2:13" ht="27.75" customHeight="1" x14ac:dyDescent="0.15">
      <c r="B53" s="1033" t="s">
        <v>47</v>
      </c>
      <c r="C53" s="1034"/>
      <c r="D53" s="221"/>
      <c r="E53" s="1065" t="s">
        <v>93</v>
      </c>
      <c r="F53" s="1065"/>
      <c r="G53" s="1065"/>
      <c r="H53" s="1066"/>
      <c r="I53" s="261">
        <v>5997</v>
      </c>
      <c r="J53" s="265">
        <v>6999</v>
      </c>
      <c r="K53" s="265">
        <v>5946</v>
      </c>
      <c r="L53" s="265">
        <v>2695</v>
      </c>
      <c r="M53" s="269">
        <v>1892</v>
      </c>
    </row>
    <row r="54" spans="2:13" ht="27.75" customHeight="1" x14ac:dyDescent="0.15">
      <c r="B54" s="255" t="s">
        <v>65</v>
      </c>
      <c r="C54" s="192"/>
      <c r="D54" s="192"/>
      <c r="E54" s="258"/>
      <c r="F54" s="258"/>
      <c r="G54" s="258"/>
      <c r="H54" s="258"/>
      <c r="I54" s="262"/>
      <c r="J54" s="262"/>
      <c r="K54" s="262"/>
      <c r="L54" s="262"/>
      <c r="M54" s="262"/>
    </row>
    <row r="55" spans="2:13" x14ac:dyDescent="0.15"/>
  </sheetData>
  <sheetProtection algorithmName="SHA-512" hashValue="ZLiiC0ZR6atYiX/mCgmBjzgZvL/1iP5XB2qCCSZSa/kHkD4/8aa0pyb0GkGXKgLZmNRHGDW07G73lIMArKWiUg==" saltValue="H9astSBaJq1XvzUOAOVv1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91</v>
      </c>
    </row>
    <row r="54" spans="2:8" ht="29.25" customHeight="1" x14ac:dyDescent="0.2">
      <c r="B54" s="270" t="s">
        <v>5</v>
      </c>
      <c r="C54" s="276"/>
      <c r="D54" s="276"/>
      <c r="E54" s="277" t="s">
        <v>16</v>
      </c>
      <c r="F54" s="278" t="s">
        <v>526</v>
      </c>
      <c r="G54" s="278" t="s">
        <v>527</v>
      </c>
      <c r="H54" s="286" t="s">
        <v>450</v>
      </c>
    </row>
    <row r="55" spans="2:8" ht="52.5" customHeight="1" x14ac:dyDescent="0.15">
      <c r="B55" s="271"/>
      <c r="C55" s="1069" t="s">
        <v>97</v>
      </c>
      <c r="D55" s="1069"/>
      <c r="E55" s="1070"/>
      <c r="F55" s="279">
        <v>1359</v>
      </c>
      <c r="G55" s="279">
        <v>2127</v>
      </c>
      <c r="H55" s="287">
        <v>2313</v>
      </c>
    </row>
    <row r="56" spans="2:8" ht="52.5" customHeight="1" x14ac:dyDescent="0.15">
      <c r="B56" s="272"/>
      <c r="C56" s="1071" t="s">
        <v>100</v>
      </c>
      <c r="D56" s="1071"/>
      <c r="E56" s="1072"/>
      <c r="F56" s="280">
        <v>688</v>
      </c>
      <c r="G56" s="280">
        <v>1590</v>
      </c>
      <c r="H56" s="288">
        <v>1460</v>
      </c>
    </row>
    <row r="57" spans="2:8" ht="53.25" customHeight="1" x14ac:dyDescent="0.15">
      <c r="B57" s="272"/>
      <c r="C57" s="1073" t="s">
        <v>70</v>
      </c>
      <c r="D57" s="1073"/>
      <c r="E57" s="1074"/>
      <c r="F57" s="281">
        <v>1748</v>
      </c>
      <c r="G57" s="281">
        <v>2288</v>
      </c>
      <c r="H57" s="289">
        <v>3654</v>
      </c>
    </row>
    <row r="58" spans="2:8" ht="45.75" customHeight="1" x14ac:dyDescent="0.15">
      <c r="B58" s="273"/>
      <c r="C58" s="1075" t="s">
        <v>488</v>
      </c>
      <c r="D58" s="1076"/>
      <c r="E58" s="1077"/>
      <c r="F58" s="282" t="s">
        <v>201</v>
      </c>
      <c r="G58" s="282" t="s">
        <v>201</v>
      </c>
      <c r="H58" s="290">
        <v>1136</v>
      </c>
    </row>
    <row r="59" spans="2:8" ht="45.75" customHeight="1" x14ac:dyDescent="0.15">
      <c r="B59" s="273"/>
      <c r="C59" s="1075" t="s">
        <v>541</v>
      </c>
      <c r="D59" s="1076"/>
      <c r="E59" s="1077"/>
      <c r="F59" s="282">
        <v>909</v>
      </c>
      <c r="G59" s="282">
        <v>856</v>
      </c>
      <c r="H59" s="290">
        <v>957</v>
      </c>
    </row>
    <row r="60" spans="2:8" ht="45.75" customHeight="1" x14ac:dyDescent="0.15">
      <c r="B60" s="273"/>
      <c r="C60" s="1075" t="s">
        <v>420</v>
      </c>
      <c r="D60" s="1076"/>
      <c r="E60" s="1077"/>
      <c r="F60" s="282">
        <v>409</v>
      </c>
      <c r="G60" s="282">
        <v>775</v>
      </c>
      <c r="H60" s="290">
        <v>934</v>
      </c>
    </row>
    <row r="61" spans="2:8" ht="45.75" customHeight="1" x14ac:dyDescent="0.15">
      <c r="B61" s="273"/>
      <c r="C61" s="1075" t="s">
        <v>299</v>
      </c>
      <c r="D61" s="1076"/>
      <c r="E61" s="1077"/>
      <c r="F61" s="282">
        <v>85</v>
      </c>
      <c r="G61" s="282">
        <v>317</v>
      </c>
      <c r="H61" s="290">
        <v>311</v>
      </c>
    </row>
    <row r="62" spans="2:8" ht="45.75" customHeight="1" x14ac:dyDescent="0.15">
      <c r="B62" s="274"/>
      <c r="C62" s="1078" t="s">
        <v>542</v>
      </c>
      <c r="D62" s="1079"/>
      <c r="E62" s="1080"/>
      <c r="F62" s="283">
        <v>251</v>
      </c>
      <c r="G62" s="283">
        <v>250</v>
      </c>
      <c r="H62" s="291">
        <v>245</v>
      </c>
    </row>
    <row r="63" spans="2:8" ht="52.5" customHeight="1" x14ac:dyDescent="0.15">
      <c r="B63" s="275"/>
      <c r="C63" s="1081" t="s">
        <v>103</v>
      </c>
      <c r="D63" s="1081"/>
      <c r="E63" s="1082"/>
      <c r="F63" s="284">
        <v>3794</v>
      </c>
      <c r="G63" s="284">
        <v>6005</v>
      </c>
      <c r="H63" s="292">
        <v>7426</v>
      </c>
    </row>
    <row r="64" spans="2:8" x14ac:dyDescent="0.15"/>
  </sheetData>
  <sheetProtection algorithmName="SHA-512" hashValue="CfwGXWWVjTcuMuAEa1sZDBXesSaw1zLfnv2pVY8Bedk/BmbwAAgY9dcO33fJOz+1kQ+GX2Q0Y0lb1pEuyIzgqg==" saltValue="JZCUBJnE66o5BmoI+hezx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56</v>
      </c>
      <c r="E2" s="124"/>
      <c r="F2" s="308" t="s">
        <v>523</v>
      </c>
      <c r="G2" s="148"/>
      <c r="H2" s="158"/>
    </row>
    <row r="3" spans="1:8" x14ac:dyDescent="0.15">
      <c r="A3" s="114" t="s">
        <v>501</v>
      </c>
      <c r="B3" s="106"/>
      <c r="C3" s="301"/>
      <c r="D3" s="304">
        <v>48619</v>
      </c>
      <c r="E3" s="306"/>
      <c r="F3" s="309">
        <v>43226</v>
      </c>
      <c r="G3" s="311"/>
      <c r="H3" s="314"/>
    </row>
    <row r="4" spans="1:8" x14ac:dyDescent="0.15">
      <c r="A4" s="99"/>
      <c r="B4" s="105"/>
      <c r="C4" s="302"/>
      <c r="D4" s="305">
        <v>32291</v>
      </c>
      <c r="E4" s="307"/>
      <c r="F4" s="310">
        <v>22622</v>
      </c>
      <c r="G4" s="312"/>
      <c r="H4" s="315"/>
    </row>
    <row r="5" spans="1:8" x14ac:dyDescent="0.15">
      <c r="A5" s="114" t="s">
        <v>521</v>
      </c>
      <c r="B5" s="106"/>
      <c r="C5" s="301"/>
      <c r="D5" s="304">
        <v>70382</v>
      </c>
      <c r="E5" s="306"/>
      <c r="F5" s="309">
        <v>42836</v>
      </c>
      <c r="G5" s="311"/>
      <c r="H5" s="314"/>
    </row>
    <row r="6" spans="1:8" x14ac:dyDescent="0.15">
      <c r="A6" s="99"/>
      <c r="B6" s="105"/>
      <c r="C6" s="302"/>
      <c r="D6" s="305">
        <v>37381</v>
      </c>
      <c r="E6" s="307"/>
      <c r="F6" s="310">
        <v>22936</v>
      </c>
      <c r="G6" s="312"/>
      <c r="H6" s="315"/>
    </row>
    <row r="7" spans="1:8" x14ac:dyDescent="0.15">
      <c r="A7" s="114" t="s">
        <v>474</v>
      </c>
      <c r="B7" s="106"/>
      <c r="C7" s="301"/>
      <c r="D7" s="304">
        <v>43971</v>
      </c>
      <c r="E7" s="306"/>
      <c r="F7" s="309">
        <v>44161</v>
      </c>
      <c r="G7" s="311"/>
      <c r="H7" s="314"/>
    </row>
    <row r="8" spans="1:8" x14ac:dyDescent="0.15">
      <c r="A8" s="99"/>
      <c r="B8" s="105"/>
      <c r="C8" s="302"/>
      <c r="D8" s="305">
        <v>17139</v>
      </c>
      <c r="E8" s="307"/>
      <c r="F8" s="310">
        <v>23644</v>
      </c>
      <c r="G8" s="312"/>
      <c r="H8" s="315"/>
    </row>
    <row r="9" spans="1:8" x14ac:dyDescent="0.15">
      <c r="A9" s="114" t="s">
        <v>317</v>
      </c>
      <c r="B9" s="106"/>
      <c r="C9" s="301"/>
      <c r="D9" s="304">
        <v>34827</v>
      </c>
      <c r="E9" s="306"/>
      <c r="F9" s="309">
        <v>43955</v>
      </c>
      <c r="G9" s="311"/>
      <c r="H9" s="314"/>
    </row>
    <row r="10" spans="1:8" x14ac:dyDescent="0.15">
      <c r="A10" s="99"/>
      <c r="B10" s="105"/>
      <c r="C10" s="302"/>
      <c r="D10" s="305">
        <v>17015</v>
      </c>
      <c r="E10" s="307"/>
      <c r="F10" s="310">
        <v>21318</v>
      </c>
      <c r="G10" s="312"/>
      <c r="H10" s="315"/>
    </row>
    <row r="11" spans="1:8" x14ac:dyDescent="0.15">
      <c r="A11" s="114" t="s">
        <v>139</v>
      </c>
      <c r="B11" s="106"/>
      <c r="C11" s="301"/>
      <c r="D11" s="304">
        <v>35623</v>
      </c>
      <c r="E11" s="306"/>
      <c r="F11" s="309">
        <v>41921</v>
      </c>
      <c r="G11" s="311"/>
      <c r="H11" s="314"/>
    </row>
    <row r="12" spans="1:8" x14ac:dyDescent="0.15">
      <c r="A12" s="99"/>
      <c r="B12" s="105"/>
      <c r="C12" s="303"/>
      <c r="D12" s="305">
        <v>23170</v>
      </c>
      <c r="E12" s="307"/>
      <c r="F12" s="310">
        <v>21655</v>
      </c>
      <c r="G12" s="312"/>
      <c r="H12" s="315"/>
    </row>
    <row r="13" spans="1:8" x14ac:dyDescent="0.15">
      <c r="A13" s="114"/>
      <c r="B13" s="106"/>
      <c r="C13" s="301"/>
      <c r="D13" s="304">
        <v>46684</v>
      </c>
      <c r="E13" s="306"/>
      <c r="F13" s="309">
        <v>43220</v>
      </c>
      <c r="G13" s="313"/>
      <c r="H13" s="314"/>
    </row>
    <row r="14" spans="1:8" x14ac:dyDescent="0.15">
      <c r="A14" s="99"/>
      <c r="B14" s="105"/>
      <c r="C14" s="302"/>
      <c r="D14" s="305">
        <v>25399</v>
      </c>
      <c r="E14" s="307"/>
      <c r="F14" s="310">
        <v>22435</v>
      </c>
      <c r="G14" s="312"/>
      <c r="H14" s="315"/>
    </row>
    <row r="17" spans="1:11" x14ac:dyDescent="0.15">
      <c r="A17" s="293" t="s">
        <v>25</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81</v>
      </c>
      <c r="B19" s="294">
        <f>ROUND(VALUE(SUBSTITUTE(実質収支比率等に係る経年分析!F$48,"▲","-")),2)</f>
        <v>3.63</v>
      </c>
      <c r="C19" s="294">
        <f>ROUND(VALUE(SUBSTITUTE(実質収支比率等に係る経年分析!G$48,"▲","-")),2)</f>
        <v>3.54</v>
      </c>
      <c r="D19" s="294">
        <f>ROUND(VALUE(SUBSTITUTE(実質収支比率等に係る経年分析!H$48,"▲","-")),2)</f>
        <v>5.29</v>
      </c>
      <c r="E19" s="294">
        <f>ROUND(VALUE(SUBSTITUTE(実質収支比率等に係る経年分析!I$48,"▲","-")),2)</f>
        <v>5.78</v>
      </c>
      <c r="F19" s="294">
        <f>ROUND(VALUE(SUBSTITUTE(実質収支比率等に係る経年分析!J$48,"▲","-")),2)</f>
        <v>6.5</v>
      </c>
    </row>
    <row r="20" spans="1:11" x14ac:dyDescent="0.15">
      <c r="A20" s="294" t="s">
        <v>36</v>
      </c>
      <c r="B20" s="294">
        <f>ROUND(VALUE(SUBSTITUTE(実質収支比率等に係る経年分析!F$47,"▲","-")),2)</f>
        <v>9.89</v>
      </c>
      <c r="C20" s="294">
        <f>ROUND(VALUE(SUBSTITUTE(実質収支比率等に係る経年分析!G$47,"▲","-")),2)</f>
        <v>7.28</v>
      </c>
      <c r="D20" s="294">
        <f>ROUND(VALUE(SUBSTITUTE(実質収支比率等に係る経年分析!H$47,"▲","-")),2)</f>
        <v>5.72</v>
      </c>
      <c r="E20" s="294">
        <f>ROUND(VALUE(SUBSTITUTE(実質収支比率等に係る経年分析!I$47,"▲","-")),2)</f>
        <v>8.51</v>
      </c>
      <c r="F20" s="294">
        <f>ROUND(VALUE(SUBSTITUTE(実質収支比率等に係る経年分析!J$47,"▲","-")),2)</f>
        <v>9.4600000000000009</v>
      </c>
    </row>
    <row r="21" spans="1:11" x14ac:dyDescent="0.15">
      <c r="A21" s="294" t="s">
        <v>106</v>
      </c>
      <c r="B21" s="294">
        <f>IF(ISNUMBER(VALUE(SUBSTITUTE(実質収支比率等に係る経年分析!F$49,"▲","-"))),ROUND(VALUE(SUBSTITUTE(実質収支比率等に係る経年分析!F$49,"▲","-")),2),NA())</f>
        <v>-1.9</v>
      </c>
      <c r="C21" s="294">
        <f>IF(ISNUMBER(VALUE(SUBSTITUTE(実質収支比率等に係る経年分析!G$49,"▲","-"))),ROUND(VALUE(SUBSTITUTE(実質収支比率等に係る経年分析!G$49,"▲","-")),2),NA())</f>
        <v>-2.65</v>
      </c>
      <c r="D21" s="294">
        <f>IF(ISNUMBER(VALUE(SUBSTITUTE(実質収支比率等に係る経年分析!H$49,"▲","-"))),ROUND(VALUE(SUBSTITUTE(実質収支比率等に係る経年分析!H$49,"▲","-")),2),NA())</f>
        <v>0.56000000000000005</v>
      </c>
      <c r="E21" s="294">
        <f>IF(ISNUMBER(VALUE(SUBSTITUTE(実質収支比率等に係る経年分析!I$49,"▲","-"))),ROUND(VALUE(SUBSTITUTE(実質収支比率等に係る経年分析!I$49,"▲","-")),2),NA())</f>
        <v>3.83</v>
      </c>
      <c r="F21" s="294">
        <f>IF(ISNUMBER(VALUE(SUBSTITUTE(実質収支比率等に係る経年分析!J$49,"▲","-"))),ROUND(VALUE(SUBSTITUTE(実質収支比率等に係る経年分析!J$49,"▲","-")),2),NA())</f>
        <v>1.35</v>
      </c>
    </row>
    <row r="24" spans="1:11" x14ac:dyDescent="0.15">
      <c r="A24" s="293" t="s">
        <v>94</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108</v>
      </c>
      <c r="C26" s="295" t="s">
        <v>68</v>
      </c>
      <c r="D26" s="295" t="s">
        <v>108</v>
      </c>
      <c r="E26" s="295" t="s">
        <v>68</v>
      </c>
      <c r="F26" s="295" t="s">
        <v>108</v>
      </c>
      <c r="G26" s="295" t="s">
        <v>68</v>
      </c>
      <c r="H26" s="295" t="s">
        <v>108</v>
      </c>
      <c r="I26" s="295" t="s">
        <v>68</v>
      </c>
      <c r="J26" s="295" t="s">
        <v>108</v>
      </c>
      <c r="K26" s="295" t="s">
        <v>68</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v>
      </c>
      <c r="D27" s="295" t="e">
        <f>IF(ROUND(VALUE(SUBSTITUTE(連結実質赤字比率に係る赤字・黒字の構成分析!G$43,"▲","-")),2)&lt;0,ABS(ROUND(VALUE(SUBSTITUTE(連結実質赤字比率に係る赤字・黒字の構成分析!G$43,"▲","-")),2)),NA())</f>
        <v>#VALUE!</v>
      </c>
      <c r="E27" s="295" t="e">
        <f>IF(ROUND(VALUE(SUBSTITUTE(連結実質赤字比率に係る赤字・黒字の構成分析!G$43,"▲","-")),2)&gt;=0,ABS(ROUND(VALUE(SUBSTITUTE(連結実質赤字比率に係る赤字・黒字の構成分析!G$43,"▲","-")),2)),NA())</f>
        <v>#VALUE!</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15">
      <c r="A30" s="295" t="str">
        <f>IF(連結実質赤字比率に係る赤字・黒字の構成分析!C$40="",NA(),連結実質赤字比率に係る赤字・黒字の構成分析!C$40)</f>
        <v>取手地方公平委員会特別会計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v>
      </c>
    </row>
    <row r="31" spans="1:11" x14ac:dyDescent="0.15">
      <c r="A31" s="295" t="str">
        <f>IF(連結実質赤字比率に係る赤字・黒字の構成分析!C$39="",NA(),連結実質赤字比率に係る赤字・黒字の構成分析!C$39)</f>
        <v>取手市取手駅西口都市整備事業特別会計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0.13</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0.06</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0.04</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0.03</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0.06</v>
      </c>
    </row>
    <row r="32" spans="1:11" x14ac:dyDescent="0.15">
      <c r="A32" s="295" t="str">
        <f>IF(連結実質赤字比率に係る赤字・黒字の構成分析!C$38="",NA(),連結実質赤字比率に係る赤字・黒字の構成分析!C$38)</f>
        <v>取手市後期高齢者医療特別会計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7.0000000000000007E-2</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0.1</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0.16</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0.1</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0.11</v>
      </c>
    </row>
    <row r="33" spans="1:16" x14ac:dyDescent="0.15">
      <c r="A33" s="295" t="str">
        <f>IF(連結実質赤字比率に係る赤字・黒字の構成分析!C$37="",NA(),連結実質赤字比率に係る赤字・黒字の構成分析!C$37)</f>
        <v>取手市競輪事業特別会計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0.12</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0.04</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0.15</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0.2</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0.21</v>
      </c>
    </row>
    <row r="34" spans="1:16" x14ac:dyDescent="0.15">
      <c r="A34" s="295" t="str">
        <f>IF(連結実質赤字比率に係る赤字・黒字の構成分析!C$36="",NA(),連結実質赤字比率に係る赤字・黒字の構成分析!C$36)</f>
        <v>取手市介護保険特別会計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1.25</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0.89</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1.18</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1.17</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1.34</v>
      </c>
    </row>
    <row r="35" spans="1:16" x14ac:dyDescent="0.15">
      <c r="A35" s="295" t="str">
        <f>IF(連結実質赤字比率に係る赤字・黒字の構成分析!C$35="",NA(),連結実質赤字比率に係る赤字・黒字の構成分析!C$35)</f>
        <v>取手市国民健康保険事業特別会計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3.54</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4.42</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5.92</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5.18</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3.53</v>
      </c>
    </row>
    <row r="36" spans="1:16" x14ac:dyDescent="0.15">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3.49</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3.47</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5.23</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5.74</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6.43</v>
      </c>
    </row>
    <row r="39" spans="1:16" x14ac:dyDescent="0.15">
      <c r="A39" s="293" t="s">
        <v>14</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109</v>
      </c>
      <c r="C41" s="296"/>
      <c r="D41" s="296" t="s">
        <v>111</v>
      </c>
      <c r="E41" s="296" t="s">
        <v>109</v>
      </c>
      <c r="F41" s="296"/>
      <c r="G41" s="296" t="s">
        <v>111</v>
      </c>
      <c r="H41" s="296" t="s">
        <v>109</v>
      </c>
      <c r="I41" s="296"/>
      <c r="J41" s="296" t="s">
        <v>111</v>
      </c>
      <c r="K41" s="296" t="s">
        <v>109</v>
      </c>
      <c r="L41" s="296"/>
      <c r="M41" s="296" t="s">
        <v>111</v>
      </c>
      <c r="N41" s="296" t="s">
        <v>109</v>
      </c>
      <c r="O41" s="296"/>
      <c r="P41" s="296" t="s">
        <v>111</v>
      </c>
    </row>
    <row r="42" spans="1:16" x14ac:dyDescent="0.15">
      <c r="A42" s="296" t="s">
        <v>112</v>
      </c>
      <c r="B42" s="296"/>
      <c r="C42" s="296"/>
      <c r="D42" s="296">
        <f>'実質公債費比率（分子）の構造'!K$52</f>
        <v>4434</v>
      </c>
      <c r="E42" s="296"/>
      <c r="F42" s="296"/>
      <c r="G42" s="296">
        <f>'実質公債費比率（分子）の構造'!L$52</f>
        <v>4473</v>
      </c>
      <c r="H42" s="296"/>
      <c r="I42" s="296"/>
      <c r="J42" s="296">
        <f>'実質公債費比率（分子）の構造'!M$52</f>
        <v>4606</v>
      </c>
      <c r="K42" s="296"/>
      <c r="L42" s="296"/>
      <c r="M42" s="296">
        <f>'実質公債費比率（分子）の構造'!N$52</f>
        <v>4663</v>
      </c>
      <c r="N42" s="296"/>
      <c r="O42" s="296"/>
      <c r="P42" s="296">
        <f>'実質公債費比率（分子）の構造'!O$52</f>
        <v>4615</v>
      </c>
    </row>
    <row r="43" spans="1:16" x14ac:dyDescent="0.15">
      <c r="A43" s="296" t="s">
        <v>40</v>
      </c>
      <c r="B43" s="296">
        <f>'実質公債費比率（分子）の構造'!K$51</f>
        <v>0</v>
      </c>
      <c r="C43" s="296"/>
      <c r="D43" s="296"/>
      <c r="E43" s="296">
        <f>'実質公債費比率（分子）の構造'!L$51</f>
        <v>0</v>
      </c>
      <c r="F43" s="296"/>
      <c r="G43" s="296"/>
      <c r="H43" s="296">
        <f>'実質公債費比率（分子）の構造'!M$51</f>
        <v>0</v>
      </c>
      <c r="I43" s="296"/>
      <c r="J43" s="296"/>
      <c r="K43" s="296" t="str">
        <f>'実質公債費比率（分子）の構造'!N$51</f>
        <v>-</v>
      </c>
      <c r="L43" s="296"/>
      <c r="M43" s="296"/>
      <c r="N43" s="296" t="str">
        <f>'実質公債費比率（分子）の構造'!O$51</f>
        <v>-</v>
      </c>
      <c r="O43" s="296"/>
      <c r="P43" s="296"/>
    </row>
    <row r="44" spans="1:16" x14ac:dyDescent="0.15">
      <c r="A44" s="296" t="s">
        <v>38</v>
      </c>
      <c r="B44" s="296">
        <f>'実質公債費比率（分子）の構造'!K$50</f>
        <v>2</v>
      </c>
      <c r="C44" s="296"/>
      <c r="D44" s="296"/>
      <c r="E44" s="296">
        <f>'実質公債費比率（分子）の構造'!L$50</f>
        <v>0</v>
      </c>
      <c r="F44" s="296"/>
      <c r="G44" s="296"/>
      <c r="H44" s="296">
        <f>'実質公債費比率（分子）の構造'!M$50</f>
        <v>0</v>
      </c>
      <c r="I44" s="296"/>
      <c r="J44" s="296"/>
      <c r="K44" s="296">
        <f>'実質公債費比率（分子）の構造'!N$50</f>
        <v>0</v>
      </c>
      <c r="L44" s="296"/>
      <c r="M44" s="296"/>
      <c r="N44" s="296">
        <f>'実質公債費比率（分子）の構造'!O$50</f>
        <v>0</v>
      </c>
      <c r="O44" s="296"/>
      <c r="P44" s="296"/>
    </row>
    <row r="45" spans="1:16" x14ac:dyDescent="0.15">
      <c r="A45" s="296" t="s">
        <v>0</v>
      </c>
      <c r="B45" s="296">
        <f>'実質公債費比率（分子）の構造'!K$49</f>
        <v>1439</v>
      </c>
      <c r="C45" s="296"/>
      <c r="D45" s="296"/>
      <c r="E45" s="296">
        <f>'実質公債費比率（分子）の構造'!L$49</f>
        <v>1375</v>
      </c>
      <c r="F45" s="296"/>
      <c r="G45" s="296"/>
      <c r="H45" s="296">
        <f>'実質公債費比率（分子）の構造'!M$49</f>
        <v>1340</v>
      </c>
      <c r="I45" s="296"/>
      <c r="J45" s="296"/>
      <c r="K45" s="296">
        <f>'実質公債費比率（分子）の構造'!N$49</f>
        <v>1341</v>
      </c>
      <c r="L45" s="296"/>
      <c r="M45" s="296"/>
      <c r="N45" s="296">
        <f>'実質公債費比率（分子）の構造'!O$49</f>
        <v>1405</v>
      </c>
      <c r="O45" s="296"/>
      <c r="P45" s="296"/>
    </row>
    <row r="46" spans="1:16" x14ac:dyDescent="0.15">
      <c r="A46" s="296" t="s">
        <v>33</v>
      </c>
      <c r="B46" s="296" t="str">
        <f>'実質公債費比率（分子）の構造'!K$48</f>
        <v>-</v>
      </c>
      <c r="C46" s="296"/>
      <c r="D46" s="296"/>
      <c r="E46" s="296" t="str">
        <f>'実質公債費比率（分子）の構造'!L$48</f>
        <v>-</v>
      </c>
      <c r="F46" s="296"/>
      <c r="G46" s="296"/>
      <c r="H46" s="296" t="str">
        <f>'実質公債費比率（分子）の構造'!M$48</f>
        <v>-</v>
      </c>
      <c r="I46" s="296"/>
      <c r="J46" s="296"/>
      <c r="K46" s="296" t="str">
        <f>'実質公債費比率（分子）の構造'!N$48</f>
        <v>-</v>
      </c>
      <c r="L46" s="296"/>
      <c r="M46" s="296"/>
      <c r="N46" s="296" t="str">
        <f>'実質公債費比率（分子）の構造'!O$48</f>
        <v>-</v>
      </c>
      <c r="O46" s="296"/>
      <c r="P46" s="296"/>
    </row>
    <row r="47" spans="1:16" x14ac:dyDescent="0.15">
      <c r="A47" s="296" t="s">
        <v>30</v>
      </c>
      <c r="B47" s="296">
        <f>'実質公債費比率（分子）の構造'!K$47</f>
        <v>53</v>
      </c>
      <c r="C47" s="296"/>
      <c r="D47" s="296"/>
      <c r="E47" s="296">
        <f>'実質公債費比率（分子）の構造'!L$47</f>
        <v>53</v>
      </c>
      <c r="F47" s="296"/>
      <c r="G47" s="296"/>
      <c r="H47" s="296">
        <f>'実質公債費比率（分子）の構造'!M$47</f>
        <v>53</v>
      </c>
      <c r="I47" s="296"/>
      <c r="J47" s="296"/>
      <c r="K47" s="296">
        <f>'実質公債費比率（分子）の構造'!N$47</f>
        <v>53</v>
      </c>
      <c r="L47" s="296"/>
      <c r="M47" s="296"/>
      <c r="N47" s="296">
        <f>'実質公債費比率（分子）の構造'!O$47</f>
        <v>53</v>
      </c>
      <c r="O47" s="296"/>
      <c r="P47" s="296"/>
    </row>
    <row r="48" spans="1:16" x14ac:dyDescent="0.15">
      <c r="A48" s="296" t="s">
        <v>114</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24</v>
      </c>
      <c r="B49" s="296">
        <f>'実質公債費比率（分子）の構造'!K$45</f>
        <v>4346</v>
      </c>
      <c r="C49" s="296"/>
      <c r="D49" s="296"/>
      <c r="E49" s="296">
        <f>'実質公債費比率（分子）の構造'!L$45</f>
        <v>4237</v>
      </c>
      <c r="F49" s="296"/>
      <c r="G49" s="296"/>
      <c r="H49" s="296">
        <f>'実質公債費比率（分子）の構造'!M$45</f>
        <v>4425</v>
      </c>
      <c r="I49" s="296"/>
      <c r="J49" s="296"/>
      <c r="K49" s="296">
        <f>'実質公債費比率（分子）の構造'!N$45</f>
        <v>4648</v>
      </c>
      <c r="L49" s="296"/>
      <c r="M49" s="296"/>
      <c r="N49" s="296">
        <f>'実質公債費比率（分子）の構造'!O$45</f>
        <v>4710</v>
      </c>
      <c r="O49" s="296"/>
      <c r="P49" s="296"/>
    </row>
    <row r="50" spans="1:16" x14ac:dyDescent="0.15">
      <c r="A50" s="296" t="s">
        <v>50</v>
      </c>
      <c r="B50" s="296" t="e">
        <f>NA()</f>
        <v>#N/A</v>
      </c>
      <c r="C50" s="296">
        <f>IF(ISNUMBER('実質公債費比率（分子）の構造'!K$53),'実質公債費比率（分子）の構造'!K$53,NA())</f>
        <v>1406</v>
      </c>
      <c r="D50" s="296" t="e">
        <f>NA()</f>
        <v>#N/A</v>
      </c>
      <c r="E50" s="296" t="e">
        <f>NA()</f>
        <v>#N/A</v>
      </c>
      <c r="F50" s="296">
        <f>IF(ISNUMBER('実質公債費比率（分子）の構造'!L$53),'実質公債費比率（分子）の構造'!L$53,NA())</f>
        <v>1192</v>
      </c>
      <c r="G50" s="296" t="e">
        <f>NA()</f>
        <v>#N/A</v>
      </c>
      <c r="H50" s="296" t="e">
        <f>NA()</f>
        <v>#N/A</v>
      </c>
      <c r="I50" s="296">
        <f>IF(ISNUMBER('実質公債費比率（分子）の構造'!M$53),'実質公債費比率（分子）の構造'!M$53,NA())</f>
        <v>1212</v>
      </c>
      <c r="J50" s="296" t="e">
        <f>NA()</f>
        <v>#N/A</v>
      </c>
      <c r="K50" s="296" t="e">
        <f>NA()</f>
        <v>#N/A</v>
      </c>
      <c r="L50" s="296">
        <f>IF(ISNUMBER('実質公債費比率（分子）の構造'!N$53),'実質公債費比率（分子）の構造'!N$53,NA())</f>
        <v>1379</v>
      </c>
      <c r="M50" s="296" t="e">
        <f>NA()</f>
        <v>#N/A</v>
      </c>
      <c r="N50" s="296" t="e">
        <f>NA()</f>
        <v>#N/A</v>
      </c>
      <c r="O50" s="296">
        <f>IF(ISNUMBER('実質公債費比率（分子）の構造'!O$53),'実質公債費比率（分子）の構造'!O$53,NA())</f>
        <v>1553</v>
      </c>
      <c r="P50" s="296" t="e">
        <f>NA()</f>
        <v>#N/A</v>
      </c>
    </row>
    <row r="53" spans="1:16" x14ac:dyDescent="0.15">
      <c r="A53" s="293" t="s">
        <v>118</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121</v>
      </c>
      <c r="C55" s="295"/>
      <c r="D55" s="295" t="s">
        <v>124</v>
      </c>
      <c r="E55" s="295" t="s">
        <v>121</v>
      </c>
      <c r="F55" s="295"/>
      <c r="G55" s="295" t="s">
        <v>124</v>
      </c>
      <c r="H55" s="295" t="s">
        <v>121</v>
      </c>
      <c r="I55" s="295"/>
      <c r="J55" s="295" t="s">
        <v>124</v>
      </c>
      <c r="K55" s="295" t="s">
        <v>121</v>
      </c>
      <c r="L55" s="295"/>
      <c r="M55" s="295" t="s">
        <v>124</v>
      </c>
      <c r="N55" s="295" t="s">
        <v>121</v>
      </c>
      <c r="O55" s="295"/>
      <c r="P55" s="295" t="s">
        <v>124</v>
      </c>
    </row>
    <row r="56" spans="1:16" x14ac:dyDescent="0.15">
      <c r="A56" s="295" t="s">
        <v>42</v>
      </c>
      <c r="B56" s="295"/>
      <c r="C56" s="295"/>
      <c r="D56" s="295">
        <f>'将来負担比率（分子）の構造'!I$52</f>
        <v>47728</v>
      </c>
      <c r="E56" s="295"/>
      <c r="F56" s="295"/>
      <c r="G56" s="295">
        <f>'将来負担比率（分子）の構造'!J$52</f>
        <v>48488</v>
      </c>
      <c r="H56" s="295"/>
      <c r="I56" s="295"/>
      <c r="J56" s="295">
        <f>'将来負担比率（分子）の構造'!K$52</f>
        <v>47777</v>
      </c>
      <c r="K56" s="295"/>
      <c r="L56" s="295"/>
      <c r="M56" s="295">
        <f>'将来負担比率（分子）の構造'!L$52</f>
        <v>46093</v>
      </c>
      <c r="N56" s="295"/>
      <c r="O56" s="295"/>
      <c r="P56" s="295">
        <f>'将来負担比率（分子）の構造'!M$52</f>
        <v>44571</v>
      </c>
    </row>
    <row r="57" spans="1:16" x14ac:dyDescent="0.15">
      <c r="A57" s="295" t="s">
        <v>89</v>
      </c>
      <c r="B57" s="295"/>
      <c r="C57" s="295"/>
      <c r="D57" s="295">
        <f>'将来負担比率（分子）の構造'!I$51</f>
        <v>6628</v>
      </c>
      <c r="E57" s="295"/>
      <c r="F57" s="295"/>
      <c r="G57" s="295">
        <f>'将来負担比率（分子）の構造'!J$51</f>
        <v>6721</v>
      </c>
      <c r="H57" s="295"/>
      <c r="I57" s="295"/>
      <c r="J57" s="295">
        <f>'将来負担比率（分子）の構造'!K$51</f>
        <v>6791</v>
      </c>
      <c r="K57" s="295"/>
      <c r="L57" s="295"/>
      <c r="M57" s="295">
        <f>'将来負担比率（分子）の構造'!L$51</f>
        <v>6780</v>
      </c>
      <c r="N57" s="295"/>
      <c r="O57" s="295"/>
      <c r="P57" s="295">
        <f>'将来負担比率（分子）の構造'!M$51</f>
        <v>6747</v>
      </c>
    </row>
    <row r="58" spans="1:16" x14ac:dyDescent="0.15">
      <c r="A58" s="295" t="s">
        <v>86</v>
      </c>
      <c r="B58" s="295"/>
      <c r="C58" s="295"/>
      <c r="D58" s="295">
        <f>'将来負担比率（分子）の構造'!I$50</f>
        <v>7505</v>
      </c>
      <c r="E58" s="295"/>
      <c r="F58" s="295"/>
      <c r="G58" s="295">
        <f>'将来負担比率（分子）の構造'!J$50</f>
        <v>7291</v>
      </c>
      <c r="H58" s="295"/>
      <c r="I58" s="295"/>
      <c r="J58" s="295">
        <f>'将来負担比率（分子）の構造'!K$50</f>
        <v>8019</v>
      </c>
      <c r="K58" s="295"/>
      <c r="L58" s="295"/>
      <c r="M58" s="295">
        <f>'将来負担比率（分子）の構造'!L$50</f>
        <v>11316</v>
      </c>
      <c r="N58" s="295"/>
      <c r="O58" s="295"/>
      <c r="P58" s="295">
        <f>'将来負担比率（分子）の構造'!M$50</f>
        <v>12255</v>
      </c>
    </row>
    <row r="59" spans="1:16" x14ac:dyDescent="0.15">
      <c r="A59" s="295" t="s">
        <v>83</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52</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76</v>
      </c>
      <c r="B61" s="295">
        <f>'将来負担比率（分子）の構造'!I$46</f>
        <v>19</v>
      </c>
      <c r="C61" s="295"/>
      <c r="D61" s="295"/>
      <c r="E61" s="295">
        <f>'将来負担比率（分子）の構造'!J$46</f>
        <v>34</v>
      </c>
      <c r="F61" s="295"/>
      <c r="G61" s="295"/>
      <c r="H61" s="295" t="str">
        <f>'将来負担比率（分子）の構造'!K$46</f>
        <v>-</v>
      </c>
      <c r="I61" s="295"/>
      <c r="J61" s="295"/>
      <c r="K61" s="295">
        <f>'将来負担比率（分子）の構造'!L$46</f>
        <v>7</v>
      </c>
      <c r="L61" s="295"/>
      <c r="M61" s="295"/>
      <c r="N61" s="295">
        <f>'将来負担比率（分子）の構造'!M$46</f>
        <v>7</v>
      </c>
      <c r="O61" s="295"/>
      <c r="P61" s="295"/>
    </row>
    <row r="62" spans="1:16" x14ac:dyDescent="0.15">
      <c r="A62" s="295" t="s">
        <v>77</v>
      </c>
      <c r="B62" s="295">
        <f>'将来負担比率（分子）の構造'!I$45</f>
        <v>2878</v>
      </c>
      <c r="C62" s="295"/>
      <c r="D62" s="295"/>
      <c r="E62" s="295">
        <f>'将来負担比率（分子）の構造'!J$45</f>
        <v>2914</v>
      </c>
      <c r="F62" s="295"/>
      <c r="G62" s="295"/>
      <c r="H62" s="295">
        <f>'将来負担比率（分子）の構造'!K$45</f>
        <v>2837</v>
      </c>
      <c r="I62" s="295"/>
      <c r="J62" s="295"/>
      <c r="K62" s="295">
        <f>'将来負担比率（分子）の構造'!L$45</f>
        <v>2680</v>
      </c>
      <c r="L62" s="295"/>
      <c r="M62" s="295"/>
      <c r="N62" s="295">
        <f>'将来負担比率（分子）の構造'!M$45</f>
        <v>2605</v>
      </c>
      <c r="O62" s="295"/>
      <c r="P62" s="295"/>
    </row>
    <row r="63" spans="1:16" x14ac:dyDescent="0.15">
      <c r="A63" s="295" t="s">
        <v>19</v>
      </c>
      <c r="B63" s="295">
        <f>'将来負担比率（分子）の構造'!I$44</f>
        <v>17750</v>
      </c>
      <c r="C63" s="295"/>
      <c r="D63" s="295"/>
      <c r="E63" s="295">
        <f>'将来負担比率（分子）の構造'!J$44</f>
        <v>16622</v>
      </c>
      <c r="F63" s="295"/>
      <c r="G63" s="295"/>
      <c r="H63" s="295">
        <f>'将来負担比率（分子）の構造'!K$44</f>
        <v>15700</v>
      </c>
      <c r="I63" s="295"/>
      <c r="J63" s="295"/>
      <c r="K63" s="295">
        <f>'将来負担比率（分子）の構造'!L$44</f>
        <v>14900</v>
      </c>
      <c r="L63" s="295"/>
      <c r="M63" s="295"/>
      <c r="N63" s="295">
        <f>'将来負担比率（分子）の構造'!M$44</f>
        <v>14301</v>
      </c>
      <c r="O63" s="295"/>
      <c r="P63" s="295"/>
    </row>
    <row r="64" spans="1:16" x14ac:dyDescent="0.15">
      <c r="A64" s="295" t="s">
        <v>74</v>
      </c>
      <c r="B64" s="295" t="str">
        <f>'将来負担比率（分子）の構造'!I$43</f>
        <v>-</v>
      </c>
      <c r="C64" s="295"/>
      <c r="D64" s="295"/>
      <c r="E64" s="295" t="str">
        <f>'将来負担比率（分子）の構造'!J$43</f>
        <v>-</v>
      </c>
      <c r="F64" s="295"/>
      <c r="G64" s="295"/>
      <c r="H64" s="295" t="str">
        <f>'将来負担比率（分子）の構造'!K$43</f>
        <v>-</v>
      </c>
      <c r="I64" s="295"/>
      <c r="J64" s="295"/>
      <c r="K64" s="295" t="str">
        <f>'将来負担比率（分子）の構造'!L$43</f>
        <v>-</v>
      </c>
      <c r="L64" s="295"/>
      <c r="M64" s="295"/>
      <c r="N64" s="295" t="str">
        <f>'将来負担比率（分子）の構造'!M$43</f>
        <v>-</v>
      </c>
      <c r="O64" s="295"/>
      <c r="P64" s="295"/>
    </row>
    <row r="65" spans="1:16" x14ac:dyDescent="0.15">
      <c r="A65" s="295" t="s">
        <v>72</v>
      </c>
      <c r="B65" s="295">
        <f>'将来負担比率（分子）の構造'!I$42</f>
        <v>0</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15">
      <c r="A66" s="295" t="s">
        <v>66</v>
      </c>
      <c r="B66" s="295">
        <f>'将来負担比率（分子）の構造'!I$41</f>
        <v>47211</v>
      </c>
      <c r="C66" s="295"/>
      <c r="D66" s="295"/>
      <c r="E66" s="295">
        <f>'将来負担比率（分子）の構造'!J$41</f>
        <v>49928</v>
      </c>
      <c r="F66" s="295"/>
      <c r="G66" s="295"/>
      <c r="H66" s="295">
        <f>'将来負担比率（分子）の構造'!K$41</f>
        <v>49996</v>
      </c>
      <c r="I66" s="295"/>
      <c r="J66" s="295"/>
      <c r="K66" s="295">
        <f>'将来負担比率（分子）の構造'!L$41</f>
        <v>49298</v>
      </c>
      <c r="L66" s="295"/>
      <c r="M66" s="295"/>
      <c r="N66" s="295">
        <f>'将来負担比率（分子）の構造'!M$41</f>
        <v>48552</v>
      </c>
      <c r="O66" s="295"/>
      <c r="P66" s="295"/>
    </row>
    <row r="67" spans="1:16" x14ac:dyDescent="0.15">
      <c r="A67" s="295" t="s">
        <v>93</v>
      </c>
      <c r="B67" s="295" t="e">
        <f>NA()</f>
        <v>#N/A</v>
      </c>
      <c r="C67" s="295">
        <f>IF(ISNUMBER('将来負担比率（分子）の構造'!I$53),IF('将来負担比率（分子）の構造'!I$53&lt;0,0,'将来負担比率（分子）の構造'!I$53),NA())</f>
        <v>5997</v>
      </c>
      <c r="D67" s="295" t="e">
        <f>NA()</f>
        <v>#N/A</v>
      </c>
      <c r="E67" s="295" t="e">
        <f>NA()</f>
        <v>#N/A</v>
      </c>
      <c r="F67" s="295">
        <f>IF(ISNUMBER('将来負担比率（分子）の構造'!J$53),IF('将来負担比率（分子）の構造'!J$53&lt;0,0,'将来負担比率（分子）の構造'!J$53),NA())</f>
        <v>6999</v>
      </c>
      <c r="G67" s="295" t="e">
        <f>NA()</f>
        <v>#N/A</v>
      </c>
      <c r="H67" s="295" t="e">
        <f>NA()</f>
        <v>#N/A</v>
      </c>
      <c r="I67" s="295">
        <f>IF(ISNUMBER('将来負担比率（分子）の構造'!K$53),IF('将来負担比率（分子）の構造'!K$53&lt;0,0,'将来負担比率（分子）の構造'!K$53),NA())</f>
        <v>5946</v>
      </c>
      <c r="J67" s="295" t="e">
        <f>NA()</f>
        <v>#N/A</v>
      </c>
      <c r="K67" s="295" t="e">
        <f>NA()</f>
        <v>#N/A</v>
      </c>
      <c r="L67" s="295">
        <f>IF(ISNUMBER('将来負担比率（分子）の構造'!L$53),IF('将来負担比率（分子）の構造'!L$53&lt;0,0,'将来負担比率（分子）の構造'!L$53),NA())</f>
        <v>2695</v>
      </c>
      <c r="M67" s="295" t="e">
        <f>NA()</f>
        <v>#N/A</v>
      </c>
      <c r="N67" s="295" t="e">
        <f>NA()</f>
        <v>#N/A</v>
      </c>
      <c r="O67" s="295">
        <f>IF(ISNUMBER('将来負担比率（分子）の構造'!M$53),IF('将来負担比率（分子）の構造'!M$53&lt;0,0,'将来負担比率（分子）の構造'!M$53),NA())</f>
        <v>1892</v>
      </c>
      <c r="P67" s="295" t="e">
        <f>NA()</f>
        <v>#N/A</v>
      </c>
    </row>
    <row r="70" spans="1:16" x14ac:dyDescent="0.15">
      <c r="A70" s="298" t="s">
        <v>125</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127</v>
      </c>
      <c r="B72" s="299">
        <f>基金残高に係る経年分析!F55</f>
        <v>1359</v>
      </c>
      <c r="C72" s="299">
        <f>基金残高に係る経年分析!G55</f>
        <v>2127</v>
      </c>
      <c r="D72" s="299">
        <f>基金残高に係る経年分析!H55</f>
        <v>2313</v>
      </c>
    </row>
    <row r="73" spans="1:16" x14ac:dyDescent="0.15">
      <c r="A73" s="297" t="s">
        <v>129</v>
      </c>
      <c r="B73" s="299">
        <f>基金残高に係る経年分析!F56</f>
        <v>688</v>
      </c>
      <c r="C73" s="299">
        <f>基金残高に係る経年分析!G56</f>
        <v>1590</v>
      </c>
      <c r="D73" s="299">
        <f>基金残高に係る経年分析!H56</f>
        <v>1460</v>
      </c>
    </row>
    <row r="74" spans="1:16" x14ac:dyDescent="0.15">
      <c r="A74" s="297" t="s">
        <v>132</v>
      </c>
      <c r="B74" s="299">
        <f>基金残高に係る経年分析!F57</f>
        <v>1748</v>
      </c>
      <c r="C74" s="299">
        <f>基金残高に係る経年分析!G57</f>
        <v>2288</v>
      </c>
      <c r="D74" s="299">
        <f>基金残高に係る経年分析!H57</f>
        <v>3654</v>
      </c>
    </row>
  </sheetData>
  <sheetProtection algorithmName="SHA-512" hashValue="R7VMMp2mr39BcpFUQ61RxIfLvPX7mD2VTvpr7P7NxTDsm3mbI7I2KmiXZqlRZIPSXJjtpHwNuXgOKGly/Kbgeg==" saltValue="J9A6MIoDDv/oGvny969c5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126</v>
      </c>
      <c r="DI1" s="551"/>
      <c r="DJ1" s="551"/>
      <c r="DK1" s="551"/>
      <c r="DL1" s="551"/>
      <c r="DM1" s="551"/>
      <c r="DN1" s="552"/>
      <c r="DO1" s="1"/>
      <c r="DP1" s="550" t="s">
        <v>186</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303</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110</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305</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229</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5</v>
      </c>
      <c r="C4" s="339"/>
      <c r="D4" s="339"/>
      <c r="E4" s="339"/>
      <c r="F4" s="339"/>
      <c r="G4" s="339"/>
      <c r="H4" s="339"/>
      <c r="I4" s="339"/>
      <c r="J4" s="339"/>
      <c r="K4" s="339"/>
      <c r="L4" s="339"/>
      <c r="M4" s="339"/>
      <c r="N4" s="339"/>
      <c r="O4" s="339"/>
      <c r="P4" s="339"/>
      <c r="Q4" s="381"/>
      <c r="R4" s="338" t="s">
        <v>307</v>
      </c>
      <c r="S4" s="339"/>
      <c r="T4" s="339"/>
      <c r="U4" s="339"/>
      <c r="V4" s="339"/>
      <c r="W4" s="339"/>
      <c r="X4" s="339"/>
      <c r="Y4" s="381"/>
      <c r="Z4" s="338" t="s">
        <v>309</v>
      </c>
      <c r="AA4" s="339"/>
      <c r="AB4" s="339"/>
      <c r="AC4" s="381"/>
      <c r="AD4" s="338" t="s">
        <v>195</v>
      </c>
      <c r="AE4" s="339"/>
      <c r="AF4" s="339"/>
      <c r="AG4" s="339"/>
      <c r="AH4" s="339"/>
      <c r="AI4" s="339"/>
      <c r="AJ4" s="339"/>
      <c r="AK4" s="381"/>
      <c r="AL4" s="338" t="s">
        <v>309</v>
      </c>
      <c r="AM4" s="339"/>
      <c r="AN4" s="339"/>
      <c r="AO4" s="381"/>
      <c r="AP4" s="553" t="s">
        <v>311</v>
      </c>
      <c r="AQ4" s="553"/>
      <c r="AR4" s="553"/>
      <c r="AS4" s="553"/>
      <c r="AT4" s="553"/>
      <c r="AU4" s="553"/>
      <c r="AV4" s="553"/>
      <c r="AW4" s="553"/>
      <c r="AX4" s="553"/>
      <c r="AY4" s="553"/>
      <c r="AZ4" s="553"/>
      <c r="BA4" s="553"/>
      <c r="BB4" s="553"/>
      <c r="BC4" s="553"/>
      <c r="BD4" s="553"/>
      <c r="BE4" s="553"/>
      <c r="BF4" s="553"/>
      <c r="BG4" s="553" t="s">
        <v>293</v>
      </c>
      <c r="BH4" s="553"/>
      <c r="BI4" s="553"/>
      <c r="BJ4" s="553"/>
      <c r="BK4" s="553"/>
      <c r="BL4" s="553"/>
      <c r="BM4" s="553"/>
      <c r="BN4" s="553"/>
      <c r="BO4" s="553" t="s">
        <v>309</v>
      </c>
      <c r="BP4" s="553"/>
      <c r="BQ4" s="553"/>
      <c r="BR4" s="553"/>
      <c r="BS4" s="553" t="s">
        <v>313</v>
      </c>
      <c r="BT4" s="553"/>
      <c r="BU4" s="553"/>
      <c r="BV4" s="553"/>
      <c r="BW4" s="553"/>
      <c r="BX4" s="553"/>
      <c r="BY4" s="553"/>
      <c r="BZ4" s="553"/>
      <c r="CA4" s="553"/>
      <c r="CB4" s="553"/>
      <c r="CD4" s="338" t="s">
        <v>314</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15">
      <c r="B5" s="554" t="s">
        <v>306</v>
      </c>
      <c r="C5" s="555"/>
      <c r="D5" s="555"/>
      <c r="E5" s="555"/>
      <c r="F5" s="555"/>
      <c r="G5" s="555"/>
      <c r="H5" s="555"/>
      <c r="I5" s="555"/>
      <c r="J5" s="555"/>
      <c r="K5" s="555"/>
      <c r="L5" s="555"/>
      <c r="M5" s="555"/>
      <c r="N5" s="555"/>
      <c r="O5" s="555"/>
      <c r="P5" s="555"/>
      <c r="Q5" s="556"/>
      <c r="R5" s="557">
        <v>13839834</v>
      </c>
      <c r="S5" s="558"/>
      <c r="T5" s="558"/>
      <c r="U5" s="558"/>
      <c r="V5" s="558"/>
      <c r="W5" s="558"/>
      <c r="X5" s="558"/>
      <c r="Y5" s="559"/>
      <c r="Z5" s="560">
        <v>28.8</v>
      </c>
      <c r="AA5" s="560"/>
      <c r="AB5" s="560"/>
      <c r="AC5" s="560"/>
      <c r="AD5" s="561">
        <v>12938887</v>
      </c>
      <c r="AE5" s="561"/>
      <c r="AF5" s="561"/>
      <c r="AG5" s="561"/>
      <c r="AH5" s="561"/>
      <c r="AI5" s="561"/>
      <c r="AJ5" s="561"/>
      <c r="AK5" s="561"/>
      <c r="AL5" s="562">
        <v>52.8</v>
      </c>
      <c r="AM5" s="563"/>
      <c r="AN5" s="563"/>
      <c r="AO5" s="564"/>
      <c r="AP5" s="554" t="s">
        <v>315</v>
      </c>
      <c r="AQ5" s="555"/>
      <c r="AR5" s="555"/>
      <c r="AS5" s="555"/>
      <c r="AT5" s="555"/>
      <c r="AU5" s="555"/>
      <c r="AV5" s="555"/>
      <c r="AW5" s="555"/>
      <c r="AX5" s="555"/>
      <c r="AY5" s="555"/>
      <c r="AZ5" s="555"/>
      <c r="BA5" s="555"/>
      <c r="BB5" s="555"/>
      <c r="BC5" s="555"/>
      <c r="BD5" s="555"/>
      <c r="BE5" s="555"/>
      <c r="BF5" s="556"/>
      <c r="BG5" s="565">
        <v>12938887</v>
      </c>
      <c r="BH5" s="344"/>
      <c r="BI5" s="344"/>
      <c r="BJ5" s="344"/>
      <c r="BK5" s="344"/>
      <c r="BL5" s="344"/>
      <c r="BM5" s="344"/>
      <c r="BN5" s="566"/>
      <c r="BO5" s="567">
        <v>93.5</v>
      </c>
      <c r="BP5" s="567"/>
      <c r="BQ5" s="567"/>
      <c r="BR5" s="567"/>
      <c r="BS5" s="568">
        <v>209406</v>
      </c>
      <c r="BT5" s="568"/>
      <c r="BU5" s="568"/>
      <c r="BV5" s="568"/>
      <c r="BW5" s="568"/>
      <c r="BX5" s="568"/>
      <c r="BY5" s="568"/>
      <c r="BZ5" s="568"/>
      <c r="CA5" s="568"/>
      <c r="CB5" s="569"/>
      <c r="CD5" s="338" t="s">
        <v>311</v>
      </c>
      <c r="CE5" s="339"/>
      <c r="CF5" s="339"/>
      <c r="CG5" s="339"/>
      <c r="CH5" s="339"/>
      <c r="CI5" s="339"/>
      <c r="CJ5" s="339"/>
      <c r="CK5" s="339"/>
      <c r="CL5" s="339"/>
      <c r="CM5" s="339"/>
      <c r="CN5" s="339"/>
      <c r="CO5" s="339"/>
      <c r="CP5" s="339"/>
      <c r="CQ5" s="381"/>
      <c r="CR5" s="338" t="s">
        <v>318</v>
      </c>
      <c r="CS5" s="339"/>
      <c r="CT5" s="339"/>
      <c r="CU5" s="339"/>
      <c r="CV5" s="339"/>
      <c r="CW5" s="339"/>
      <c r="CX5" s="339"/>
      <c r="CY5" s="381"/>
      <c r="CZ5" s="338" t="s">
        <v>309</v>
      </c>
      <c r="DA5" s="339"/>
      <c r="DB5" s="339"/>
      <c r="DC5" s="381"/>
      <c r="DD5" s="338" t="s">
        <v>320</v>
      </c>
      <c r="DE5" s="339"/>
      <c r="DF5" s="339"/>
      <c r="DG5" s="339"/>
      <c r="DH5" s="339"/>
      <c r="DI5" s="339"/>
      <c r="DJ5" s="339"/>
      <c r="DK5" s="339"/>
      <c r="DL5" s="339"/>
      <c r="DM5" s="339"/>
      <c r="DN5" s="339"/>
      <c r="DO5" s="339"/>
      <c r="DP5" s="381"/>
      <c r="DQ5" s="338" t="s">
        <v>322</v>
      </c>
      <c r="DR5" s="339"/>
      <c r="DS5" s="339"/>
      <c r="DT5" s="339"/>
      <c r="DU5" s="339"/>
      <c r="DV5" s="339"/>
      <c r="DW5" s="339"/>
      <c r="DX5" s="339"/>
      <c r="DY5" s="339"/>
      <c r="DZ5" s="339"/>
      <c r="EA5" s="339"/>
      <c r="EB5" s="339"/>
      <c r="EC5" s="381"/>
    </row>
    <row r="6" spans="2:143" ht="11.25" customHeight="1" x14ac:dyDescent="0.15">
      <c r="B6" s="570" t="s">
        <v>323</v>
      </c>
      <c r="C6" s="459"/>
      <c r="D6" s="459"/>
      <c r="E6" s="459"/>
      <c r="F6" s="459"/>
      <c r="G6" s="459"/>
      <c r="H6" s="459"/>
      <c r="I6" s="459"/>
      <c r="J6" s="459"/>
      <c r="K6" s="459"/>
      <c r="L6" s="459"/>
      <c r="M6" s="459"/>
      <c r="N6" s="459"/>
      <c r="O6" s="459"/>
      <c r="P6" s="459"/>
      <c r="Q6" s="571"/>
      <c r="R6" s="565">
        <v>327473</v>
      </c>
      <c r="S6" s="344"/>
      <c r="T6" s="344"/>
      <c r="U6" s="344"/>
      <c r="V6" s="344"/>
      <c r="W6" s="344"/>
      <c r="X6" s="344"/>
      <c r="Y6" s="566"/>
      <c r="Z6" s="567">
        <v>0.7</v>
      </c>
      <c r="AA6" s="567"/>
      <c r="AB6" s="567"/>
      <c r="AC6" s="567"/>
      <c r="AD6" s="568">
        <v>327473</v>
      </c>
      <c r="AE6" s="568"/>
      <c r="AF6" s="568"/>
      <c r="AG6" s="568"/>
      <c r="AH6" s="568"/>
      <c r="AI6" s="568"/>
      <c r="AJ6" s="568"/>
      <c r="AK6" s="568"/>
      <c r="AL6" s="572">
        <v>1.3</v>
      </c>
      <c r="AM6" s="350"/>
      <c r="AN6" s="350"/>
      <c r="AO6" s="573"/>
      <c r="AP6" s="570" t="s">
        <v>101</v>
      </c>
      <c r="AQ6" s="459"/>
      <c r="AR6" s="459"/>
      <c r="AS6" s="459"/>
      <c r="AT6" s="459"/>
      <c r="AU6" s="459"/>
      <c r="AV6" s="459"/>
      <c r="AW6" s="459"/>
      <c r="AX6" s="459"/>
      <c r="AY6" s="459"/>
      <c r="AZ6" s="459"/>
      <c r="BA6" s="459"/>
      <c r="BB6" s="459"/>
      <c r="BC6" s="459"/>
      <c r="BD6" s="459"/>
      <c r="BE6" s="459"/>
      <c r="BF6" s="571"/>
      <c r="BG6" s="565">
        <v>12938887</v>
      </c>
      <c r="BH6" s="344"/>
      <c r="BI6" s="344"/>
      <c r="BJ6" s="344"/>
      <c r="BK6" s="344"/>
      <c r="BL6" s="344"/>
      <c r="BM6" s="344"/>
      <c r="BN6" s="566"/>
      <c r="BO6" s="567">
        <v>93.5</v>
      </c>
      <c r="BP6" s="567"/>
      <c r="BQ6" s="567"/>
      <c r="BR6" s="567"/>
      <c r="BS6" s="568">
        <v>209406</v>
      </c>
      <c r="BT6" s="568"/>
      <c r="BU6" s="568"/>
      <c r="BV6" s="568"/>
      <c r="BW6" s="568"/>
      <c r="BX6" s="568"/>
      <c r="BY6" s="568"/>
      <c r="BZ6" s="568"/>
      <c r="CA6" s="568"/>
      <c r="CB6" s="569"/>
      <c r="CD6" s="554" t="s">
        <v>324</v>
      </c>
      <c r="CE6" s="555"/>
      <c r="CF6" s="555"/>
      <c r="CG6" s="555"/>
      <c r="CH6" s="555"/>
      <c r="CI6" s="555"/>
      <c r="CJ6" s="555"/>
      <c r="CK6" s="555"/>
      <c r="CL6" s="555"/>
      <c r="CM6" s="555"/>
      <c r="CN6" s="555"/>
      <c r="CO6" s="555"/>
      <c r="CP6" s="555"/>
      <c r="CQ6" s="556"/>
      <c r="CR6" s="565">
        <v>254369</v>
      </c>
      <c r="CS6" s="344"/>
      <c r="CT6" s="344"/>
      <c r="CU6" s="344"/>
      <c r="CV6" s="344"/>
      <c r="CW6" s="344"/>
      <c r="CX6" s="344"/>
      <c r="CY6" s="566"/>
      <c r="CZ6" s="562">
        <v>0.5</v>
      </c>
      <c r="DA6" s="563"/>
      <c r="DB6" s="563"/>
      <c r="DC6" s="574"/>
      <c r="DD6" s="575" t="s">
        <v>201</v>
      </c>
      <c r="DE6" s="344"/>
      <c r="DF6" s="344"/>
      <c r="DG6" s="344"/>
      <c r="DH6" s="344"/>
      <c r="DI6" s="344"/>
      <c r="DJ6" s="344"/>
      <c r="DK6" s="344"/>
      <c r="DL6" s="344"/>
      <c r="DM6" s="344"/>
      <c r="DN6" s="344"/>
      <c r="DO6" s="344"/>
      <c r="DP6" s="566"/>
      <c r="DQ6" s="575">
        <v>254316</v>
      </c>
      <c r="DR6" s="344"/>
      <c r="DS6" s="344"/>
      <c r="DT6" s="344"/>
      <c r="DU6" s="344"/>
      <c r="DV6" s="344"/>
      <c r="DW6" s="344"/>
      <c r="DX6" s="344"/>
      <c r="DY6" s="344"/>
      <c r="DZ6" s="344"/>
      <c r="EA6" s="344"/>
      <c r="EB6" s="344"/>
      <c r="EC6" s="576"/>
    </row>
    <row r="7" spans="2:143" ht="11.25" customHeight="1" x14ac:dyDescent="0.15">
      <c r="B7" s="570" t="s">
        <v>41</v>
      </c>
      <c r="C7" s="459"/>
      <c r="D7" s="459"/>
      <c r="E7" s="459"/>
      <c r="F7" s="459"/>
      <c r="G7" s="459"/>
      <c r="H7" s="459"/>
      <c r="I7" s="459"/>
      <c r="J7" s="459"/>
      <c r="K7" s="459"/>
      <c r="L7" s="459"/>
      <c r="M7" s="459"/>
      <c r="N7" s="459"/>
      <c r="O7" s="459"/>
      <c r="P7" s="459"/>
      <c r="Q7" s="571"/>
      <c r="R7" s="565">
        <v>5000</v>
      </c>
      <c r="S7" s="344"/>
      <c r="T7" s="344"/>
      <c r="U7" s="344"/>
      <c r="V7" s="344"/>
      <c r="W7" s="344"/>
      <c r="X7" s="344"/>
      <c r="Y7" s="566"/>
      <c r="Z7" s="567">
        <v>0</v>
      </c>
      <c r="AA7" s="567"/>
      <c r="AB7" s="567"/>
      <c r="AC7" s="567"/>
      <c r="AD7" s="568">
        <v>5000</v>
      </c>
      <c r="AE7" s="568"/>
      <c r="AF7" s="568"/>
      <c r="AG7" s="568"/>
      <c r="AH7" s="568"/>
      <c r="AI7" s="568"/>
      <c r="AJ7" s="568"/>
      <c r="AK7" s="568"/>
      <c r="AL7" s="572">
        <v>0</v>
      </c>
      <c r="AM7" s="350"/>
      <c r="AN7" s="350"/>
      <c r="AO7" s="573"/>
      <c r="AP7" s="570" t="s">
        <v>325</v>
      </c>
      <c r="AQ7" s="459"/>
      <c r="AR7" s="459"/>
      <c r="AS7" s="459"/>
      <c r="AT7" s="459"/>
      <c r="AU7" s="459"/>
      <c r="AV7" s="459"/>
      <c r="AW7" s="459"/>
      <c r="AX7" s="459"/>
      <c r="AY7" s="459"/>
      <c r="AZ7" s="459"/>
      <c r="BA7" s="459"/>
      <c r="BB7" s="459"/>
      <c r="BC7" s="459"/>
      <c r="BD7" s="459"/>
      <c r="BE7" s="459"/>
      <c r="BF7" s="571"/>
      <c r="BG7" s="565">
        <v>6715775</v>
      </c>
      <c r="BH7" s="344"/>
      <c r="BI7" s="344"/>
      <c r="BJ7" s="344"/>
      <c r="BK7" s="344"/>
      <c r="BL7" s="344"/>
      <c r="BM7" s="344"/>
      <c r="BN7" s="566"/>
      <c r="BO7" s="567">
        <v>48.5</v>
      </c>
      <c r="BP7" s="567"/>
      <c r="BQ7" s="567"/>
      <c r="BR7" s="567"/>
      <c r="BS7" s="568">
        <v>209406</v>
      </c>
      <c r="BT7" s="568"/>
      <c r="BU7" s="568"/>
      <c r="BV7" s="568"/>
      <c r="BW7" s="568"/>
      <c r="BX7" s="568"/>
      <c r="BY7" s="568"/>
      <c r="BZ7" s="568"/>
      <c r="CA7" s="568"/>
      <c r="CB7" s="569"/>
      <c r="CD7" s="570" t="s">
        <v>327</v>
      </c>
      <c r="CE7" s="459"/>
      <c r="CF7" s="459"/>
      <c r="CG7" s="459"/>
      <c r="CH7" s="459"/>
      <c r="CI7" s="459"/>
      <c r="CJ7" s="459"/>
      <c r="CK7" s="459"/>
      <c r="CL7" s="459"/>
      <c r="CM7" s="459"/>
      <c r="CN7" s="459"/>
      <c r="CO7" s="459"/>
      <c r="CP7" s="459"/>
      <c r="CQ7" s="571"/>
      <c r="CR7" s="565">
        <v>7643754</v>
      </c>
      <c r="CS7" s="344"/>
      <c r="CT7" s="344"/>
      <c r="CU7" s="344"/>
      <c r="CV7" s="344"/>
      <c r="CW7" s="344"/>
      <c r="CX7" s="344"/>
      <c r="CY7" s="566"/>
      <c r="CZ7" s="567">
        <v>16.5</v>
      </c>
      <c r="DA7" s="567"/>
      <c r="DB7" s="567"/>
      <c r="DC7" s="567"/>
      <c r="DD7" s="575">
        <v>45795</v>
      </c>
      <c r="DE7" s="344"/>
      <c r="DF7" s="344"/>
      <c r="DG7" s="344"/>
      <c r="DH7" s="344"/>
      <c r="DI7" s="344"/>
      <c r="DJ7" s="344"/>
      <c r="DK7" s="344"/>
      <c r="DL7" s="344"/>
      <c r="DM7" s="344"/>
      <c r="DN7" s="344"/>
      <c r="DO7" s="344"/>
      <c r="DP7" s="566"/>
      <c r="DQ7" s="575">
        <v>4375959</v>
      </c>
      <c r="DR7" s="344"/>
      <c r="DS7" s="344"/>
      <c r="DT7" s="344"/>
      <c r="DU7" s="344"/>
      <c r="DV7" s="344"/>
      <c r="DW7" s="344"/>
      <c r="DX7" s="344"/>
      <c r="DY7" s="344"/>
      <c r="DZ7" s="344"/>
      <c r="EA7" s="344"/>
      <c r="EB7" s="344"/>
      <c r="EC7" s="576"/>
    </row>
    <row r="8" spans="2:143" ht="11.25" customHeight="1" x14ac:dyDescent="0.15">
      <c r="B8" s="570" t="s">
        <v>328</v>
      </c>
      <c r="C8" s="459"/>
      <c r="D8" s="459"/>
      <c r="E8" s="459"/>
      <c r="F8" s="459"/>
      <c r="G8" s="459"/>
      <c r="H8" s="459"/>
      <c r="I8" s="459"/>
      <c r="J8" s="459"/>
      <c r="K8" s="459"/>
      <c r="L8" s="459"/>
      <c r="M8" s="459"/>
      <c r="N8" s="459"/>
      <c r="O8" s="459"/>
      <c r="P8" s="459"/>
      <c r="Q8" s="571"/>
      <c r="R8" s="565">
        <v>72629</v>
      </c>
      <c r="S8" s="344"/>
      <c r="T8" s="344"/>
      <c r="U8" s="344"/>
      <c r="V8" s="344"/>
      <c r="W8" s="344"/>
      <c r="X8" s="344"/>
      <c r="Y8" s="566"/>
      <c r="Z8" s="567">
        <v>0.2</v>
      </c>
      <c r="AA8" s="567"/>
      <c r="AB8" s="567"/>
      <c r="AC8" s="567"/>
      <c r="AD8" s="568">
        <v>72629</v>
      </c>
      <c r="AE8" s="568"/>
      <c r="AF8" s="568"/>
      <c r="AG8" s="568"/>
      <c r="AH8" s="568"/>
      <c r="AI8" s="568"/>
      <c r="AJ8" s="568"/>
      <c r="AK8" s="568"/>
      <c r="AL8" s="572">
        <v>0.3</v>
      </c>
      <c r="AM8" s="350"/>
      <c r="AN8" s="350"/>
      <c r="AO8" s="573"/>
      <c r="AP8" s="570" t="s">
        <v>122</v>
      </c>
      <c r="AQ8" s="459"/>
      <c r="AR8" s="459"/>
      <c r="AS8" s="459"/>
      <c r="AT8" s="459"/>
      <c r="AU8" s="459"/>
      <c r="AV8" s="459"/>
      <c r="AW8" s="459"/>
      <c r="AX8" s="459"/>
      <c r="AY8" s="459"/>
      <c r="AZ8" s="459"/>
      <c r="BA8" s="459"/>
      <c r="BB8" s="459"/>
      <c r="BC8" s="459"/>
      <c r="BD8" s="459"/>
      <c r="BE8" s="459"/>
      <c r="BF8" s="571"/>
      <c r="BG8" s="565">
        <v>188293</v>
      </c>
      <c r="BH8" s="344"/>
      <c r="BI8" s="344"/>
      <c r="BJ8" s="344"/>
      <c r="BK8" s="344"/>
      <c r="BL8" s="344"/>
      <c r="BM8" s="344"/>
      <c r="BN8" s="566"/>
      <c r="BO8" s="567">
        <v>1.4</v>
      </c>
      <c r="BP8" s="567"/>
      <c r="BQ8" s="567"/>
      <c r="BR8" s="567"/>
      <c r="BS8" s="568" t="s">
        <v>201</v>
      </c>
      <c r="BT8" s="568"/>
      <c r="BU8" s="568"/>
      <c r="BV8" s="568"/>
      <c r="BW8" s="568"/>
      <c r="BX8" s="568"/>
      <c r="BY8" s="568"/>
      <c r="BZ8" s="568"/>
      <c r="CA8" s="568"/>
      <c r="CB8" s="569"/>
      <c r="CD8" s="570" t="s">
        <v>330</v>
      </c>
      <c r="CE8" s="459"/>
      <c r="CF8" s="459"/>
      <c r="CG8" s="459"/>
      <c r="CH8" s="459"/>
      <c r="CI8" s="459"/>
      <c r="CJ8" s="459"/>
      <c r="CK8" s="459"/>
      <c r="CL8" s="459"/>
      <c r="CM8" s="459"/>
      <c r="CN8" s="459"/>
      <c r="CO8" s="459"/>
      <c r="CP8" s="459"/>
      <c r="CQ8" s="571"/>
      <c r="CR8" s="565">
        <v>16594507</v>
      </c>
      <c r="CS8" s="344"/>
      <c r="CT8" s="344"/>
      <c r="CU8" s="344"/>
      <c r="CV8" s="344"/>
      <c r="CW8" s="344"/>
      <c r="CX8" s="344"/>
      <c r="CY8" s="566"/>
      <c r="CZ8" s="567">
        <v>35.799999999999997</v>
      </c>
      <c r="DA8" s="567"/>
      <c r="DB8" s="567"/>
      <c r="DC8" s="567"/>
      <c r="DD8" s="575">
        <v>79578</v>
      </c>
      <c r="DE8" s="344"/>
      <c r="DF8" s="344"/>
      <c r="DG8" s="344"/>
      <c r="DH8" s="344"/>
      <c r="DI8" s="344"/>
      <c r="DJ8" s="344"/>
      <c r="DK8" s="344"/>
      <c r="DL8" s="344"/>
      <c r="DM8" s="344"/>
      <c r="DN8" s="344"/>
      <c r="DO8" s="344"/>
      <c r="DP8" s="566"/>
      <c r="DQ8" s="575">
        <v>7834671</v>
      </c>
      <c r="DR8" s="344"/>
      <c r="DS8" s="344"/>
      <c r="DT8" s="344"/>
      <c r="DU8" s="344"/>
      <c r="DV8" s="344"/>
      <c r="DW8" s="344"/>
      <c r="DX8" s="344"/>
      <c r="DY8" s="344"/>
      <c r="DZ8" s="344"/>
      <c r="EA8" s="344"/>
      <c r="EB8" s="344"/>
      <c r="EC8" s="576"/>
    </row>
    <row r="9" spans="2:143" ht="11.25" customHeight="1" x14ac:dyDescent="0.15">
      <c r="B9" s="570" t="s">
        <v>331</v>
      </c>
      <c r="C9" s="459"/>
      <c r="D9" s="459"/>
      <c r="E9" s="459"/>
      <c r="F9" s="459"/>
      <c r="G9" s="459"/>
      <c r="H9" s="459"/>
      <c r="I9" s="459"/>
      <c r="J9" s="459"/>
      <c r="K9" s="459"/>
      <c r="L9" s="459"/>
      <c r="M9" s="459"/>
      <c r="N9" s="459"/>
      <c r="O9" s="459"/>
      <c r="P9" s="459"/>
      <c r="Q9" s="571"/>
      <c r="R9" s="565">
        <v>57494</v>
      </c>
      <c r="S9" s="344"/>
      <c r="T9" s="344"/>
      <c r="U9" s="344"/>
      <c r="V9" s="344"/>
      <c r="W9" s="344"/>
      <c r="X9" s="344"/>
      <c r="Y9" s="566"/>
      <c r="Z9" s="567">
        <v>0.1</v>
      </c>
      <c r="AA9" s="567"/>
      <c r="AB9" s="567"/>
      <c r="AC9" s="567"/>
      <c r="AD9" s="568">
        <v>57494</v>
      </c>
      <c r="AE9" s="568"/>
      <c r="AF9" s="568"/>
      <c r="AG9" s="568"/>
      <c r="AH9" s="568"/>
      <c r="AI9" s="568"/>
      <c r="AJ9" s="568"/>
      <c r="AK9" s="568"/>
      <c r="AL9" s="572">
        <v>0.2</v>
      </c>
      <c r="AM9" s="350"/>
      <c r="AN9" s="350"/>
      <c r="AO9" s="573"/>
      <c r="AP9" s="570" t="s">
        <v>333</v>
      </c>
      <c r="AQ9" s="459"/>
      <c r="AR9" s="459"/>
      <c r="AS9" s="459"/>
      <c r="AT9" s="459"/>
      <c r="AU9" s="459"/>
      <c r="AV9" s="459"/>
      <c r="AW9" s="459"/>
      <c r="AX9" s="459"/>
      <c r="AY9" s="459"/>
      <c r="AZ9" s="459"/>
      <c r="BA9" s="459"/>
      <c r="BB9" s="459"/>
      <c r="BC9" s="459"/>
      <c r="BD9" s="459"/>
      <c r="BE9" s="459"/>
      <c r="BF9" s="571"/>
      <c r="BG9" s="565">
        <v>5592053</v>
      </c>
      <c r="BH9" s="344"/>
      <c r="BI9" s="344"/>
      <c r="BJ9" s="344"/>
      <c r="BK9" s="344"/>
      <c r="BL9" s="344"/>
      <c r="BM9" s="344"/>
      <c r="BN9" s="566"/>
      <c r="BO9" s="567">
        <v>40.4</v>
      </c>
      <c r="BP9" s="567"/>
      <c r="BQ9" s="567"/>
      <c r="BR9" s="567"/>
      <c r="BS9" s="568" t="s">
        <v>201</v>
      </c>
      <c r="BT9" s="568"/>
      <c r="BU9" s="568"/>
      <c r="BV9" s="568"/>
      <c r="BW9" s="568"/>
      <c r="BX9" s="568"/>
      <c r="BY9" s="568"/>
      <c r="BZ9" s="568"/>
      <c r="CA9" s="568"/>
      <c r="CB9" s="569"/>
      <c r="CD9" s="570" t="s">
        <v>335</v>
      </c>
      <c r="CE9" s="459"/>
      <c r="CF9" s="459"/>
      <c r="CG9" s="459"/>
      <c r="CH9" s="459"/>
      <c r="CI9" s="459"/>
      <c r="CJ9" s="459"/>
      <c r="CK9" s="459"/>
      <c r="CL9" s="459"/>
      <c r="CM9" s="459"/>
      <c r="CN9" s="459"/>
      <c r="CO9" s="459"/>
      <c r="CP9" s="459"/>
      <c r="CQ9" s="571"/>
      <c r="CR9" s="565">
        <v>3101617</v>
      </c>
      <c r="CS9" s="344"/>
      <c r="CT9" s="344"/>
      <c r="CU9" s="344"/>
      <c r="CV9" s="344"/>
      <c r="CW9" s="344"/>
      <c r="CX9" s="344"/>
      <c r="CY9" s="566"/>
      <c r="CZ9" s="567">
        <v>6.7</v>
      </c>
      <c r="DA9" s="567"/>
      <c r="DB9" s="567"/>
      <c r="DC9" s="567"/>
      <c r="DD9" s="575">
        <v>20723</v>
      </c>
      <c r="DE9" s="344"/>
      <c r="DF9" s="344"/>
      <c r="DG9" s="344"/>
      <c r="DH9" s="344"/>
      <c r="DI9" s="344"/>
      <c r="DJ9" s="344"/>
      <c r="DK9" s="344"/>
      <c r="DL9" s="344"/>
      <c r="DM9" s="344"/>
      <c r="DN9" s="344"/>
      <c r="DO9" s="344"/>
      <c r="DP9" s="566"/>
      <c r="DQ9" s="575">
        <v>2350430</v>
      </c>
      <c r="DR9" s="344"/>
      <c r="DS9" s="344"/>
      <c r="DT9" s="344"/>
      <c r="DU9" s="344"/>
      <c r="DV9" s="344"/>
      <c r="DW9" s="344"/>
      <c r="DX9" s="344"/>
      <c r="DY9" s="344"/>
      <c r="DZ9" s="344"/>
      <c r="EA9" s="344"/>
      <c r="EB9" s="344"/>
      <c r="EC9" s="576"/>
    </row>
    <row r="10" spans="2:143" ht="11.25" customHeight="1" x14ac:dyDescent="0.15">
      <c r="B10" s="570" t="s">
        <v>130</v>
      </c>
      <c r="C10" s="459"/>
      <c r="D10" s="459"/>
      <c r="E10" s="459"/>
      <c r="F10" s="459"/>
      <c r="G10" s="459"/>
      <c r="H10" s="459"/>
      <c r="I10" s="459"/>
      <c r="J10" s="459"/>
      <c r="K10" s="459"/>
      <c r="L10" s="459"/>
      <c r="M10" s="459"/>
      <c r="N10" s="459"/>
      <c r="O10" s="459"/>
      <c r="P10" s="459"/>
      <c r="Q10" s="571"/>
      <c r="R10" s="565" t="s">
        <v>201</v>
      </c>
      <c r="S10" s="344"/>
      <c r="T10" s="344"/>
      <c r="U10" s="344"/>
      <c r="V10" s="344"/>
      <c r="W10" s="344"/>
      <c r="X10" s="344"/>
      <c r="Y10" s="566"/>
      <c r="Z10" s="567" t="s">
        <v>201</v>
      </c>
      <c r="AA10" s="567"/>
      <c r="AB10" s="567"/>
      <c r="AC10" s="567"/>
      <c r="AD10" s="568" t="s">
        <v>201</v>
      </c>
      <c r="AE10" s="568"/>
      <c r="AF10" s="568"/>
      <c r="AG10" s="568"/>
      <c r="AH10" s="568"/>
      <c r="AI10" s="568"/>
      <c r="AJ10" s="568"/>
      <c r="AK10" s="568"/>
      <c r="AL10" s="572" t="s">
        <v>201</v>
      </c>
      <c r="AM10" s="350"/>
      <c r="AN10" s="350"/>
      <c r="AO10" s="573"/>
      <c r="AP10" s="570" t="s">
        <v>189</v>
      </c>
      <c r="AQ10" s="459"/>
      <c r="AR10" s="459"/>
      <c r="AS10" s="459"/>
      <c r="AT10" s="459"/>
      <c r="AU10" s="459"/>
      <c r="AV10" s="459"/>
      <c r="AW10" s="459"/>
      <c r="AX10" s="459"/>
      <c r="AY10" s="459"/>
      <c r="AZ10" s="459"/>
      <c r="BA10" s="459"/>
      <c r="BB10" s="459"/>
      <c r="BC10" s="459"/>
      <c r="BD10" s="459"/>
      <c r="BE10" s="459"/>
      <c r="BF10" s="571"/>
      <c r="BG10" s="565">
        <v>208664</v>
      </c>
      <c r="BH10" s="344"/>
      <c r="BI10" s="344"/>
      <c r="BJ10" s="344"/>
      <c r="BK10" s="344"/>
      <c r="BL10" s="344"/>
      <c r="BM10" s="344"/>
      <c r="BN10" s="566"/>
      <c r="BO10" s="567">
        <v>1.5</v>
      </c>
      <c r="BP10" s="567"/>
      <c r="BQ10" s="567"/>
      <c r="BR10" s="567"/>
      <c r="BS10" s="568" t="s">
        <v>201</v>
      </c>
      <c r="BT10" s="568"/>
      <c r="BU10" s="568"/>
      <c r="BV10" s="568"/>
      <c r="BW10" s="568"/>
      <c r="BX10" s="568"/>
      <c r="BY10" s="568"/>
      <c r="BZ10" s="568"/>
      <c r="CA10" s="568"/>
      <c r="CB10" s="569"/>
      <c r="CD10" s="570" t="s">
        <v>226</v>
      </c>
      <c r="CE10" s="459"/>
      <c r="CF10" s="459"/>
      <c r="CG10" s="459"/>
      <c r="CH10" s="459"/>
      <c r="CI10" s="459"/>
      <c r="CJ10" s="459"/>
      <c r="CK10" s="459"/>
      <c r="CL10" s="459"/>
      <c r="CM10" s="459"/>
      <c r="CN10" s="459"/>
      <c r="CO10" s="459"/>
      <c r="CP10" s="459"/>
      <c r="CQ10" s="571"/>
      <c r="CR10" s="565">
        <v>76905</v>
      </c>
      <c r="CS10" s="344"/>
      <c r="CT10" s="344"/>
      <c r="CU10" s="344"/>
      <c r="CV10" s="344"/>
      <c r="CW10" s="344"/>
      <c r="CX10" s="344"/>
      <c r="CY10" s="566"/>
      <c r="CZ10" s="567">
        <v>0.2</v>
      </c>
      <c r="DA10" s="567"/>
      <c r="DB10" s="567"/>
      <c r="DC10" s="567"/>
      <c r="DD10" s="575">
        <v>2860</v>
      </c>
      <c r="DE10" s="344"/>
      <c r="DF10" s="344"/>
      <c r="DG10" s="344"/>
      <c r="DH10" s="344"/>
      <c r="DI10" s="344"/>
      <c r="DJ10" s="344"/>
      <c r="DK10" s="344"/>
      <c r="DL10" s="344"/>
      <c r="DM10" s="344"/>
      <c r="DN10" s="344"/>
      <c r="DO10" s="344"/>
      <c r="DP10" s="566"/>
      <c r="DQ10" s="575">
        <v>68013</v>
      </c>
      <c r="DR10" s="344"/>
      <c r="DS10" s="344"/>
      <c r="DT10" s="344"/>
      <c r="DU10" s="344"/>
      <c r="DV10" s="344"/>
      <c r="DW10" s="344"/>
      <c r="DX10" s="344"/>
      <c r="DY10" s="344"/>
      <c r="DZ10" s="344"/>
      <c r="EA10" s="344"/>
      <c r="EB10" s="344"/>
      <c r="EC10" s="576"/>
    </row>
    <row r="11" spans="2:143" ht="11.25" customHeight="1" x14ac:dyDescent="0.15">
      <c r="B11" s="570" t="s">
        <v>99</v>
      </c>
      <c r="C11" s="459"/>
      <c r="D11" s="459"/>
      <c r="E11" s="459"/>
      <c r="F11" s="459"/>
      <c r="G11" s="459"/>
      <c r="H11" s="459"/>
      <c r="I11" s="459"/>
      <c r="J11" s="459"/>
      <c r="K11" s="459"/>
      <c r="L11" s="459"/>
      <c r="M11" s="459"/>
      <c r="N11" s="459"/>
      <c r="O11" s="459"/>
      <c r="P11" s="459"/>
      <c r="Q11" s="571"/>
      <c r="R11" s="565">
        <v>2392299</v>
      </c>
      <c r="S11" s="344"/>
      <c r="T11" s="344"/>
      <c r="U11" s="344"/>
      <c r="V11" s="344"/>
      <c r="W11" s="344"/>
      <c r="X11" s="344"/>
      <c r="Y11" s="566"/>
      <c r="Z11" s="572">
        <v>5</v>
      </c>
      <c r="AA11" s="350"/>
      <c r="AB11" s="350"/>
      <c r="AC11" s="577"/>
      <c r="AD11" s="575">
        <v>2392299</v>
      </c>
      <c r="AE11" s="344"/>
      <c r="AF11" s="344"/>
      <c r="AG11" s="344"/>
      <c r="AH11" s="344"/>
      <c r="AI11" s="344"/>
      <c r="AJ11" s="344"/>
      <c r="AK11" s="566"/>
      <c r="AL11" s="572">
        <v>9.8000000000000007</v>
      </c>
      <c r="AM11" s="350"/>
      <c r="AN11" s="350"/>
      <c r="AO11" s="573"/>
      <c r="AP11" s="570" t="s">
        <v>337</v>
      </c>
      <c r="AQ11" s="459"/>
      <c r="AR11" s="459"/>
      <c r="AS11" s="459"/>
      <c r="AT11" s="459"/>
      <c r="AU11" s="459"/>
      <c r="AV11" s="459"/>
      <c r="AW11" s="459"/>
      <c r="AX11" s="459"/>
      <c r="AY11" s="459"/>
      <c r="AZ11" s="459"/>
      <c r="BA11" s="459"/>
      <c r="BB11" s="459"/>
      <c r="BC11" s="459"/>
      <c r="BD11" s="459"/>
      <c r="BE11" s="459"/>
      <c r="BF11" s="571"/>
      <c r="BG11" s="565">
        <v>726765</v>
      </c>
      <c r="BH11" s="344"/>
      <c r="BI11" s="344"/>
      <c r="BJ11" s="344"/>
      <c r="BK11" s="344"/>
      <c r="BL11" s="344"/>
      <c r="BM11" s="344"/>
      <c r="BN11" s="566"/>
      <c r="BO11" s="567">
        <v>5.3</v>
      </c>
      <c r="BP11" s="567"/>
      <c r="BQ11" s="567"/>
      <c r="BR11" s="567"/>
      <c r="BS11" s="568">
        <v>209406</v>
      </c>
      <c r="BT11" s="568"/>
      <c r="BU11" s="568"/>
      <c r="BV11" s="568"/>
      <c r="BW11" s="568"/>
      <c r="BX11" s="568"/>
      <c r="BY11" s="568"/>
      <c r="BZ11" s="568"/>
      <c r="CA11" s="568"/>
      <c r="CB11" s="569"/>
      <c r="CD11" s="570" t="s">
        <v>340</v>
      </c>
      <c r="CE11" s="459"/>
      <c r="CF11" s="459"/>
      <c r="CG11" s="459"/>
      <c r="CH11" s="459"/>
      <c r="CI11" s="459"/>
      <c r="CJ11" s="459"/>
      <c r="CK11" s="459"/>
      <c r="CL11" s="459"/>
      <c r="CM11" s="459"/>
      <c r="CN11" s="459"/>
      <c r="CO11" s="459"/>
      <c r="CP11" s="459"/>
      <c r="CQ11" s="571"/>
      <c r="CR11" s="565">
        <v>337708</v>
      </c>
      <c r="CS11" s="344"/>
      <c r="CT11" s="344"/>
      <c r="CU11" s="344"/>
      <c r="CV11" s="344"/>
      <c r="CW11" s="344"/>
      <c r="CX11" s="344"/>
      <c r="CY11" s="566"/>
      <c r="CZ11" s="567">
        <v>0.7</v>
      </c>
      <c r="DA11" s="567"/>
      <c r="DB11" s="567"/>
      <c r="DC11" s="567"/>
      <c r="DD11" s="575">
        <v>20088</v>
      </c>
      <c r="DE11" s="344"/>
      <c r="DF11" s="344"/>
      <c r="DG11" s="344"/>
      <c r="DH11" s="344"/>
      <c r="DI11" s="344"/>
      <c r="DJ11" s="344"/>
      <c r="DK11" s="344"/>
      <c r="DL11" s="344"/>
      <c r="DM11" s="344"/>
      <c r="DN11" s="344"/>
      <c r="DO11" s="344"/>
      <c r="DP11" s="566"/>
      <c r="DQ11" s="575">
        <v>301244</v>
      </c>
      <c r="DR11" s="344"/>
      <c r="DS11" s="344"/>
      <c r="DT11" s="344"/>
      <c r="DU11" s="344"/>
      <c r="DV11" s="344"/>
      <c r="DW11" s="344"/>
      <c r="DX11" s="344"/>
      <c r="DY11" s="344"/>
      <c r="DZ11" s="344"/>
      <c r="EA11" s="344"/>
      <c r="EB11" s="344"/>
      <c r="EC11" s="576"/>
    </row>
    <row r="12" spans="2:143" ht="11.25" customHeight="1" x14ac:dyDescent="0.15">
      <c r="B12" s="570" t="s">
        <v>147</v>
      </c>
      <c r="C12" s="459"/>
      <c r="D12" s="459"/>
      <c r="E12" s="459"/>
      <c r="F12" s="459"/>
      <c r="G12" s="459"/>
      <c r="H12" s="459"/>
      <c r="I12" s="459"/>
      <c r="J12" s="459"/>
      <c r="K12" s="459"/>
      <c r="L12" s="459"/>
      <c r="M12" s="459"/>
      <c r="N12" s="459"/>
      <c r="O12" s="459"/>
      <c r="P12" s="459"/>
      <c r="Q12" s="571"/>
      <c r="R12" s="565">
        <v>59560</v>
      </c>
      <c r="S12" s="344"/>
      <c r="T12" s="344"/>
      <c r="U12" s="344"/>
      <c r="V12" s="344"/>
      <c r="W12" s="344"/>
      <c r="X12" s="344"/>
      <c r="Y12" s="566"/>
      <c r="Z12" s="567">
        <v>0.1</v>
      </c>
      <c r="AA12" s="567"/>
      <c r="AB12" s="567"/>
      <c r="AC12" s="567"/>
      <c r="AD12" s="568">
        <v>59560</v>
      </c>
      <c r="AE12" s="568"/>
      <c r="AF12" s="568"/>
      <c r="AG12" s="568"/>
      <c r="AH12" s="568"/>
      <c r="AI12" s="568"/>
      <c r="AJ12" s="568"/>
      <c r="AK12" s="568"/>
      <c r="AL12" s="572">
        <v>0.2</v>
      </c>
      <c r="AM12" s="350"/>
      <c r="AN12" s="350"/>
      <c r="AO12" s="573"/>
      <c r="AP12" s="570" t="s">
        <v>341</v>
      </c>
      <c r="AQ12" s="459"/>
      <c r="AR12" s="459"/>
      <c r="AS12" s="459"/>
      <c r="AT12" s="459"/>
      <c r="AU12" s="459"/>
      <c r="AV12" s="459"/>
      <c r="AW12" s="459"/>
      <c r="AX12" s="459"/>
      <c r="AY12" s="459"/>
      <c r="AZ12" s="459"/>
      <c r="BA12" s="459"/>
      <c r="BB12" s="459"/>
      <c r="BC12" s="459"/>
      <c r="BD12" s="459"/>
      <c r="BE12" s="459"/>
      <c r="BF12" s="571"/>
      <c r="BG12" s="565">
        <v>5322551</v>
      </c>
      <c r="BH12" s="344"/>
      <c r="BI12" s="344"/>
      <c r="BJ12" s="344"/>
      <c r="BK12" s="344"/>
      <c r="BL12" s="344"/>
      <c r="BM12" s="344"/>
      <c r="BN12" s="566"/>
      <c r="BO12" s="567">
        <v>38.5</v>
      </c>
      <c r="BP12" s="567"/>
      <c r="BQ12" s="567"/>
      <c r="BR12" s="567"/>
      <c r="BS12" s="568" t="s">
        <v>201</v>
      </c>
      <c r="BT12" s="568"/>
      <c r="BU12" s="568"/>
      <c r="BV12" s="568"/>
      <c r="BW12" s="568"/>
      <c r="BX12" s="568"/>
      <c r="BY12" s="568"/>
      <c r="BZ12" s="568"/>
      <c r="CA12" s="568"/>
      <c r="CB12" s="569"/>
      <c r="CD12" s="570" t="s">
        <v>84</v>
      </c>
      <c r="CE12" s="459"/>
      <c r="CF12" s="459"/>
      <c r="CG12" s="459"/>
      <c r="CH12" s="459"/>
      <c r="CI12" s="459"/>
      <c r="CJ12" s="459"/>
      <c r="CK12" s="459"/>
      <c r="CL12" s="459"/>
      <c r="CM12" s="459"/>
      <c r="CN12" s="459"/>
      <c r="CO12" s="459"/>
      <c r="CP12" s="459"/>
      <c r="CQ12" s="571"/>
      <c r="CR12" s="565">
        <v>1648474</v>
      </c>
      <c r="CS12" s="344"/>
      <c r="CT12" s="344"/>
      <c r="CU12" s="344"/>
      <c r="CV12" s="344"/>
      <c r="CW12" s="344"/>
      <c r="CX12" s="344"/>
      <c r="CY12" s="566"/>
      <c r="CZ12" s="567">
        <v>3.6</v>
      </c>
      <c r="DA12" s="567"/>
      <c r="DB12" s="567"/>
      <c r="DC12" s="567"/>
      <c r="DD12" s="575" t="s">
        <v>201</v>
      </c>
      <c r="DE12" s="344"/>
      <c r="DF12" s="344"/>
      <c r="DG12" s="344"/>
      <c r="DH12" s="344"/>
      <c r="DI12" s="344"/>
      <c r="DJ12" s="344"/>
      <c r="DK12" s="344"/>
      <c r="DL12" s="344"/>
      <c r="DM12" s="344"/>
      <c r="DN12" s="344"/>
      <c r="DO12" s="344"/>
      <c r="DP12" s="566"/>
      <c r="DQ12" s="575">
        <v>898641</v>
      </c>
      <c r="DR12" s="344"/>
      <c r="DS12" s="344"/>
      <c r="DT12" s="344"/>
      <c r="DU12" s="344"/>
      <c r="DV12" s="344"/>
      <c r="DW12" s="344"/>
      <c r="DX12" s="344"/>
      <c r="DY12" s="344"/>
      <c r="DZ12" s="344"/>
      <c r="EA12" s="344"/>
      <c r="EB12" s="344"/>
      <c r="EC12" s="576"/>
    </row>
    <row r="13" spans="2:143" ht="11.25" customHeight="1" x14ac:dyDescent="0.15">
      <c r="B13" s="570" t="s">
        <v>342</v>
      </c>
      <c r="C13" s="459"/>
      <c r="D13" s="459"/>
      <c r="E13" s="459"/>
      <c r="F13" s="459"/>
      <c r="G13" s="459"/>
      <c r="H13" s="459"/>
      <c r="I13" s="459"/>
      <c r="J13" s="459"/>
      <c r="K13" s="459"/>
      <c r="L13" s="459"/>
      <c r="M13" s="459"/>
      <c r="N13" s="459"/>
      <c r="O13" s="459"/>
      <c r="P13" s="459"/>
      <c r="Q13" s="571"/>
      <c r="R13" s="565" t="s">
        <v>201</v>
      </c>
      <c r="S13" s="344"/>
      <c r="T13" s="344"/>
      <c r="U13" s="344"/>
      <c r="V13" s="344"/>
      <c r="W13" s="344"/>
      <c r="X13" s="344"/>
      <c r="Y13" s="566"/>
      <c r="Z13" s="567" t="s">
        <v>201</v>
      </c>
      <c r="AA13" s="567"/>
      <c r="AB13" s="567"/>
      <c r="AC13" s="567"/>
      <c r="AD13" s="568" t="s">
        <v>201</v>
      </c>
      <c r="AE13" s="568"/>
      <c r="AF13" s="568"/>
      <c r="AG13" s="568"/>
      <c r="AH13" s="568"/>
      <c r="AI13" s="568"/>
      <c r="AJ13" s="568"/>
      <c r="AK13" s="568"/>
      <c r="AL13" s="572" t="s">
        <v>201</v>
      </c>
      <c r="AM13" s="350"/>
      <c r="AN13" s="350"/>
      <c r="AO13" s="573"/>
      <c r="AP13" s="570" t="s">
        <v>343</v>
      </c>
      <c r="AQ13" s="459"/>
      <c r="AR13" s="459"/>
      <c r="AS13" s="459"/>
      <c r="AT13" s="459"/>
      <c r="AU13" s="459"/>
      <c r="AV13" s="459"/>
      <c r="AW13" s="459"/>
      <c r="AX13" s="459"/>
      <c r="AY13" s="459"/>
      <c r="AZ13" s="459"/>
      <c r="BA13" s="459"/>
      <c r="BB13" s="459"/>
      <c r="BC13" s="459"/>
      <c r="BD13" s="459"/>
      <c r="BE13" s="459"/>
      <c r="BF13" s="571"/>
      <c r="BG13" s="565">
        <v>5317902</v>
      </c>
      <c r="BH13" s="344"/>
      <c r="BI13" s="344"/>
      <c r="BJ13" s="344"/>
      <c r="BK13" s="344"/>
      <c r="BL13" s="344"/>
      <c r="BM13" s="344"/>
      <c r="BN13" s="566"/>
      <c r="BO13" s="567">
        <v>38.4</v>
      </c>
      <c r="BP13" s="567"/>
      <c r="BQ13" s="567"/>
      <c r="BR13" s="567"/>
      <c r="BS13" s="568" t="s">
        <v>201</v>
      </c>
      <c r="BT13" s="568"/>
      <c r="BU13" s="568"/>
      <c r="BV13" s="568"/>
      <c r="BW13" s="568"/>
      <c r="BX13" s="568"/>
      <c r="BY13" s="568"/>
      <c r="BZ13" s="568"/>
      <c r="CA13" s="568"/>
      <c r="CB13" s="569"/>
      <c r="CD13" s="570" t="s">
        <v>345</v>
      </c>
      <c r="CE13" s="459"/>
      <c r="CF13" s="459"/>
      <c r="CG13" s="459"/>
      <c r="CH13" s="459"/>
      <c r="CI13" s="459"/>
      <c r="CJ13" s="459"/>
      <c r="CK13" s="459"/>
      <c r="CL13" s="459"/>
      <c r="CM13" s="459"/>
      <c r="CN13" s="459"/>
      <c r="CO13" s="459"/>
      <c r="CP13" s="459"/>
      <c r="CQ13" s="571"/>
      <c r="CR13" s="565">
        <v>5442618</v>
      </c>
      <c r="CS13" s="344"/>
      <c r="CT13" s="344"/>
      <c r="CU13" s="344"/>
      <c r="CV13" s="344"/>
      <c r="CW13" s="344"/>
      <c r="CX13" s="344"/>
      <c r="CY13" s="566"/>
      <c r="CZ13" s="567">
        <v>11.7</v>
      </c>
      <c r="DA13" s="567"/>
      <c r="DB13" s="567"/>
      <c r="DC13" s="567"/>
      <c r="DD13" s="575">
        <v>2366952</v>
      </c>
      <c r="DE13" s="344"/>
      <c r="DF13" s="344"/>
      <c r="DG13" s="344"/>
      <c r="DH13" s="344"/>
      <c r="DI13" s="344"/>
      <c r="DJ13" s="344"/>
      <c r="DK13" s="344"/>
      <c r="DL13" s="344"/>
      <c r="DM13" s="344"/>
      <c r="DN13" s="344"/>
      <c r="DO13" s="344"/>
      <c r="DP13" s="566"/>
      <c r="DQ13" s="575">
        <v>3283148</v>
      </c>
      <c r="DR13" s="344"/>
      <c r="DS13" s="344"/>
      <c r="DT13" s="344"/>
      <c r="DU13" s="344"/>
      <c r="DV13" s="344"/>
      <c r="DW13" s="344"/>
      <c r="DX13" s="344"/>
      <c r="DY13" s="344"/>
      <c r="DZ13" s="344"/>
      <c r="EA13" s="344"/>
      <c r="EB13" s="344"/>
      <c r="EC13" s="576"/>
    </row>
    <row r="14" spans="2:143" ht="11.25" customHeight="1" x14ac:dyDescent="0.15">
      <c r="B14" s="570" t="s">
        <v>346</v>
      </c>
      <c r="C14" s="459"/>
      <c r="D14" s="459"/>
      <c r="E14" s="459"/>
      <c r="F14" s="459"/>
      <c r="G14" s="459"/>
      <c r="H14" s="459"/>
      <c r="I14" s="459"/>
      <c r="J14" s="459"/>
      <c r="K14" s="459"/>
      <c r="L14" s="459"/>
      <c r="M14" s="459"/>
      <c r="N14" s="459"/>
      <c r="O14" s="459"/>
      <c r="P14" s="459"/>
      <c r="Q14" s="571"/>
      <c r="R14" s="565">
        <v>358</v>
      </c>
      <c r="S14" s="344"/>
      <c r="T14" s="344"/>
      <c r="U14" s="344"/>
      <c r="V14" s="344"/>
      <c r="W14" s="344"/>
      <c r="X14" s="344"/>
      <c r="Y14" s="566"/>
      <c r="Z14" s="567">
        <v>0</v>
      </c>
      <c r="AA14" s="567"/>
      <c r="AB14" s="567"/>
      <c r="AC14" s="567"/>
      <c r="AD14" s="568">
        <v>358</v>
      </c>
      <c r="AE14" s="568"/>
      <c r="AF14" s="568"/>
      <c r="AG14" s="568"/>
      <c r="AH14" s="568"/>
      <c r="AI14" s="568"/>
      <c r="AJ14" s="568"/>
      <c r="AK14" s="568"/>
      <c r="AL14" s="572">
        <v>0</v>
      </c>
      <c r="AM14" s="350"/>
      <c r="AN14" s="350"/>
      <c r="AO14" s="573"/>
      <c r="AP14" s="570" t="s">
        <v>217</v>
      </c>
      <c r="AQ14" s="459"/>
      <c r="AR14" s="459"/>
      <c r="AS14" s="459"/>
      <c r="AT14" s="459"/>
      <c r="AU14" s="459"/>
      <c r="AV14" s="459"/>
      <c r="AW14" s="459"/>
      <c r="AX14" s="459"/>
      <c r="AY14" s="459"/>
      <c r="AZ14" s="459"/>
      <c r="BA14" s="459"/>
      <c r="BB14" s="459"/>
      <c r="BC14" s="459"/>
      <c r="BD14" s="459"/>
      <c r="BE14" s="459"/>
      <c r="BF14" s="571"/>
      <c r="BG14" s="565">
        <v>256458</v>
      </c>
      <c r="BH14" s="344"/>
      <c r="BI14" s="344"/>
      <c r="BJ14" s="344"/>
      <c r="BK14" s="344"/>
      <c r="BL14" s="344"/>
      <c r="BM14" s="344"/>
      <c r="BN14" s="566"/>
      <c r="BO14" s="567">
        <v>1.9</v>
      </c>
      <c r="BP14" s="567"/>
      <c r="BQ14" s="567"/>
      <c r="BR14" s="567"/>
      <c r="BS14" s="568" t="s">
        <v>201</v>
      </c>
      <c r="BT14" s="568"/>
      <c r="BU14" s="568"/>
      <c r="BV14" s="568"/>
      <c r="BW14" s="568"/>
      <c r="BX14" s="568"/>
      <c r="BY14" s="568"/>
      <c r="BZ14" s="568"/>
      <c r="CA14" s="568"/>
      <c r="CB14" s="569"/>
      <c r="CD14" s="570" t="s">
        <v>63</v>
      </c>
      <c r="CE14" s="459"/>
      <c r="CF14" s="459"/>
      <c r="CG14" s="459"/>
      <c r="CH14" s="459"/>
      <c r="CI14" s="459"/>
      <c r="CJ14" s="459"/>
      <c r="CK14" s="459"/>
      <c r="CL14" s="459"/>
      <c r="CM14" s="459"/>
      <c r="CN14" s="459"/>
      <c r="CO14" s="459"/>
      <c r="CP14" s="459"/>
      <c r="CQ14" s="571"/>
      <c r="CR14" s="565">
        <v>1763071</v>
      </c>
      <c r="CS14" s="344"/>
      <c r="CT14" s="344"/>
      <c r="CU14" s="344"/>
      <c r="CV14" s="344"/>
      <c r="CW14" s="344"/>
      <c r="CX14" s="344"/>
      <c r="CY14" s="566"/>
      <c r="CZ14" s="567">
        <v>3.8</v>
      </c>
      <c r="DA14" s="567"/>
      <c r="DB14" s="567"/>
      <c r="DC14" s="567"/>
      <c r="DD14" s="575">
        <v>249953</v>
      </c>
      <c r="DE14" s="344"/>
      <c r="DF14" s="344"/>
      <c r="DG14" s="344"/>
      <c r="DH14" s="344"/>
      <c r="DI14" s="344"/>
      <c r="DJ14" s="344"/>
      <c r="DK14" s="344"/>
      <c r="DL14" s="344"/>
      <c r="DM14" s="344"/>
      <c r="DN14" s="344"/>
      <c r="DO14" s="344"/>
      <c r="DP14" s="566"/>
      <c r="DQ14" s="575">
        <v>1521854</v>
      </c>
      <c r="DR14" s="344"/>
      <c r="DS14" s="344"/>
      <c r="DT14" s="344"/>
      <c r="DU14" s="344"/>
      <c r="DV14" s="344"/>
      <c r="DW14" s="344"/>
      <c r="DX14" s="344"/>
      <c r="DY14" s="344"/>
      <c r="DZ14" s="344"/>
      <c r="EA14" s="344"/>
      <c r="EB14" s="344"/>
      <c r="EC14" s="576"/>
    </row>
    <row r="15" spans="2:143" ht="11.25" customHeight="1" x14ac:dyDescent="0.15">
      <c r="B15" s="570" t="s">
        <v>316</v>
      </c>
      <c r="C15" s="459"/>
      <c r="D15" s="459"/>
      <c r="E15" s="459"/>
      <c r="F15" s="459"/>
      <c r="G15" s="459"/>
      <c r="H15" s="459"/>
      <c r="I15" s="459"/>
      <c r="J15" s="459"/>
      <c r="K15" s="459"/>
      <c r="L15" s="459"/>
      <c r="M15" s="459"/>
      <c r="N15" s="459"/>
      <c r="O15" s="459"/>
      <c r="P15" s="459"/>
      <c r="Q15" s="571"/>
      <c r="R15" s="565" t="s">
        <v>201</v>
      </c>
      <c r="S15" s="344"/>
      <c r="T15" s="344"/>
      <c r="U15" s="344"/>
      <c r="V15" s="344"/>
      <c r="W15" s="344"/>
      <c r="X15" s="344"/>
      <c r="Y15" s="566"/>
      <c r="Z15" s="567" t="s">
        <v>201</v>
      </c>
      <c r="AA15" s="567"/>
      <c r="AB15" s="567"/>
      <c r="AC15" s="567"/>
      <c r="AD15" s="568" t="s">
        <v>201</v>
      </c>
      <c r="AE15" s="568"/>
      <c r="AF15" s="568"/>
      <c r="AG15" s="568"/>
      <c r="AH15" s="568"/>
      <c r="AI15" s="568"/>
      <c r="AJ15" s="568"/>
      <c r="AK15" s="568"/>
      <c r="AL15" s="572" t="s">
        <v>201</v>
      </c>
      <c r="AM15" s="350"/>
      <c r="AN15" s="350"/>
      <c r="AO15" s="573"/>
      <c r="AP15" s="570" t="s">
        <v>348</v>
      </c>
      <c r="AQ15" s="459"/>
      <c r="AR15" s="459"/>
      <c r="AS15" s="459"/>
      <c r="AT15" s="459"/>
      <c r="AU15" s="459"/>
      <c r="AV15" s="459"/>
      <c r="AW15" s="459"/>
      <c r="AX15" s="459"/>
      <c r="AY15" s="459"/>
      <c r="AZ15" s="459"/>
      <c r="BA15" s="459"/>
      <c r="BB15" s="459"/>
      <c r="BC15" s="459"/>
      <c r="BD15" s="459"/>
      <c r="BE15" s="459"/>
      <c r="BF15" s="571"/>
      <c r="BG15" s="565">
        <v>644103</v>
      </c>
      <c r="BH15" s="344"/>
      <c r="BI15" s="344"/>
      <c r="BJ15" s="344"/>
      <c r="BK15" s="344"/>
      <c r="BL15" s="344"/>
      <c r="BM15" s="344"/>
      <c r="BN15" s="566"/>
      <c r="BO15" s="567">
        <v>4.7</v>
      </c>
      <c r="BP15" s="567"/>
      <c r="BQ15" s="567"/>
      <c r="BR15" s="567"/>
      <c r="BS15" s="568" t="s">
        <v>201</v>
      </c>
      <c r="BT15" s="568"/>
      <c r="BU15" s="568"/>
      <c r="BV15" s="568"/>
      <c r="BW15" s="568"/>
      <c r="BX15" s="568"/>
      <c r="BY15" s="568"/>
      <c r="BZ15" s="568"/>
      <c r="CA15" s="568"/>
      <c r="CB15" s="569"/>
      <c r="CD15" s="570" t="s">
        <v>349</v>
      </c>
      <c r="CE15" s="459"/>
      <c r="CF15" s="459"/>
      <c r="CG15" s="459"/>
      <c r="CH15" s="459"/>
      <c r="CI15" s="459"/>
      <c r="CJ15" s="459"/>
      <c r="CK15" s="459"/>
      <c r="CL15" s="459"/>
      <c r="CM15" s="459"/>
      <c r="CN15" s="459"/>
      <c r="CO15" s="459"/>
      <c r="CP15" s="459"/>
      <c r="CQ15" s="571"/>
      <c r="CR15" s="565">
        <v>4812290</v>
      </c>
      <c r="CS15" s="344"/>
      <c r="CT15" s="344"/>
      <c r="CU15" s="344"/>
      <c r="CV15" s="344"/>
      <c r="CW15" s="344"/>
      <c r="CX15" s="344"/>
      <c r="CY15" s="566"/>
      <c r="CZ15" s="567">
        <v>10.4</v>
      </c>
      <c r="DA15" s="567"/>
      <c r="DB15" s="567"/>
      <c r="DC15" s="567"/>
      <c r="DD15" s="575">
        <v>990457</v>
      </c>
      <c r="DE15" s="344"/>
      <c r="DF15" s="344"/>
      <c r="DG15" s="344"/>
      <c r="DH15" s="344"/>
      <c r="DI15" s="344"/>
      <c r="DJ15" s="344"/>
      <c r="DK15" s="344"/>
      <c r="DL15" s="344"/>
      <c r="DM15" s="344"/>
      <c r="DN15" s="344"/>
      <c r="DO15" s="344"/>
      <c r="DP15" s="566"/>
      <c r="DQ15" s="575">
        <v>3123312</v>
      </c>
      <c r="DR15" s="344"/>
      <c r="DS15" s="344"/>
      <c r="DT15" s="344"/>
      <c r="DU15" s="344"/>
      <c r="DV15" s="344"/>
      <c r="DW15" s="344"/>
      <c r="DX15" s="344"/>
      <c r="DY15" s="344"/>
      <c r="DZ15" s="344"/>
      <c r="EA15" s="344"/>
      <c r="EB15" s="344"/>
      <c r="EC15" s="576"/>
    </row>
    <row r="16" spans="2:143" ht="11.25" customHeight="1" x14ac:dyDescent="0.15">
      <c r="B16" s="570" t="s">
        <v>350</v>
      </c>
      <c r="C16" s="459"/>
      <c r="D16" s="459"/>
      <c r="E16" s="459"/>
      <c r="F16" s="459"/>
      <c r="G16" s="459"/>
      <c r="H16" s="459"/>
      <c r="I16" s="459"/>
      <c r="J16" s="459"/>
      <c r="K16" s="459"/>
      <c r="L16" s="459"/>
      <c r="M16" s="459"/>
      <c r="N16" s="459"/>
      <c r="O16" s="459"/>
      <c r="P16" s="459"/>
      <c r="Q16" s="571"/>
      <c r="R16" s="565">
        <v>31118</v>
      </c>
      <c r="S16" s="344"/>
      <c r="T16" s="344"/>
      <c r="U16" s="344"/>
      <c r="V16" s="344"/>
      <c r="W16" s="344"/>
      <c r="X16" s="344"/>
      <c r="Y16" s="566"/>
      <c r="Z16" s="567">
        <v>0.1</v>
      </c>
      <c r="AA16" s="567"/>
      <c r="AB16" s="567"/>
      <c r="AC16" s="567"/>
      <c r="AD16" s="568">
        <v>31118</v>
      </c>
      <c r="AE16" s="568"/>
      <c r="AF16" s="568"/>
      <c r="AG16" s="568"/>
      <c r="AH16" s="568"/>
      <c r="AI16" s="568"/>
      <c r="AJ16" s="568"/>
      <c r="AK16" s="568"/>
      <c r="AL16" s="572">
        <v>0.1</v>
      </c>
      <c r="AM16" s="350"/>
      <c r="AN16" s="350"/>
      <c r="AO16" s="573"/>
      <c r="AP16" s="570" t="s">
        <v>351</v>
      </c>
      <c r="AQ16" s="459"/>
      <c r="AR16" s="459"/>
      <c r="AS16" s="459"/>
      <c r="AT16" s="459"/>
      <c r="AU16" s="459"/>
      <c r="AV16" s="459"/>
      <c r="AW16" s="459"/>
      <c r="AX16" s="459"/>
      <c r="AY16" s="459"/>
      <c r="AZ16" s="459"/>
      <c r="BA16" s="459"/>
      <c r="BB16" s="459"/>
      <c r="BC16" s="459"/>
      <c r="BD16" s="459"/>
      <c r="BE16" s="459"/>
      <c r="BF16" s="571"/>
      <c r="BG16" s="565" t="s">
        <v>201</v>
      </c>
      <c r="BH16" s="344"/>
      <c r="BI16" s="344"/>
      <c r="BJ16" s="344"/>
      <c r="BK16" s="344"/>
      <c r="BL16" s="344"/>
      <c r="BM16" s="344"/>
      <c r="BN16" s="566"/>
      <c r="BO16" s="567" t="s">
        <v>201</v>
      </c>
      <c r="BP16" s="567"/>
      <c r="BQ16" s="567"/>
      <c r="BR16" s="567"/>
      <c r="BS16" s="568" t="s">
        <v>201</v>
      </c>
      <c r="BT16" s="568"/>
      <c r="BU16" s="568"/>
      <c r="BV16" s="568"/>
      <c r="BW16" s="568"/>
      <c r="BX16" s="568"/>
      <c r="BY16" s="568"/>
      <c r="BZ16" s="568"/>
      <c r="CA16" s="568"/>
      <c r="CB16" s="569"/>
      <c r="CD16" s="570" t="s">
        <v>352</v>
      </c>
      <c r="CE16" s="459"/>
      <c r="CF16" s="459"/>
      <c r="CG16" s="459"/>
      <c r="CH16" s="459"/>
      <c r="CI16" s="459"/>
      <c r="CJ16" s="459"/>
      <c r="CK16" s="459"/>
      <c r="CL16" s="459"/>
      <c r="CM16" s="459"/>
      <c r="CN16" s="459"/>
      <c r="CO16" s="459"/>
      <c r="CP16" s="459"/>
      <c r="CQ16" s="571"/>
      <c r="CR16" s="565" t="s">
        <v>201</v>
      </c>
      <c r="CS16" s="344"/>
      <c r="CT16" s="344"/>
      <c r="CU16" s="344"/>
      <c r="CV16" s="344"/>
      <c r="CW16" s="344"/>
      <c r="CX16" s="344"/>
      <c r="CY16" s="566"/>
      <c r="CZ16" s="567" t="s">
        <v>201</v>
      </c>
      <c r="DA16" s="567"/>
      <c r="DB16" s="567"/>
      <c r="DC16" s="567"/>
      <c r="DD16" s="575" t="s">
        <v>201</v>
      </c>
      <c r="DE16" s="344"/>
      <c r="DF16" s="344"/>
      <c r="DG16" s="344"/>
      <c r="DH16" s="344"/>
      <c r="DI16" s="344"/>
      <c r="DJ16" s="344"/>
      <c r="DK16" s="344"/>
      <c r="DL16" s="344"/>
      <c r="DM16" s="344"/>
      <c r="DN16" s="344"/>
      <c r="DO16" s="344"/>
      <c r="DP16" s="566"/>
      <c r="DQ16" s="575" t="s">
        <v>201</v>
      </c>
      <c r="DR16" s="344"/>
      <c r="DS16" s="344"/>
      <c r="DT16" s="344"/>
      <c r="DU16" s="344"/>
      <c r="DV16" s="344"/>
      <c r="DW16" s="344"/>
      <c r="DX16" s="344"/>
      <c r="DY16" s="344"/>
      <c r="DZ16" s="344"/>
      <c r="EA16" s="344"/>
      <c r="EB16" s="344"/>
      <c r="EC16" s="576"/>
    </row>
    <row r="17" spans="2:133" ht="11.25" customHeight="1" x14ac:dyDescent="0.15">
      <c r="B17" s="570" t="s">
        <v>353</v>
      </c>
      <c r="C17" s="459"/>
      <c r="D17" s="459"/>
      <c r="E17" s="459"/>
      <c r="F17" s="459"/>
      <c r="G17" s="459"/>
      <c r="H17" s="459"/>
      <c r="I17" s="459"/>
      <c r="J17" s="459"/>
      <c r="K17" s="459"/>
      <c r="L17" s="459"/>
      <c r="M17" s="459"/>
      <c r="N17" s="459"/>
      <c r="O17" s="459"/>
      <c r="P17" s="459"/>
      <c r="Q17" s="571"/>
      <c r="R17" s="565">
        <v>171472</v>
      </c>
      <c r="S17" s="344"/>
      <c r="T17" s="344"/>
      <c r="U17" s="344"/>
      <c r="V17" s="344"/>
      <c r="W17" s="344"/>
      <c r="X17" s="344"/>
      <c r="Y17" s="566"/>
      <c r="Z17" s="567">
        <v>0.4</v>
      </c>
      <c r="AA17" s="567"/>
      <c r="AB17" s="567"/>
      <c r="AC17" s="567"/>
      <c r="AD17" s="568">
        <v>171472</v>
      </c>
      <c r="AE17" s="568"/>
      <c r="AF17" s="568"/>
      <c r="AG17" s="568"/>
      <c r="AH17" s="568"/>
      <c r="AI17" s="568"/>
      <c r="AJ17" s="568"/>
      <c r="AK17" s="568"/>
      <c r="AL17" s="572">
        <v>0.7</v>
      </c>
      <c r="AM17" s="350"/>
      <c r="AN17" s="350"/>
      <c r="AO17" s="573"/>
      <c r="AP17" s="570" t="s">
        <v>354</v>
      </c>
      <c r="AQ17" s="459"/>
      <c r="AR17" s="459"/>
      <c r="AS17" s="459"/>
      <c r="AT17" s="459"/>
      <c r="AU17" s="459"/>
      <c r="AV17" s="459"/>
      <c r="AW17" s="459"/>
      <c r="AX17" s="459"/>
      <c r="AY17" s="459"/>
      <c r="AZ17" s="459"/>
      <c r="BA17" s="459"/>
      <c r="BB17" s="459"/>
      <c r="BC17" s="459"/>
      <c r="BD17" s="459"/>
      <c r="BE17" s="459"/>
      <c r="BF17" s="571"/>
      <c r="BG17" s="565" t="s">
        <v>201</v>
      </c>
      <c r="BH17" s="344"/>
      <c r="BI17" s="344"/>
      <c r="BJ17" s="344"/>
      <c r="BK17" s="344"/>
      <c r="BL17" s="344"/>
      <c r="BM17" s="344"/>
      <c r="BN17" s="566"/>
      <c r="BO17" s="567" t="s">
        <v>201</v>
      </c>
      <c r="BP17" s="567"/>
      <c r="BQ17" s="567"/>
      <c r="BR17" s="567"/>
      <c r="BS17" s="568" t="s">
        <v>201</v>
      </c>
      <c r="BT17" s="568"/>
      <c r="BU17" s="568"/>
      <c r="BV17" s="568"/>
      <c r="BW17" s="568"/>
      <c r="BX17" s="568"/>
      <c r="BY17" s="568"/>
      <c r="BZ17" s="568"/>
      <c r="CA17" s="568"/>
      <c r="CB17" s="569"/>
      <c r="CD17" s="570" t="s">
        <v>356</v>
      </c>
      <c r="CE17" s="459"/>
      <c r="CF17" s="459"/>
      <c r="CG17" s="459"/>
      <c r="CH17" s="459"/>
      <c r="CI17" s="459"/>
      <c r="CJ17" s="459"/>
      <c r="CK17" s="459"/>
      <c r="CL17" s="459"/>
      <c r="CM17" s="459"/>
      <c r="CN17" s="459"/>
      <c r="CO17" s="459"/>
      <c r="CP17" s="459"/>
      <c r="CQ17" s="571"/>
      <c r="CR17" s="565">
        <v>4715478</v>
      </c>
      <c r="CS17" s="344"/>
      <c r="CT17" s="344"/>
      <c r="CU17" s="344"/>
      <c r="CV17" s="344"/>
      <c r="CW17" s="344"/>
      <c r="CX17" s="344"/>
      <c r="CY17" s="566"/>
      <c r="CZ17" s="567">
        <v>10.199999999999999</v>
      </c>
      <c r="DA17" s="567"/>
      <c r="DB17" s="567"/>
      <c r="DC17" s="567"/>
      <c r="DD17" s="575" t="s">
        <v>201</v>
      </c>
      <c r="DE17" s="344"/>
      <c r="DF17" s="344"/>
      <c r="DG17" s="344"/>
      <c r="DH17" s="344"/>
      <c r="DI17" s="344"/>
      <c r="DJ17" s="344"/>
      <c r="DK17" s="344"/>
      <c r="DL17" s="344"/>
      <c r="DM17" s="344"/>
      <c r="DN17" s="344"/>
      <c r="DO17" s="344"/>
      <c r="DP17" s="566"/>
      <c r="DQ17" s="575">
        <v>4649336</v>
      </c>
      <c r="DR17" s="344"/>
      <c r="DS17" s="344"/>
      <c r="DT17" s="344"/>
      <c r="DU17" s="344"/>
      <c r="DV17" s="344"/>
      <c r="DW17" s="344"/>
      <c r="DX17" s="344"/>
      <c r="DY17" s="344"/>
      <c r="DZ17" s="344"/>
      <c r="EA17" s="344"/>
      <c r="EB17" s="344"/>
      <c r="EC17" s="576"/>
    </row>
    <row r="18" spans="2:133" ht="11.25" customHeight="1" x14ac:dyDescent="0.15">
      <c r="B18" s="570" t="s">
        <v>357</v>
      </c>
      <c r="C18" s="459"/>
      <c r="D18" s="459"/>
      <c r="E18" s="459"/>
      <c r="F18" s="459"/>
      <c r="G18" s="459"/>
      <c r="H18" s="459"/>
      <c r="I18" s="459"/>
      <c r="J18" s="459"/>
      <c r="K18" s="459"/>
      <c r="L18" s="459"/>
      <c r="M18" s="459"/>
      <c r="N18" s="459"/>
      <c r="O18" s="459"/>
      <c r="P18" s="459"/>
      <c r="Q18" s="571"/>
      <c r="R18" s="565">
        <v>102467</v>
      </c>
      <c r="S18" s="344"/>
      <c r="T18" s="344"/>
      <c r="U18" s="344"/>
      <c r="V18" s="344"/>
      <c r="W18" s="344"/>
      <c r="X18" s="344"/>
      <c r="Y18" s="566"/>
      <c r="Z18" s="567">
        <v>0.2</v>
      </c>
      <c r="AA18" s="567"/>
      <c r="AB18" s="567"/>
      <c r="AC18" s="567"/>
      <c r="AD18" s="568">
        <v>102467</v>
      </c>
      <c r="AE18" s="568"/>
      <c r="AF18" s="568"/>
      <c r="AG18" s="568"/>
      <c r="AH18" s="568"/>
      <c r="AI18" s="568"/>
      <c r="AJ18" s="568"/>
      <c r="AK18" s="568"/>
      <c r="AL18" s="572">
        <v>0.4</v>
      </c>
      <c r="AM18" s="350"/>
      <c r="AN18" s="350"/>
      <c r="AO18" s="573"/>
      <c r="AP18" s="570" t="s">
        <v>95</v>
      </c>
      <c r="AQ18" s="459"/>
      <c r="AR18" s="459"/>
      <c r="AS18" s="459"/>
      <c r="AT18" s="459"/>
      <c r="AU18" s="459"/>
      <c r="AV18" s="459"/>
      <c r="AW18" s="459"/>
      <c r="AX18" s="459"/>
      <c r="AY18" s="459"/>
      <c r="AZ18" s="459"/>
      <c r="BA18" s="459"/>
      <c r="BB18" s="459"/>
      <c r="BC18" s="459"/>
      <c r="BD18" s="459"/>
      <c r="BE18" s="459"/>
      <c r="BF18" s="571"/>
      <c r="BG18" s="565" t="s">
        <v>201</v>
      </c>
      <c r="BH18" s="344"/>
      <c r="BI18" s="344"/>
      <c r="BJ18" s="344"/>
      <c r="BK18" s="344"/>
      <c r="BL18" s="344"/>
      <c r="BM18" s="344"/>
      <c r="BN18" s="566"/>
      <c r="BO18" s="567" t="s">
        <v>201</v>
      </c>
      <c r="BP18" s="567"/>
      <c r="BQ18" s="567"/>
      <c r="BR18" s="567"/>
      <c r="BS18" s="568" t="s">
        <v>201</v>
      </c>
      <c r="BT18" s="568"/>
      <c r="BU18" s="568"/>
      <c r="BV18" s="568"/>
      <c r="BW18" s="568"/>
      <c r="BX18" s="568"/>
      <c r="BY18" s="568"/>
      <c r="BZ18" s="568"/>
      <c r="CA18" s="568"/>
      <c r="CB18" s="569"/>
      <c r="CD18" s="570" t="s">
        <v>358</v>
      </c>
      <c r="CE18" s="459"/>
      <c r="CF18" s="459"/>
      <c r="CG18" s="459"/>
      <c r="CH18" s="459"/>
      <c r="CI18" s="459"/>
      <c r="CJ18" s="459"/>
      <c r="CK18" s="459"/>
      <c r="CL18" s="459"/>
      <c r="CM18" s="459"/>
      <c r="CN18" s="459"/>
      <c r="CO18" s="459"/>
      <c r="CP18" s="459"/>
      <c r="CQ18" s="571"/>
      <c r="CR18" s="565" t="s">
        <v>201</v>
      </c>
      <c r="CS18" s="344"/>
      <c r="CT18" s="344"/>
      <c r="CU18" s="344"/>
      <c r="CV18" s="344"/>
      <c r="CW18" s="344"/>
      <c r="CX18" s="344"/>
      <c r="CY18" s="566"/>
      <c r="CZ18" s="567" t="s">
        <v>201</v>
      </c>
      <c r="DA18" s="567"/>
      <c r="DB18" s="567"/>
      <c r="DC18" s="567"/>
      <c r="DD18" s="575" t="s">
        <v>201</v>
      </c>
      <c r="DE18" s="344"/>
      <c r="DF18" s="344"/>
      <c r="DG18" s="344"/>
      <c r="DH18" s="344"/>
      <c r="DI18" s="344"/>
      <c r="DJ18" s="344"/>
      <c r="DK18" s="344"/>
      <c r="DL18" s="344"/>
      <c r="DM18" s="344"/>
      <c r="DN18" s="344"/>
      <c r="DO18" s="344"/>
      <c r="DP18" s="566"/>
      <c r="DQ18" s="575" t="s">
        <v>201</v>
      </c>
      <c r="DR18" s="344"/>
      <c r="DS18" s="344"/>
      <c r="DT18" s="344"/>
      <c r="DU18" s="344"/>
      <c r="DV18" s="344"/>
      <c r="DW18" s="344"/>
      <c r="DX18" s="344"/>
      <c r="DY18" s="344"/>
      <c r="DZ18" s="344"/>
      <c r="EA18" s="344"/>
      <c r="EB18" s="344"/>
      <c r="EC18" s="576"/>
    </row>
    <row r="19" spans="2:133" ht="11.25" customHeight="1" x14ac:dyDescent="0.15">
      <c r="B19" s="570" t="s">
        <v>359</v>
      </c>
      <c r="C19" s="459"/>
      <c r="D19" s="459"/>
      <c r="E19" s="459"/>
      <c r="F19" s="459"/>
      <c r="G19" s="459"/>
      <c r="H19" s="459"/>
      <c r="I19" s="459"/>
      <c r="J19" s="459"/>
      <c r="K19" s="459"/>
      <c r="L19" s="459"/>
      <c r="M19" s="459"/>
      <c r="N19" s="459"/>
      <c r="O19" s="459"/>
      <c r="P19" s="459"/>
      <c r="Q19" s="571"/>
      <c r="R19" s="565">
        <v>102046</v>
      </c>
      <c r="S19" s="344"/>
      <c r="T19" s="344"/>
      <c r="U19" s="344"/>
      <c r="V19" s="344"/>
      <c r="W19" s="344"/>
      <c r="X19" s="344"/>
      <c r="Y19" s="566"/>
      <c r="Z19" s="567">
        <v>0.2</v>
      </c>
      <c r="AA19" s="567"/>
      <c r="AB19" s="567"/>
      <c r="AC19" s="567"/>
      <c r="AD19" s="568">
        <v>102046</v>
      </c>
      <c r="AE19" s="568"/>
      <c r="AF19" s="568"/>
      <c r="AG19" s="568"/>
      <c r="AH19" s="568"/>
      <c r="AI19" s="568"/>
      <c r="AJ19" s="568"/>
      <c r="AK19" s="568"/>
      <c r="AL19" s="572">
        <v>0.4</v>
      </c>
      <c r="AM19" s="350"/>
      <c r="AN19" s="350"/>
      <c r="AO19" s="573"/>
      <c r="AP19" s="570" t="s">
        <v>256</v>
      </c>
      <c r="AQ19" s="459"/>
      <c r="AR19" s="459"/>
      <c r="AS19" s="459"/>
      <c r="AT19" s="459"/>
      <c r="AU19" s="459"/>
      <c r="AV19" s="459"/>
      <c r="AW19" s="459"/>
      <c r="AX19" s="459"/>
      <c r="AY19" s="459"/>
      <c r="AZ19" s="459"/>
      <c r="BA19" s="459"/>
      <c r="BB19" s="459"/>
      <c r="BC19" s="459"/>
      <c r="BD19" s="459"/>
      <c r="BE19" s="459"/>
      <c r="BF19" s="571"/>
      <c r="BG19" s="565">
        <v>900947</v>
      </c>
      <c r="BH19" s="344"/>
      <c r="BI19" s="344"/>
      <c r="BJ19" s="344"/>
      <c r="BK19" s="344"/>
      <c r="BL19" s="344"/>
      <c r="BM19" s="344"/>
      <c r="BN19" s="566"/>
      <c r="BO19" s="567">
        <v>6.5</v>
      </c>
      <c r="BP19" s="567"/>
      <c r="BQ19" s="567"/>
      <c r="BR19" s="567"/>
      <c r="BS19" s="568" t="s">
        <v>201</v>
      </c>
      <c r="BT19" s="568"/>
      <c r="BU19" s="568"/>
      <c r="BV19" s="568"/>
      <c r="BW19" s="568"/>
      <c r="BX19" s="568"/>
      <c r="BY19" s="568"/>
      <c r="BZ19" s="568"/>
      <c r="CA19" s="568"/>
      <c r="CB19" s="569"/>
      <c r="CD19" s="570" t="s">
        <v>360</v>
      </c>
      <c r="CE19" s="459"/>
      <c r="CF19" s="459"/>
      <c r="CG19" s="459"/>
      <c r="CH19" s="459"/>
      <c r="CI19" s="459"/>
      <c r="CJ19" s="459"/>
      <c r="CK19" s="459"/>
      <c r="CL19" s="459"/>
      <c r="CM19" s="459"/>
      <c r="CN19" s="459"/>
      <c r="CO19" s="459"/>
      <c r="CP19" s="459"/>
      <c r="CQ19" s="571"/>
      <c r="CR19" s="565" t="s">
        <v>201</v>
      </c>
      <c r="CS19" s="344"/>
      <c r="CT19" s="344"/>
      <c r="CU19" s="344"/>
      <c r="CV19" s="344"/>
      <c r="CW19" s="344"/>
      <c r="CX19" s="344"/>
      <c r="CY19" s="566"/>
      <c r="CZ19" s="567" t="s">
        <v>201</v>
      </c>
      <c r="DA19" s="567"/>
      <c r="DB19" s="567"/>
      <c r="DC19" s="567"/>
      <c r="DD19" s="575" t="s">
        <v>201</v>
      </c>
      <c r="DE19" s="344"/>
      <c r="DF19" s="344"/>
      <c r="DG19" s="344"/>
      <c r="DH19" s="344"/>
      <c r="DI19" s="344"/>
      <c r="DJ19" s="344"/>
      <c r="DK19" s="344"/>
      <c r="DL19" s="344"/>
      <c r="DM19" s="344"/>
      <c r="DN19" s="344"/>
      <c r="DO19" s="344"/>
      <c r="DP19" s="566"/>
      <c r="DQ19" s="575" t="s">
        <v>201</v>
      </c>
      <c r="DR19" s="344"/>
      <c r="DS19" s="344"/>
      <c r="DT19" s="344"/>
      <c r="DU19" s="344"/>
      <c r="DV19" s="344"/>
      <c r="DW19" s="344"/>
      <c r="DX19" s="344"/>
      <c r="DY19" s="344"/>
      <c r="DZ19" s="344"/>
      <c r="EA19" s="344"/>
      <c r="EB19" s="344"/>
      <c r="EC19" s="576"/>
    </row>
    <row r="20" spans="2:133" ht="11.25" customHeight="1" x14ac:dyDescent="0.15">
      <c r="B20" s="578" t="s">
        <v>361</v>
      </c>
      <c r="C20" s="579"/>
      <c r="D20" s="579"/>
      <c r="E20" s="579"/>
      <c r="F20" s="579"/>
      <c r="G20" s="579"/>
      <c r="H20" s="579"/>
      <c r="I20" s="579"/>
      <c r="J20" s="579"/>
      <c r="K20" s="579"/>
      <c r="L20" s="579"/>
      <c r="M20" s="579"/>
      <c r="N20" s="579"/>
      <c r="O20" s="579"/>
      <c r="P20" s="579"/>
      <c r="Q20" s="580"/>
      <c r="R20" s="565">
        <v>421</v>
      </c>
      <c r="S20" s="344"/>
      <c r="T20" s="344"/>
      <c r="U20" s="344"/>
      <c r="V20" s="344"/>
      <c r="W20" s="344"/>
      <c r="X20" s="344"/>
      <c r="Y20" s="566"/>
      <c r="Z20" s="567">
        <v>0</v>
      </c>
      <c r="AA20" s="567"/>
      <c r="AB20" s="567"/>
      <c r="AC20" s="567"/>
      <c r="AD20" s="568">
        <v>421</v>
      </c>
      <c r="AE20" s="568"/>
      <c r="AF20" s="568"/>
      <c r="AG20" s="568"/>
      <c r="AH20" s="568"/>
      <c r="AI20" s="568"/>
      <c r="AJ20" s="568"/>
      <c r="AK20" s="568"/>
      <c r="AL20" s="572">
        <v>0</v>
      </c>
      <c r="AM20" s="350"/>
      <c r="AN20" s="350"/>
      <c r="AO20" s="573"/>
      <c r="AP20" s="570" t="s">
        <v>362</v>
      </c>
      <c r="AQ20" s="459"/>
      <c r="AR20" s="459"/>
      <c r="AS20" s="459"/>
      <c r="AT20" s="459"/>
      <c r="AU20" s="459"/>
      <c r="AV20" s="459"/>
      <c r="AW20" s="459"/>
      <c r="AX20" s="459"/>
      <c r="AY20" s="459"/>
      <c r="AZ20" s="459"/>
      <c r="BA20" s="459"/>
      <c r="BB20" s="459"/>
      <c r="BC20" s="459"/>
      <c r="BD20" s="459"/>
      <c r="BE20" s="459"/>
      <c r="BF20" s="571"/>
      <c r="BG20" s="565">
        <v>900947</v>
      </c>
      <c r="BH20" s="344"/>
      <c r="BI20" s="344"/>
      <c r="BJ20" s="344"/>
      <c r="BK20" s="344"/>
      <c r="BL20" s="344"/>
      <c r="BM20" s="344"/>
      <c r="BN20" s="566"/>
      <c r="BO20" s="567">
        <v>6.5</v>
      </c>
      <c r="BP20" s="567"/>
      <c r="BQ20" s="567"/>
      <c r="BR20" s="567"/>
      <c r="BS20" s="568" t="s">
        <v>201</v>
      </c>
      <c r="BT20" s="568"/>
      <c r="BU20" s="568"/>
      <c r="BV20" s="568"/>
      <c r="BW20" s="568"/>
      <c r="BX20" s="568"/>
      <c r="BY20" s="568"/>
      <c r="BZ20" s="568"/>
      <c r="CA20" s="568"/>
      <c r="CB20" s="569"/>
      <c r="CD20" s="570" t="s">
        <v>192</v>
      </c>
      <c r="CE20" s="459"/>
      <c r="CF20" s="459"/>
      <c r="CG20" s="459"/>
      <c r="CH20" s="459"/>
      <c r="CI20" s="459"/>
      <c r="CJ20" s="459"/>
      <c r="CK20" s="459"/>
      <c r="CL20" s="459"/>
      <c r="CM20" s="459"/>
      <c r="CN20" s="459"/>
      <c r="CO20" s="459"/>
      <c r="CP20" s="459"/>
      <c r="CQ20" s="571"/>
      <c r="CR20" s="565">
        <v>46390791</v>
      </c>
      <c r="CS20" s="344"/>
      <c r="CT20" s="344"/>
      <c r="CU20" s="344"/>
      <c r="CV20" s="344"/>
      <c r="CW20" s="344"/>
      <c r="CX20" s="344"/>
      <c r="CY20" s="566"/>
      <c r="CZ20" s="567">
        <v>100</v>
      </c>
      <c r="DA20" s="567"/>
      <c r="DB20" s="567"/>
      <c r="DC20" s="567"/>
      <c r="DD20" s="575">
        <v>3776406</v>
      </c>
      <c r="DE20" s="344"/>
      <c r="DF20" s="344"/>
      <c r="DG20" s="344"/>
      <c r="DH20" s="344"/>
      <c r="DI20" s="344"/>
      <c r="DJ20" s="344"/>
      <c r="DK20" s="344"/>
      <c r="DL20" s="344"/>
      <c r="DM20" s="344"/>
      <c r="DN20" s="344"/>
      <c r="DO20" s="344"/>
      <c r="DP20" s="566"/>
      <c r="DQ20" s="575">
        <v>28660924</v>
      </c>
      <c r="DR20" s="344"/>
      <c r="DS20" s="344"/>
      <c r="DT20" s="344"/>
      <c r="DU20" s="344"/>
      <c r="DV20" s="344"/>
      <c r="DW20" s="344"/>
      <c r="DX20" s="344"/>
      <c r="DY20" s="344"/>
      <c r="DZ20" s="344"/>
      <c r="EA20" s="344"/>
      <c r="EB20" s="344"/>
      <c r="EC20" s="576"/>
    </row>
    <row r="21" spans="2:133" ht="11.25" customHeight="1" x14ac:dyDescent="0.15">
      <c r="B21" s="570" t="s">
        <v>338</v>
      </c>
      <c r="C21" s="459"/>
      <c r="D21" s="459"/>
      <c r="E21" s="459"/>
      <c r="F21" s="459"/>
      <c r="G21" s="459"/>
      <c r="H21" s="459"/>
      <c r="I21" s="459"/>
      <c r="J21" s="459"/>
      <c r="K21" s="459"/>
      <c r="L21" s="459"/>
      <c r="M21" s="459"/>
      <c r="N21" s="459"/>
      <c r="O21" s="459"/>
      <c r="P21" s="459"/>
      <c r="Q21" s="571"/>
      <c r="R21" s="565">
        <v>8612603</v>
      </c>
      <c r="S21" s="344"/>
      <c r="T21" s="344"/>
      <c r="U21" s="344"/>
      <c r="V21" s="344"/>
      <c r="W21" s="344"/>
      <c r="X21" s="344"/>
      <c r="Y21" s="566"/>
      <c r="Z21" s="567">
        <v>17.899999999999999</v>
      </c>
      <c r="AA21" s="567"/>
      <c r="AB21" s="567"/>
      <c r="AC21" s="567"/>
      <c r="AD21" s="568">
        <v>8215559</v>
      </c>
      <c r="AE21" s="568"/>
      <c r="AF21" s="568"/>
      <c r="AG21" s="568"/>
      <c r="AH21" s="568"/>
      <c r="AI21" s="568"/>
      <c r="AJ21" s="568"/>
      <c r="AK21" s="568"/>
      <c r="AL21" s="572">
        <v>33.5</v>
      </c>
      <c r="AM21" s="350"/>
      <c r="AN21" s="350"/>
      <c r="AO21" s="573"/>
      <c r="AP21" s="570" t="s">
        <v>364</v>
      </c>
      <c r="AQ21" s="581"/>
      <c r="AR21" s="581"/>
      <c r="AS21" s="581"/>
      <c r="AT21" s="581"/>
      <c r="AU21" s="581"/>
      <c r="AV21" s="581"/>
      <c r="AW21" s="581"/>
      <c r="AX21" s="581"/>
      <c r="AY21" s="581"/>
      <c r="AZ21" s="581"/>
      <c r="BA21" s="581"/>
      <c r="BB21" s="581"/>
      <c r="BC21" s="581"/>
      <c r="BD21" s="581"/>
      <c r="BE21" s="581"/>
      <c r="BF21" s="582"/>
      <c r="BG21" s="565" t="s">
        <v>201</v>
      </c>
      <c r="BH21" s="344"/>
      <c r="BI21" s="344"/>
      <c r="BJ21" s="344"/>
      <c r="BK21" s="344"/>
      <c r="BL21" s="344"/>
      <c r="BM21" s="344"/>
      <c r="BN21" s="566"/>
      <c r="BO21" s="567" t="s">
        <v>201</v>
      </c>
      <c r="BP21" s="567"/>
      <c r="BQ21" s="567"/>
      <c r="BR21" s="567"/>
      <c r="BS21" s="568" t="s">
        <v>201</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0" t="s">
        <v>297</v>
      </c>
      <c r="C22" s="459"/>
      <c r="D22" s="459"/>
      <c r="E22" s="459"/>
      <c r="F22" s="459"/>
      <c r="G22" s="459"/>
      <c r="H22" s="459"/>
      <c r="I22" s="459"/>
      <c r="J22" s="459"/>
      <c r="K22" s="459"/>
      <c r="L22" s="459"/>
      <c r="M22" s="459"/>
      <c r="N22" s="459"/>
      <c r="O22" s="459"/>
      <c r="P22" s="459"/>
      <c r="Q22" s="571"/>
      <c r="R22" s="565">
        <v>8215559</v>
      </c>
      <c r="S22" s="344"/>
      <c r="T22" s="344"/>
      <c r="U22" s="344"/>
      <c r="V22" s="344"/>
      <c r="W22" s="344"/>
      <c r="X22" s="344"/>
      <c r="Y22" s="566"/>
      <c r="Z22" s="567">
        <v>17.100000000000001</v>
      </c>
      <c r="AA22" s="567"/>
      <c r="AB22" s="567"/>
      <c r="AC22" s="567"/>
      <c r="AD22" s="568">
        <v>8215559</v>
      </c>
      <c r="AE22" s="568"/>
      <c r="AF22" s="568"/>
      <c r="AG22" s="568"/>
      <c r="AH22" s="568"/>
      <c r="AI22" s="568"/>
      <c r="AJ22" s="568"/>
      <c r="AK22" s="568"/>
      <c r="AL22" s="572">
        <v>33.5</v>
      </c>
      <c r="AM22" s="350"/>
      <c r="AN22" s="350"/>
      <c r="AO22" s="573"/>
      <c r="AP22" s="570" t="s">
        <v>365</v>
      </c>
      <c r="AQ22" s="581"/>
      <c r="AR22" s="581"/>
      <c r="AS22" s="581"/>
      <c r="AT22" s="581"/>
      <c r="AU22" s="581"/>
      <c r="AV22" s="581"/>
      <c r="AW22" s="581"/>
      <c r="AX22" s="581"/>
      <c r="AY22" s="581"/>
      <c r="AZ22" s="581"/>
      <c r="BA22" s="581"/>
      <c r="BB22" s="581"/>
      <c r="BC22" s="581"/>
      <c r="BD22" s="581"/>
      <c r="BE22" s="581"/>
      <c r="BF22" s="582"/>
      <c r="BG22" s="565" t="s">
        <v>201</v>
      </c>
      <c r="BH22" s="344"/>
      <c r="BI22" s="344"/>
      <c r="BJ22" s="344"/>
      <c r="BK22" s="344"/>
      <c r="BL22" s="344"/>
      <c r="BM22" s="344"/>
      <c r="BN22" s="566"/>
      <c r="BO22" s="567" t="s">
        <v>201</v>
      </c>
      <c r="BP22" s="567"/>
      <c r="BQ22" s="567"/>
      <c r="BR22" s="567"/>
      <c r="BS22" s="568" t="s">
        <v>201</v>
      </c>
      <c r="BT22" s="568"/>
      <c r="BU22" s="568"/>
      <c r="BV22" s="568"/>
      <c r="BW22" s="568"/>
      <c r="BX22" s="568"/>
      <c r="BY22" s="568"/>
      <c r="BZ22" s="568"/>
      <c r="CA22" s="568"/>
      <c r="CB22" s="569"/>
      <c r="CD22" s="338" t="s">
        <v>367</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0" t="s">
        <v>295</v>
      </c>
      <c r="C23" s="459"/>
      <c r="D23" s="459"/>
      <c r="E23" s="459"/>
      <c r="F23" s="459"/>
      <c r="G23" s="459"/>
      <c r="H23" s="459"/>
      <c r="I23" s="459"/>
      <c r="J23" s="459"/>
      <c r="K23" s="459"/>
      <c r="L23" s="459"/>
      <c r="M23" s="459"/>
      <c r="N23" s="459"/>
      <c r="O23" s="459"/>
      <c r="P23" s="459"/>
      <c r="Q23" s="571"/>
      <c r="R23" s="565">
        <v>395435</v>
      </c>
      <c r="S23" s="344"/>
      <c r="T23" s="344"/>
      <c r="U23" s="344"/>
      <c r="V23" s="344"/>
      <c r="W23" s="344"/>
      <c r="X23" s="344"/>
      <c r="Y23" s="566"/>
      <c r="Z23" s="567">
        <v>0.8</v>
      </c>
      <c r="AA23" s="567"/>
      <c r="AB23" s="567"/>
      <c r="AC23" s="567"/>
      <c r="AD23" s="568" t="s">
        <v>201</v>
      </c>
      <c r="AE23" s="568"/>
      <c r="AF23" s="568"/>
      <c r="AG23" s="568"/>
      <c r="AH23" s="568"/>
      <c r="AI23" s="568"/>
      <c r="AJ23" s="568"/>
      <c r="AK23" s="568"/>
      <c r="AL23" s="572" t="s">
        <v>201</v>
      </c>
      <c r="AM23" s="350"/>
      <c r="AN23" s="350"/>
      <c r="AO23" s="573"/>
      <c r="AP23" s="570" t="s">
        <v>116</v>
      </c>
      <c r="AQ23" s="581"/>
      <c r="AR23" s="581"/>
      <c r="AS23" s="581"/>
      <c r="AT23" s="581"/>
      <c r="AU23" s="581"/>
      <c r="AV23" s="581"/>
      <c r="AW23" s="581"/>
      <c r="AX23" s="581"/>
      <c r="AY23" s="581"/>
      <c r="AZ23" s="581"/>
      <c r="BA23" s="581"/>
      <c r="BB23" s="581"/>
      <c r="BC23" s="581"/>
      <c r="BD23" s="581"/>
      <c r="BE23" s="581"/>
      <c r="BF23" s="582"/>
      <c r="BG23" s="565">
        <v>900947</v>
      </c>
      <c r="BH23" s="344"/>
      <c r="BI23" s="344"/>
      <c r="BJ23" s="344"/>
      <c r="BK23" s="344"/>
      <c r="BL23" s="344"/>
      <c r="BM23" s="344"/>
      <c r="BN23" s="566"/>
      <c r="BO23" s="567">
        <v>6.5</v>
      </c>
      <c r="BP23" s="567"/>
      <c r="BQ23" s="567"/>
      <c r="BR23" s="567"/>
      <c r="BS23" s="568" t="s">
        <v>201</v>
      </c>
      <c r="BT23" s="568"/>
      <c r="BU23" s="568"/>
      <c r="BV23" s="568"/>
      <c r="BW23" s="568"/>
      <c r="BX23" s="568"/>
      <c r="BY23" s="568"/>
      <c r="BZ23" s="568"/>
      <c r="CA23" s="568"/>
      <c r="CB23" s="569"/>
      <c r="CD23" s="338" t="s">
        <v>311</v>
      </c>
      <c r="CE23" s="339"/>
      <c r="CF23" s="339"/>
      <c r="CG23" s="339"/>
      <c r="CH23" s="339"/>
      <c r="CI23" s="339"/>
      <c r="CJ23" s="339"/>
      <c r="CK23" s="339"/>
      <c r="CL23" s="339"/>
      <c r="CM23" s="339"/>
      <c r="CN23" s="339"/>
      <c r="CO23" s="339"/>
      <c r="CP23" s="339"/>
      <c r="CQ23" s="381"/>
      <c r="CR23" s="338" t="s">
        <v>289</v>
      </c>
      <c r="CS23" s="339"/>
      <c r="CT23" s="339"/>
      <c r="CU23" s="339"/>
      <c r="CV23" s="339"/>
      <c r="CW23" s="339"/>
      <c r="CX23" s="339"/>
      <c r="CY23" s="381"/>
      <c r="CZ23" s="338" t="s">
        <v>368</v>
      </c>
      <c r="DA23" s="339"/>
      <c r="DB23" s="339"/>
      <c r="DC23" s="381"/>
      <c r="DD23" s="338" t="s">
        <v>302</v>
      </c>
      <c r="DE23" s="339"/>
      <c r="DF23" s="339"/>
      <c r="DG23" s="339"/>
      <c r="DH23" s="339"/>
      <c r="DI23" s="339"/>
      <c r="DJ23" s="339"/>
      <c r="DK23" s="381"/>
      <c r="DL23" s="592" t="s">
        <v>371</v>
      </c>
      <c r="DM23" s="593"/>
      <c r="DN23" s="593"/>
      <c r="DO23" s="593"/>
      <c r="DP23" s="593"/>
      <c r="DQ23" s="593"/>
      <c r="DR23" s="593"/>
      <c r="DS23" s="593"/>
      <c r="DT23" s="593"/>
      <c r="DU23" s="593"/>
      <c r="DV23" s="594"/>
      <c r="DW23" s="338" t="s">
        <v>17</v>
      </c>
      <c r="DX23" s="339"/>
      <c r="DY23" s="339"/>
      <c r="DZ23" s="339"/>
      <c r="EA23" s="339"/>
      <c r="EB23" s="339"/>
      <c r="EC23" s="381"/>
    </row>
    <row r="24" spans="2:133" ht="11.25" customHeight="1" x14ac:dyDescent="0.15">
      <c r="B24" s="570" t="s">
        <v>372</v>
      </c>
      <c r="C24" s="459"/>
      <c r="D24" s="459"/>
      <c r="E24" s="459"/>
      <c r="F24" s="459"/>
      <c r="G24" s="459"/>
      <c r="H24" s="459"/>
      <c r="I24" s="459"/>
      <c r="J24" s="459"/>
      <c r="K24" s="459"/>
      <c r="L24" s="459"/>
      <c r="M24" s="459"/>
      <c r="N24" s="459"/>
      <c r="O24" s="459"/>
      <c r="P24" s="459"/>
      <c r="Q24" s="571"/>
      <c r="R24" s="565">
        <v>1609</v>
      </c>
      <c r="S24" s="344"/>
      <c r="T24" s="344"/>
      <c r="U24" s="344"/>
      <c r="V24" s="344"/>
      <c r="W24" s="344"/>
      <c r="X24" s="344"/>
      <c r="Y24" s="566"/>
      <c r="Z24" s="567">
        <v>0</v>
      </c>
      <c r="AA24" s="567"/>
      <c r="AB24" s="567"/>
      <c r="AC24" s="567"/>
      <c r="AD24" s="568" t="s">
        <v>201</v>
      </c>
      <c r="AE24" s="568"/>
      <c r="AF24" s="568"/>
      <c r="AG24" s="568"/>
      <c r="AH24" s="568"/>
      <c r="AI24" s="568"/>
      <c r="AJ24" s="568"/>
      <c r="AK24" s="568"/>
      <c r="AL24" s="572" t="s">
        <v>201</v>
      </c>
      <c r="AM24" s="350"/>
      <c r="AN24" s="350"/>
      <c r="AO24" s="573"/>
      <c r="AP24" s="570" t="s">
        <v>373</v>
      </c>
      <c r="AQ24" s="581"/>
      <c r="AR24" s="581"/>
      <c r="AS24" s="581"/>
      <c r="AT24" s="581"/>
      <c r="AU24" s="581"/>
      <c r="AV24" s="581"/>
      <c r="AW24" s="581"/>
      <c r="AX24" s="581"/>
      <c r="AY24" s="581"/>
      <c r="AZ24" s="581"/>
      <c r="BA24" s="581"/>
      <c r="BB24" s="581"/>
      <c r="BC24" s="581"/>
      <c r="BD24" s="581"/>
      <c r="BE24" s="581"/>
      <c r="BF24" s="582"/>
      <c r="BG24" s="565" t="s">
        <v>201</v>
      </c>
      <c r="BH24" s="344"/>
      <c r="BI24" s="344"/>
      <c r="BJ24" s="344"/>
      <c r="BK24" s="344"/>
      <c r="BL24" s="344"/>
      <c r="BM24" s="344"/>
      <c r="BN24" s="566"/>
      <c r="BO24" s="567" t="s">
        <v>201</v>
      </c>
      <c r="BP24" s="567"/>
      <c r="BQ24" s="567"/>
      <c r="BR24" s="567"/>
      <c r="BS24" s="568" t="s">
        <v>201</v>
      </c>
      <c r="BT24" s="568"/>
      <c r="BU24" s="568"/>
      <c r="BV24" s="568"/>
      <c r="BW24" s="568"/>
      <c r="BX24" s="568"/>
      <c r="BY24" s="568"/>
      <c r="BZ24" s="568"/>
      <c r="CA24" s="568"/>
      <c r="CB24" s="569"/>
      <c r="CD24" s="554" t="s">
        <v>374</v>
      </c>
      <c r="CE24" s="555"/>
      <c r="CF24" s="555"/>
      <c r="CG24" s="555"/>
      <c r="CH24" s="555"/>
      <c r="CI24" s="555"/>
      <c r="CJ24" s="555"/>
      <c r="CK24" s="555"/>
      <c r="CL24" s="555"/>
      <c r="CM24" s="555"/>
      <c r="CN24" s="555"/>
      <c r="CO24" s="555"/>
      <c r="CP24" s="555"/>
      <c r="CQ24" s="556"/>
      <c r="CR24" s="557">
        <v>23033191</v>
      </c>
      <c r="CS24" s="558"/>
      <c r="CT24" s="558"/>
      <c r="CU24" s="558"/>
      <c r="CV24" s="558"/>
      <c r="CW24" s="558"/>
      <c r="CX24" s="558"/>
      <c r="CY24" s="559"/>
      <c r="CZ24" s="562">
        <v>49.7</v>
      </c>
      <c r="DA24" s="563"/>
      <c r="DB24" s="563"/>
      <c r="DC24" s="574"/>
      <c r="DD24" s="595">
        <v>14366492</v>
      </c>
      <c r="DE24" s="558"/>
      <c r="DF24" s="558"/>
      <c r="DG24" s="558"/>
      <c r="DH24" s="558"/>
      <c r="DI24" s="558"/>
      <c r="DJ24" s="558"/>
      <c r="DK24" s="559"/>
      <c r="DL24" s="595">
        <v>14112600</v>
      </c>
      <c r="DM24" s="558"/>
      <c r="DN24" s="558"/>
      <c r="DO24" s="558"/>
      <c r="DP24" s="558"/>
      <c r="DQ24" s="558"/>
      <c r="DR24" s="558"/>
      <c r="DS24" s="558"/>
      <c r="DT24" s="558"/>
      <c r="DU24" s="558"/>
      <c r="DV24" s="559"/>
      <c r="DW24" s="562">
        <v>56.4</v>
      </c>
      <c r="DX24" s="563"/>
      <c r="DY24" s="563"/>
      <c r="DZ24" s="563"/>
      <c r="EA24" s="563"/>
      <c r="EB24" s="563"/>
      <c r="EC24" s="564"/>
    </row>
    <row r="25" spans="2:133" ht="11.25" customHeight="1" x14ac:dyDescent="0.15">
      <c r="B25" s="570" t="s">
        <v>55</v>
      </c>
      <c r="C25" s="459"/>
      <c r="D25" s="459"/>
      <c r="E25" s="459"/>
      <c r="F25" s="459"/>
      <c r="G25" s="459"/>
      <c r="H25" s="459"/>
      <c r="I25" s="459"/>
      <c r="J25" s="459"/>
      <c r="K25" s="459"/>
      <c r="L25" s="459"/>
      <c r="M25" s="459"/>
      <c r="N25" s="459"/>
      <c r="O25" s="459"/>
      <c r="P25" s="459"/>
      <c r="Q25" s="571"/>
      <c r="R25" s="565">
        <v>25672307</v>
      </c>
      <c r="S25" s="344"/>
      <c r="T25" s="344"/>
      <c r="U25" s="344"/>
      <c r="V25" s="344"/>
      <c r="W25" s="344"/>
      <c r="X25" s="344"/>
      <c r="Y25" s="566"/>
      <c r="Z25" s="567">
        <v>53.3</v>
      </c>
      <c r="AA25" s="567"/>
      <c r="AB25" s="567"/>
      <c r="AC25" s="567"/>
      <c r="AD25" s="568">
        <v>24374316</v>
      </c>
      <c r="AE25" s="568"/>
      <c r="AF25" s="568"/>
      <c r="AG25" s="568"/>
      <c r="AH25" s="568"/>
      <c r="AI25" s="568"/>
      <c r="AJ25" s="568"/>
      <c r="AK25" s="568"/>
      <c r="AL25" s="572">
        <v>99.4</v>
      </c>
      <c r="AM25" s="350"/>
      <c r="AN25" s="350"/>
      <c r="AO25" s="573"/>
      <c r="AP25" s="570" t="s">
        <v>271</v>
      </c>
      <c r="AQ25" s="581"/>
      <c r="AR25" s="581"/>
      <c r="AS25" s="581"/>
      <c r="AT25" s="581"/>
      <c r="AU25" s="581"/>
      <c r="AV25" s="581"/>
      <c r="AW25" s="581"/>
      <c r="AX25" s="581"/>
      <c r="AY25" s="581"/>
      <c r="AZ25" s="581"/>
      <c r="BA25" s="581"/>
      <c r="BB25" s="581"/>
      <c r="BC25" s="581"/>
      <c r="BD25" s="581"/>
      <c r="BE25" s="581"/>
      <c r="BF25" s="582"/>
      <c r="BG25" s="565" t="s">
        <v>201</v>
      </c>
      <c r="BH25" s="344"/>
      <c r="BI25" s="344"/>
      <c r="BJ25" s="344"/>
      <c r="BK25" s="344"/>
      <c r="BL25" s="344"/>
      <c r="BM25" s="344"/>
      <c r="BN25" s="566"/>
      <c r="BO25" s="567" t="s">
        <v>201</v>
      </c>
      <c r="BP25" s="567"/>
      <c r="BQ25" s="567"/>
      <c r="BR25" s="567"/>
      <c r="BS25" s="568" t="s">
        <v>201</v>
      </c>
      <c r="BT25" s="568"/>
      <c r="BU25" s="568"/>
      <c r="BV25" s="568"/>
      <c r="BW25" s="568"/>
      <c r="BX25" s="568"/>
      <c r="BY25" s="568"/>
      <c r="BZ25" s="568"/>
      <c r="CA25" s="568"/>
      <c r="CB25" s="569"/>
      <c r="CD25" s="570" t="s">
        <v>199</v>
      </c>
      <c r="CE25" s="459"/>
      <c r="CF25" s="459"/>
      <c r="CG25" s="459"/>
      <c r="CH25" s="459"/>
      <c r="CI25" s="459"/>
      <c r="CJ25" s="459"/>
      <c r="CK25" s="459"/>
      <c r="CL25" s="459"/>
      <c r="CM25" s="459"/>
      <c r="CN25" s="459"/>
      <c r="CO25" s="459"/>
      <c r="CP25" s="459"/>
      <c r="CQ25" s="571"/>
      <c r="CR25" s="565">
        <v>7383325</v>
      </c>
      <c r="CS25" s="596"/>
      <c r="CT25" s="596"/>
      <c r="CU25" s="596"/>
      <c r="CV25" s="596"/>
      <c r="CW25" s="596"/>
      <c r="CX25" s="596"/>
      <c r="CY25" s="597"/>
      <c r="CZ25" s="572">
        <v>15.9</v>
      </c>
      <c r="DA25" s="598"/>
      <c r="DB25" s="598"/>
      <c r="DC25" s="599"/>
      <c r="DD25" s="575">
        <v>6837936</v>
      </c>
      <c r="DE25" s="596"/>
      <c r="DF25" s="596"/>
      <c r="DG25" s="596"/>
      <c r="DH25" s="596"/>
      <c r="DI25" s="596"/>
      <c r="DJ25" s="596"/>
      <c r="DK25" s="597"/>
      <c r="DL25" s="575">
        <v>6773639</v>
      </c>
      <c r="DM25" s="596"/>
      <c r="DN25" s="596"/>
      <c r="DO25" s="596"/>
      <c r="DP25" s="596"/>
      <c r="DQ25" s="596"/>
      <c r="DR25" s="596"/>
      <c r="DS25" s="596"/>
      <c r="DT25" s="596"/>
      <c r="DU25" s="596"/>
      <c r="DV25" s="597"/>
      <c r="DW25" s="572">
        <v>27.1</v>
      </c>
      <c r="DX25" s="598"/>
      <c r="DY25" s="598"/>
      <c r="DZ25" s="598"/>
      <c r="EA25" s="598"/>
      <c r="EB25" s="598"/>
      <c r="EC25" s="600"/>
    </row>
    <row r="26" spans="2:133" ht="11.25" customHeight="1" x14ac:dyDescent="0.15">
      <c r="B26" s="570" t="s">
        <v>377</v>
      </c>
      <c r="C26" s="459"/>
      <c r="D26" s="459"/>
      <c r="E26" s="459"/>
      <c r="F26" s="459"/>
      <c r="G26" s="459"/>
      <c r="H26" s="459"/>
      <c r="I26" s="459"/>
      <c r="J26" s="459"/>
      <c r="K26" s="459"/>
      <c r="L26" s="459"/>
      <c r="M26" s="459"/>
      <c r="N26" s="459"/>
      <c r="O26" s="459"/>
      <c r="P26" s="459"/>
      <c r="Q26" s="571"/>
      <c r="R26" s="565">
        <v>12102</v>
      </c>
      <c r="S26" s="344"/>
      <c r="T26" s="344"/>
      <c r="U26" s="344"/>
      <c r="V26" s="344"/>
      <c r="W26" s="344"/>
      <c r="X26" s="344"/>
      <c r="Y26" s="566"/>
      <c r="Z26" s="567">
        <v>0</v>
      </c>
      <c r="AA26" s="567"/>
      <c r="AB26" s="567"/>
      <c r="AC26" s="567"/>
      <c r="AD26" s="568">
        <v>12102</v>
      </c>
      <c r="AE26" s="568"/>
      <c r="AF26" s="568"/>
      <c r="AG26" s="568"/>
      <c r="AH26" s="568"/>
      <c r="AI26" s="568"/>
      <c r="AJ26" s="568"/>
      <c r="AK26" s="568"/>
      <c r="AL26" s="572">
        <v>0</v>
      </c>
      <c r="AM26" s="350"/>
      <c r="AN26" s="350"/>
      <c r="AO26" s="573"/>
      <c r="AP26" s="570" t="s">
        <v>379</v>
      </c>
      <c r="AQ26" s="581"/>
      <c r="AR26" s="581"/>
      <c r="AS26" s="581"/>
      <c r="AT26" s="581"/>
      <c r="AU26" s="581"/>
      <c r="AV26" s="581"/>
      <c r="AW26" s="581"/>
      <c r="AX26" s="581"/>
      <c r="AY26" s="581"/>
      <c r="AZ26" s="581"/>
      <c r="BA26" s="581"/>
      <c r="BB26" s="581"/>
      <c r="BC26" s="581"/>
      <c r="BD26" s="581"/>
      <c r="BE26" s="581"/>
      <c r="BF26" s="582"/>
      <c r="BG26" s="565" t="s">
        <v>201</v>
      </c>
      <c r="BH26" s="344"/>
      <c r="BI26" s="344"/>
      <c r="BJ26" s="344"/>
      <c r="BK26" s="344"/>
      <c r="BL26" s="344"/>
      <c r="BM26" s="344"/>
      <c r="BN26" s="566"/>
      <c r="BO26" s="567" t="s">
        <v>201</v>
      </c>
      <c r="BP26" s="567"/>
      <c r="BQ26" s="567"/>
      <c r="BR26" s="567"/>
      <c r="BS26" s="568" t="s">
        <v>201</v>
      </c>
      <c r="BT26" s="568"/>
      <c r="BU26" s="568"/>
      <c r="BV26" s="568"/>
      <c r="BW26" s="568"/>
      <c r="BX26" s="568"/>
      <c r="BY26" s="568"/>
      <c r="BZ26" s="568"/>
      <c r="CA26" s="568"/>
      <c r="CB26" s="569"/>
      <c r="CD26" s="570" t="s">
        <v>123</v>
      </c>
      <c r="CE26" s="459"/>
      <c r="CF26" s="459"/>
      <c r="CG26" s="459"/>
      <c r="CH26" s="459"/>
      <c r="CI26" s="459"/>
      <c r="CJ26" s="459"/>
      <c r="CK26" s="459"/>
      <c r="CL26" s="459"/>
      <c r="CM26" s="459"/>
      <c r="CN26" s="459"/>
      <c r="CO26" s="459"/>
      <c r="CP26" s="459"/>
      <c r="CQ26" s="571"/>
      <c r="CR26" s="565">
        <v>4668559</v>
      </c>
      <c r="CS26" s="344"/>
      <c r="CT26" s="344"/>
      <c r="CU26" s="344"/>
      <c r="CV26" s="344"/>
      <c r="CW26" s="344"/>
      <c r="CX26" s="344"/>
      <c r="CY26" s="566"/>
      <c r="CZ26" s="572">
        <v>10.1</v>
      </c>
      <c r="DA26" s="598"/>
      <c r="DB26" s="598"/>
      <c r="DC26" s="599"/>
      <c r="DD26" s="575">
        <v>4376670</v>
      </c>
      <c r="DE26" s="344"/>
      <c r="DF26" s="344"/>
      <c r="DG26" s="344"/>
      <c r="DH26" s="344"/>
      <c r="DI26" s="344"/>
      <c r="DJ26" s="344"/>
      <c r="DK26" s="566"/>
      <c r="DL26" s="575" t="s">
        <v>201</v>
      </c>
      <c r="DM26" s="344"/>
      <c r="DN26" s="344"/>
      <c r="DO26" s="344"/>
      <c r="DP26" s="344"/>
      <c r="DQ26" s="344"/>
      <c r="DR26" s="344"/>
      <c r="DS26" s="344"/>
      <c r="DT26" s="344"/>
      <c r="DU26" s="344"/>
      <c r="DV26" s="566"/>
      <c r="DW26" s="572" t="s">
        <v>201</v>
      </c>
      <c r="DX26" s="598"/>
      <c r="DY26" s="598"/>
      <c r="DZ26" s="598"/>
      <c r="EA26" s="598"/>
      <c r="EB26" s="598"/>
      <c r="EC26" s="600"/>
    </row>
    <row r="27" spans="2:133" ht="11.25" customHeight="1" x14ac:dyDescent="0.15">
      <c r="B27" s="570" t="s">
        <v>156</v>
      </c>
      <c r="C27" s="459"/>
      <c r="D27" s="459"/>
      <c r="E27" s="459"/>
      <c r="F27" s="459"/>
      <c r="G27" s="459"/>
      <c r="H27" s="459"/>
      <c r="I27" s="459"/>
      <c r="J27" s="459"/>
      <c r="K27" s="459"/>
      <c r="L27" s="459"/>
      <c r="M27" s="459"/>
      <c r="N27" s="459"/>
      <c r="O27" s="459"/>
      <c r="P27" s="459"/>
      <c r="Q27" s="571"/>
      <c r="R27" s="565">
        <v>159942</v>
      </c>
      <c r="S27" s="344"/>
      <c r="T27" s="344"/>
      <c r="U27" s="344"/>
      <c r="V27" s="344"/>
      <c r="W27" s="344"/>
      <c r="X27" s="344"/>
      <c r="Y27" s="566"/>
      <c r="Z27" s="567">
        <v>0.3</v>
      </c>
      <c r="AA27" s="567"/>
      <c r="AB27" s="567"/>
      <c r="AC27" s="567"/>
      <c r="AD27" s="568" t="s">
        <v>201</v>
      </c>
      <c r="AE27" s="568"/>
      <c r="AF27" s="568"/>
      <c r="AG27" s="568"/>
      <c r="AH27" s="568"/>
      <c r="AI27" s="568"/>
      <c r="AJ27" s="568"/>
      <c r="AK27" s="568"/>
      <c r="AL27" s="572" t="s">
        <v>201</v>
      </c>
      <c r="AM27" s="350"/>
      <c r="AN27" s="350"/>
      <c r="AO27" s="573"/>
      <c r="AP27" s="570" t="s">
        <v>381</v>
      </c>
      <c r="AQ27" s="459"/>
      <c r="AR27" s="459"/>
      <c r="AS27" s="459"/>
      <c r="AT27" s="459"/>
      <c r="AU27" s="459"/>
      <c r="AV27" s="459"/>
      <c r="AW27" s="459"/>
      <c r="AX27" s="459"/>
      <c r="AY27" s="459"/>
      <c r="AZ27" s="459"/>
      <c r="BA27" s="459"/>
      <c r="BB27" s="459"/>
      <c r="BC27" s="459"/>
      <c r="BD27" s="459"/>
      <c r="BE27" s="459"/>
      <c r="BF27" s="571"/>
      <c r="BG27" s="565">
        <v>13839834</v>
      </c>
      <c r="BH27" s="344"/>
      <c r="BI27" s="344"/>
      <c r="BJ27" s="344"/>
      <c r="BK27" s="344"/>
      <c r="BL27" s="344"/>
      <c r="BM27" s="344"/>
      <c r="BN27" s="566"/>
      <c r="BO27" s="567">
        <v>100</v>
      </c>
      <c r="BP27" s="567"/>
      <c r="BQ27" s="567"/>
      <c r="BR27" s="567"/>
      <c r="BS27" s="568">
        <v>209406</v>
      </c>
      <c r="BT27" s="568"/>
      <c r="BU27" s="568"/>
      <c r="BV27" s="568"/>
      <c r="BW27" s="568"/>
      <c r="BX27" s="568"/>
      <c r="BY27" s="568"/>
      <c r="BZ27" s="568"/>
      <c r="CA27" s="568"/>
      <c r="CB27" s="569"/>
      <c r="CD27" s="570" t="s">
        <v>222</v>
      </c>
      <c r="CE27" s="459"/>
      <c r="CF27" s="459"/>
      <c r="CG27" s="459"/>
      <c r="CH27" s="459"/>
      <c r="CI27" s="459"/>
      <c r="CJ27" s="459"/>
      <c r="CK27" s="459"/>
      <c r="CL27" s="459"/>
      <c r="CM27" s="459"/>
      <c r="CN27" s="459"/>
      <c r="CO27" s="459"/>
      <c r="CP27" s="459"/>
      <c r="CQ27" s="571"/>
      <c r="CR27" s="565">
        <v>10934388</v>
      </c>
      <c r="CS27" s="596"/>
      <c r="CT27" s="596"/>
      <c r="CU27" s="596"/>
      <c r="CV27" s="596"/>
      <c r="CW27" s="596"/>
      <c r="CX27" s="596"/>
      <c r="CY27" s="597"/>
      <c r="CZ27" s="572">
        <v>23.6</v>
      </c>
      <c r="DA27" s="598"/>
      <c r="DB27" s="598"/>
      <c r="DC27" s="599"/>
      <c r="DD27" s="575">
        <v>2879220</v>
      </c>
      <c r="DE27" s="596"/>
      <c r="DF27" s="596"/>
      <c r="DG27" s="596"/>
      <c r="DH27" s="596"/>
      <c r="DI27" s="596"/>
      <c r="DJ27" s="596"/>
      <c r="DK27" s="597"/>
      <c r="DL27" s="575">
        <v>2695455</v>
      </c>
      <c r="DM27" s="596"/>
      <c r="DN27" s="596"/>
      <c r="DO27" s="596"/>
      <c r="DP27" s="596"/>
      <c r="DQ27" s="596"/>
      <c r="DR27" s="596"/>
      <c r="DS27" s="596"/>
      <c r="DT27" s="596"/>
      <c r="DU27" s="596"/>
      <c r="DV27" s="597"/>
      <c r="DW27" s="572">
        <v>10.8</v>
      </c>
      <c r="DX27" s="598"/>
      <c r="DY27" s="598"/>
      <c r="DZ27" s="598"/>
      <c r="EA27" s="598"/>
      <c r="EB27" s="598"/>
      <c r="EC27" s="600"/>
    </row>
    <row r="28" spans="2:133" ht="11.25" customHeight="1" x14ac:dyDescent="0.15">
      <c r="B28" s="570" t="s">
        <v>310</v>
      </c>
      <c r="C28" s="459"/>
      <c r="D28" s="459"/>
      <c r="E28" s="459"/>
      <c r="F28" s="459"/>
      <c r="G28" s="459"/>
      <c r="H28" s="459"/>
      <c r="I28" s="459"/>
      <c r="J28" s="459"/>
      <c r="K28" s="459"/>
      <c r="L28" s="459"/>
      <c r="M28" s="459"/>
      <c r="N28" s="459"/>
      <c r="O28" s="459"/>
      <c r="P28" s="459"/>
      <c r="Q28" s="571"/>
      <c r="R28" s="565">
        <v>244195</v>
      </c>
      <c r="S28" s="344"/>
      <c r="T28" s="344"/>
      <c r="U28" s="344"/>
      <c r="V28" s="344"/>
      <c r="W28" s="344"/>
      <c r="X28" s="344"/>
      <c r="Y28" s="566"/>
      <c r="Z28" s="567">
        <v>0.5</v>
      </c>
      <c r="AA28" s="567"/>
      <c r="AB28" s="567"/>
      <c r="AC28" s="567"/>
      <c r="AD28" s="568">
        <v>58124</v>
      </c>
      <c r="AE28" s="568"/>
      <c r="AF28" s="568"/>
      <c r="AG28" s="568"/>
      <c r="AH28" s="568"/>
      <c r="AI28" s="568"/>
      <c r="AJ28" s="568"/>
      <c r="AK28" s="568"/>
      <c r="AL28" s="572">
        <v>0.2</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375</v>
      </c>
      <c r="CE28" s="459"/>
      <c r="CF28" s="459"/>
      <c r="CG28" s="459"/>
      <c r="CH28" s="459"/>
      <c r="CI28" s="459"/>
      <c r="CJ28" s="459"/>
      <c r="CK28" s="459"/>
      <c r="CL28" s="459"/>
      <c r="CM28" s="459"/>
      <c r="CN28" s="459"/>
      <c r="CO28" s="459"/>
      <c r="CP28" s="459"/>
      <c r="CQ28" s="571"/>
      <c r="CR28" s="565">
        <v>4715478</v>
      </c>
      <c r="CS28" s="344"/>
      <c r="CT28" s="344"/>
      <c r="CU28" s="344"/>
      <c r="CV28" s="344"/>
      <c r="CW28" s="344"/>
      <c r="CX28" s="344"/>
      <c r="CY28" s="566"/>
      <c r="CZ28" s="572">
        <v>10.199999999999999</v>
      </c>
      <c r="DA28" s="598"/>
      <c r="DB28" s="598"/>
      <c r="DC28" s="599"/>
      <c r="DD28" s="575">
        <v>4649336</v>
      </c>
      <c r="DE28" s="344"/>
      <c r="DF28" s="344"/>
      <c r="DG28" s="344"/>
      <c r="DH28" s="344"/>
      <c r="DI28" s="344"/>
      <c r="DJ28" s="344"/>
      <c r="DK28" s="566"/>
      <c r="DL28" s="575">
        <v>4643506</v>
      </c>
      <c r="DM28" s="344"/>
      <c r="DN28" s="344"/>
      <c r="DO28" s="344"/>
      <c r="DP28" s="344"/>
      <c r="DQ28" s="344"/>
      <c r="DR28" s="344"/>
      <c r="DS28" s="344"/>
      <c r="DT28" s="344"/>
      <c r="DU28" s="344"/>
      <c r="DV28" s="566"/>
      <c r="DW28" s="572">
        <v>18.5</v>
      </c>
      <c r="DX28" s="598"/>
      <c r="DY28" s="598"/>
      <c r="DZ28" s="598"/>
      <c r="EA28" s="598"/>
      <c r="EB28" s="598"/>
      <c r="EC28" s="600"/>
    </row>
    <row r="29" spans="2:133" ht="11.25" customHeight="1" x14ac:dyDescent="0.15">
      <c r="B29" s="570" t="s">
        <v>20</v>
      </c>
      <c r="C29" s="459"/>
      <c r="D29" s="459"/>
      <c r="E29" s="459"/>
      <c r="F29" s="459"/>
      <c r="G29" s="459"/>
      <c r="H29" s="459"/>
      <c r="I29" s="459"/>
      <c r="J29" s="459"/>
      <c r="K29" s="459"/>
      <c r="L29" s="459"/>
      <c r="M29" s="459"/>
      <c r="N29" s="459"/>
      <c r="O29" s="459"/>
      <c r="P29" s="459"/>
      <c r="Q29" s="571"/>
      <c r="R29" s="565">
        <v>85296</v>
      </c>
      <c r="S29" s="344"/>
      <c r="T29" s="344"/>
      <c r="U29" s="344"/>
      <c r="V29" s="344"/>
      <c r="W29" s="344"/>
      <c r="X29" s="344"/>
      <c r="Y29" s="566"/>
      <c r="Z29" s="567">
        <v>0.2</v>
      </c>
      <c r="AA29" s="567"/>
      <c r="AB29" s="567"/>
      <c r="AC29" s="567"/>
      <c r="AD29" s="568" t="s">
        <v>201</v>
      </c>
      <c r="AE29" s="568"/>
      <c r="AF29" s="568"/>
      <c r="AG29" s="568"/>
      <c r="AH29" s="568"/>
      <c r="AI29" s="568"/>
      <c r="AJ29" s="568"/>
      <c r="AK29" s="568"/>
      <c r="AL29" s="572" t="s">
        <v>201</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172</v>
      </c>
      <c r="CE29" s="538"/>
      <c r="CF29" s="570" t="s">
        <v>24</v>
      </c>
      <c r="CG29" s="459"/>
      <c r="CH29" s="459"/>
      <c r="CI29" s="459"/>
      <c r="CJ29" s="459"/>
      <c r="CK29" s="459"/>
      <c r="CL29" s="459"/>
      <c r="CM29" s="459"/>
      <c r="CN29" s="459"/>
      <c r="CO29" s="459"/>
      <c r="CP29" s="459"/>
      <c r="CQ29" s="571"/>
      <c r="CR29" s="565">
        <v>4715478</v>
      </c>
      <c r="CS29" s="596"/>
      <c r="CT29" s="596"/>
      <c r="CU29" s="596"/>
      <c r="CV29" s="596"/>
      <c r="CW29" s="596"/>
      <c r="CX29" s="596"/>
      <c r="CY29" s="597"/>
      <c r="CZ29" s="572">
        <v>10.199999999999999</v>
      </c>
      <c r="DA29" s="598"/>
      <c r="DB29" s="598"/>
      <c r="DC29" s="599"/>
      <c r="DD29" s="575">
        <v>4649336</v>
      </c>
      <c r="DE29" s="596"/>
      <c r="DF29" s="596"/>
      <c r="DG29" s="596"/>
      <c r="DH29" s="596"/>
      <c r="DI29" s="596"/>
      <c r="DJ29" s="596"/>
      <c r="DK29" s="597"/>
      <c r="DL29" s="575">
        <v>4643506</v>
      </c>
      <c r="DM29" s="596"/>
      <c r="DN29" s="596"/>
      <c r="DO29" s="596"/>
      <c r="DP29" s="596"/>
      <c r="DQ29" s="596"/>
      <c r="DR29" s="596"/>
      <c r="DS29" s="596"/>
      <c r="DT29" s="596"/>
      <c r="DU29" s="596"/>
      <c r="DV29" s="597"/>
      <c r="DW29" s="572">
        <v>18.5</v>
      </c>
      <c r="DX29" s="598"/>
      <c r="DY29" s="598"/>
      <c r="DZ29" s="598"/>
      <c r="EA29" s="598"/>
      <c r="EB29" s="598"/>
      <c r="EC29" s="600"/>
    </row>
    <row r="30" spans="2:133" ht="11.25" customHeight="1" x14ac:dyDescent="0.15">
      <c r="B30" s="570" t="s">
        <v>339</v>
      </c>
      <c r="C30" s="459"/>
      <c r="D30" s="459"/>
      <c r="E30" s="459"/>
      <c r="F30" s="459"/>
      <c r="G30" s="459"/>
      <c r="H30" s="459"/>
      <c r="I30" s="459"/>
      <c r="J30" s="459"/>
      <c r="K30" s="459"/>
      <c r="L30" s="459"/>
      <c r="M30" s="459"/>
      <c r="N30" s="459"/>
      <c r="O30" s="459"/>
      <c r="P30" s="459"/>
      <c r="Q30" s="571"/>
      <c r="R30" s="565">
        <v>9125535</v>
      </c>
      <c r="S30" s="344"/>
      <c r="T30" s="344"/>
      <c r="U30" s="344"/>
      <c r="V30" s="344"/>
      <c r="W30" s="344"/>
      <c r="X30" s="344"/>
      <c r="Y30" s="566"/>
      <c r="Z30" s="567">
        <v>19</v>
      </c>
      <c r="AA30" s="567"/>
      <c r="AB30" s="567"/>
      <c r="AC30" s="567"/>
      <c r="AD30" s="568" t="s">
        <v>201</v>
      </c>
      <c r="AE30" s="568"/>
      <c r="AF30" s="568"/>
      <c r="AG30" s="568"/>
      <c r="AH30" s="568"/>
      <c r="AI30" s="568"/>
      <c r="AJ30" s="568"/>
      <c r="AK30" s="568"/>
      <c r="AL30" s="572" t="s">
        <v>201</v>
      </c>
      <c r="AM30" s="350"/>
      <c r="AN30" s="350"/>
      <c r="AO30" s="573"/>
      <c r="AP30" s="338" t="s">
        <v>311</v>
      </c>
      <c r="AQ30" s="339"/>
      <c r="AR30" s="339"/>
      <c r="AS30" s="339"/>
      <c r="AT30" s="339"/>
      <c r="AU30" s="339"/>
      <c r="AV30" s="339"/>
      <c r="AW30" s="339"/>
      <c r="AX30" s="339"/>
      <c r="AY30" s="339"/>
      <c r="AZ30" s="339"/>
      <c r="BA30" s="339"/>
      <c r="BB30" s="339"/>
      <c r="BC30" s="339"/>
      <c r="BD30" s="339"/>
      <c r="BE30" s="339"/>
      <c r="BF30" s="381"/>
      <c r="BG30" s="338" t="s">
        <v>383</v>
      </c>
      <c r="BH30" s="601"/>
      <c r="BI30" s="601"/>
      <c r="BJ30" s="601"/>
      <c r="BK30" s="601"/>
      <c r="BL30" s="601"/>
      <c r="BM30" s="601"/>
      <c r="BN30" s="601"/>
      <c r="BO30" s="601"/>
      <c r="BP30" s="601"/>
      <c r="BQ30" s="602"/>
      <c r="BR30" s="338" t="s">
        <v>384</v>
      </c>
      <c r="BS30" s="601"/>
      <c r="BT30" s="601"/>
      <c r="BU30" s="601"/>
      <c r="BV30" s="601"/>
      <c r="BW30" s="601"/>
      <c r="BX30" s="601"/>
      <c r="BY30" s="601"/>
      <c r="BZ30" s="601"/>
      <c r="CA30" s="601"/>
      <c r="CB30" s="602"/>
      <c r="CD30" s="546"/>
      <c r="CE30" s="541"/>
      <c r="CF30" s="570" t="s">
        <v>385</v>
      </c>
      <c r="CG30" s="459"/>
      <c r="CH30" s="459"/>
      <c r="CI30" s="459"/>
      <c r="CJ30" s="459"/>
      <c r="CK30" s="459"/>
      <c r="CL30" s="459"/>
      <c r="CM30" s="459"/>
      <c r="CN30" s="459"/>
      <c r="CO30" s="459"/>
      <c r="CP30" s="459"/>
      <c r="CQ30" s="571"/>
      <c r="CR30" s="565">
        <v>4535410</v>
      </c>
      <c r="CS30" s="344"/>
      <c r="CT30" s="344"/>
      <c r="CU30" s="344"/>
      <c r="CV30" s="344"/>
      <c r="CW30" s="344"/>
      <c r="CX30" s="344"/>
      <c r="CY30" s="566"/>
      <c r="CZ30" s="572">
        <v>9.8000000000000007</v>
      </c>
      <c r="DA30" s="598"/>
      <c r="DB30" s="598"/>
      <c r="DC30" s="599"/>
      <c r="DD30" s="575">
        <v>4474006</v>
      </c>
      <c r="DE30" s="344"/>
      <c r="DF30" s="344"/>
      <c r="DG30" s="344"/>
      <c r="DH30" s="344"/>
      <c r="DI30" s="344"/>
      <c r="DJ30" s="344"/>
      <c r="DK30" s="566"/>
      <c r="DL30" s="575">
        <v>4468176</v>
      </c>
      <c r="DM30" s="344"/>
      <c r="DN30" s="344"/>
      <c r="DO30" s="344"/>
      <c r="DP30" s="344"/>
      <c r="DQ30" s="344"/>
      <c r="DR30" s="344"/>
      <c r="DS30" s="344"/>
      <c r="DT30" s="344"/>
      <c r="DU30" s="344"/>
      <c r="DV30" s="566"/>
      <c r="DW30" s="572">
        <v>17.8</v>
      </c>
      <c r="DX30" s="598"/>
      <c r="DY30" s="598"/>
      <c r="DZ30" s="598"/>
      <c r="EA30" s="598"/>
      <c r="EB30" s="598"/>
      <c r="EC30" s="600"/>
    </row>
    <row r="31" spans="2:133" ht="11.25" customHeight="1" x14ac:dyDescent="0.15">
      <c r="B31" s="578" t="s">
        <v>49</v>
      </c>
      <c r="C31" s="579"/>
      <c r="D31" s="579"/>
      <c r="E31" s="579"/>
      <c r="F31" s="579"/>
      <c r="G31" s="579"/>
      <c r="H31" s="579"/>
      <c r="I31" s="579"/>
      <c r="J31" s="579"/>
      <c r="K31" s="579"/>
      <c r="L31" s="579"/>
      <c r="M31" s="579"/>
      <c r="N31" s="579"/>
      <c r="O31" s="579"/>
      <c r="P31" s="579"/>
      <c r="Q31" s="580"/>
      <c r="R31" s="565" t="s">
        <v>201</v>
      </c>
      <c r="S31" s="344"/>
      <c r="T31" s="344"/>
      <c r="U31" s="344"/>
      <c r="V31" s="344"/>
      <c r="W31" s="344"/>
      <c r="X31" s="344"/>
      <c r="Y31" s="566"/>
      <c r="Z31" s="567" t="s">
        <v>201</v>
      </c>
      <c r="AA31" s="567"/>
      <c r="AB31" s="567"/>
      <c r="AC31" s="567"/>
      <c r="AD31" s="568" t="s">
        <v>201</v>
      </c>
      <c r="AE31" s="568"/>
      <c r="AF31" s="568"/>
      <c r="AG31" s="568"/>
      <c r="AH31" s="568"/>
      <c r="AI31" s="568"/>
      <c r="AJ31" s="568"/>
      <c r="AK31" s="568"/>
      <c r="AL31" s="572" t="s">
        <v>201</v>
      </c>
      <c r="AM31" s="350"/>
      <c r="AN31" s="350"/>
      <c r="AO31" s="573"/>
      <c r="AP31" s="519" t="s">
        <v>4</v>
      </c>
      <c r="AQ31" s="520"/>
      <c r="AR31" s="520"/>
      <c r="AS31" s="520"/>
      <c r="AT31" s="648" t="s">
        <v>386</v>
      </c>
      <c r="AU31" s="42"/>
      <c r="AV31" s="42"/>
      <c r="AW31" s="42"/>
      <c r="AX31" s="554" t="s">
        <v>272</v>
      </c>
      <c r="AY31" s="555"/>
      <c r="AZ31" s="555"/>
      <c r="BA31" s="555"/>
      <c r="BB31" s="555"/>
      <c r="BC31" s="555"/>
      <c r="BD31" s="555"/>
      <c r="BE31" s="555"/>
      <c r="BF31" s="556"/>
      <c r="BG31" s="603">
        <v>99.2</v>
      </c>
      <c r="BH31" s="604"/>
      <c r="BI31" s="604"/>
      <c r="BJ31" s="604"/>
      <c r="BK31" s="604"/>
      <c r="BL31" s="604"/>
      <c r="BM31" s="563">
        <v>98.3</v>
      </c>
      <c r="BN31" s="604"/>
      <c r="BO31" s="604"/>
      <c r="BP31" s="604"/>
      <c r="BQ31" s="605"/>
      <c r="BR31" s="603">
        <v>99</v>
      </c>
      <c r="BS31" s="604"/>
      <c r="BT31" s="604"/>
      <c r="BU31" s="604"/>
      <c r="BV31" s="604"/>
      <c r="BW31" s="604"/>
      <c r="BX31" s="563">
        <v>97.6</v>
      </c>
      <c r="BY31" s="604"/>
      <c r="BZ31" s="604"/>
      <c r="CA31" s="604"/>
      <c r="CB31" s="605"/>
      <c r="CD31" s="546"/>
      <c r="CE31" s="541"/>
      <c r="CF31" s="570" t="s">
        <v>312</v>
      </c>
      <c r="CG31" s="459"/>
      <c r="CH31" s="459"/>
      <c r="CI31" s="459"/>
      <c r="CJ31" s="459"/>
      <c r="CK31" s="459"/>
      <c r="CL31" s="459"/>
      <c r="CM31" s="459"/>
      <c r="CN31" s="459"/>
      <c r="CO31" s="459"/>
      <c r="CP31" s="459"/>
      <c r="CQ31" s="571"/>
      <c r="CR31" s="565">
        <v>180068</v>
      </c>
      <c r="CS31" s="596"/>
      <c r="CT31" s="596"/>
      <c r="CU31" s="596"/>
      <c r="CV31" s="596"/>
      <c r="CW31" s="596"/>
      <c r="CX31" s="596"/>
      <c r="CY31" s="597"/>
      <c r="CZ31" s="572">
        <v>0.4</v>
      </c>
      <c r="DA31" s="598"/>
      <c r="DB31" s="598"/>
      <c r="DC31" s="599"/>
      <c r="DD31" s="575">
        <v>175330</v>
      </c>
      <c r="DE31" s="596"/>
      <c r="DF31" s="596"/>
      <c r="DG31" s="596"/>
      <c r="DH31" s="596"/>
      <c r="DI31" s="596"/>
      <c r="DJ31" s="596"/>
      <c r="DK31" s="597"/>
      <c r="DL31" s="575">
        <v>175330</v>
      </c>
      <c r="DM31" s="596"/>
      <c r="DN31" s="596"/>
      <c r="DO31" s="596"/>
      <c r="DP31" s="596"/>
      <c r="DQ31" s="596"/>
      <c r="DR31" s="596"/>
      <c r="DS31" s="596"/>
      <c r="DT31" s="596"/>
      <c r="DU31" s="596"/>
      <c r="DV31" s="597"/>
      <c r="DW31" s="572">
        <v>0.7</v>
      </c>
      <c r="DX31" s="598"/>
      <c r="DY31" s="598"/>
      <c r="DZ31" s="598"/>
      <c r="EA31" s="598"/>
      <c r="EB31" s="598"/>
      <c r="EC31" s="600"/>
    </row>
    <row r="32" spans="2:133" ht="11.25" customHeight="1" x14ac:dyDescent="0.15">
      <c r="B32" s="570" t="s">
        <v>387</v>
      </c>
      <c r="C32" s="459"/>
      <c r="D32" s="459"/>
      <c r="E32" s="459"/>
      <c r="F32" s="459"/>
      <c r="G32" s="459"/>
      <c r="H32" s="459"/>
      <c r="I32" s="459"/>
      <c r="J32" s="459"/>
      <c r="K32" s="459"/>
      <c r="L32" s="459"/>
      <c r="M32" s="459"/>
      <c r="N32" s="459"/>
      <c r="O32" s="459"/>
      <c r="P32" s="459"/>
      <c r="Q32" s="571"/>
      <c r="R32" s="565">
        <v>2751752</v>
      </c>
      <c r="S32" s="344"/>
      <c r="T32" s="344"/>
      <c r="U32" s="344"/>
      <c r="V32" s="344"/>
      <c r="W32" s="344"/>
      <c r="X32" s="344"/>
      <c r="Y32" s="566"/>
      <c r="Z32" s="567">
        <v>5.7</v>
      </c>
      <c r="AA32" s="567"/>
      <c r="AB32" s="567"/>
      <c r="AC32" s="567"/>
      <c r="AD32" s="568" t="s">
        <v>201</v>
      </c>
      <c r="AE32" s="568"/>
      <c r="AF32" s="568"/>
      <c r="AG32" s="568"/>
      <c r="AH32" s="568"/>
      <c r="AI32" s="568"/>
      <c r="AJ32" s="568"/>
      <c r="AK32" s="568"/>
      <c r="AL32" s="572" t="s">
        <v>201</v>
      </c>
      <c r="AM32" s="350"/>
      <c r="AN32" s="350"/>
      <c r="AO32" s="573"/>
      <c r="AP32" s="647"/>
      <c r="AQ32" s="506"/>
      <c r="AR32" s="506"/>
      <c r="AS32" s="506"/>
      <c r="AT32" s="649"/>
      <c r="AU32" s="1" t="s">
        <v>249</v>
      </c>
      <c r="AX32" s="570" t="s">
        <v>290</v>
      </c>
      <c r="AY32" s="459"/>
      <c r="AZ32" s="459"/>
      <c r="BA32" s="459"/>
      <c r="BB32" s="459"/>
      <c r="BC32" s="459"/>
      <c r="BD32" s="459"/>
      <c r="BE32" s="459"/>
      <c r="BF32" s="571"/>
      <c r="BG32" s="606">
        <v>99.1</v>
      </c>
      <c r="BH32" s="596"/>
      <c r="BI32" s="596"/>
      <c r="BJ32" s="596"/>
      <c r="BK32" s="596"/>
      <c r="BL32" s="596"/>
      <c r="BM32" s="350">
        <v>98.1</v>
      </c>
      <c r="BN32" s="596"/>
      <c r="BO32" s="596"/>
      <c r="BP32" s="596"/>
      <c r="BQ32" s="607"/>
      <c r="BR32" s="606">
        <v>98.7</v>
      </c>
      <c r="BS32" s="596"/>
      <c r="BT32" s="596"/>
      <c r="BU32" s="596"/>
      <c r="BV32" s="596"/>
      <c r="BW32" s="596"/>
      <c r="BX32" s="350">
        <v>97.3</v>
      </c>
      <c r="BY32" s="596"/>
      <c r="BZ32" s="596"/>
      <c r="CA32" s="596"/>
      <c r="CB32" s="607"/>
      <c r="CD32" s="547"/>
      <c r="CE32" s="549"/>
      <c r="CF32" s="570" t="s">
        <v>388</v>
      </c>
      <c r="CG32" s="459"/>
      <c r="CH32" s="459"/>
      <c r="CI32" s="459"/>
      <c r="CJ32" s="459"/>
      <c r="CK32" s="459"/>
      <c r="CL32" s="459"/>
      <c r="CM32" s="459"/>
      <c r="CN32" s="459"/>
      <c r="CO32" s="459"/>
      <c r="CP32" s="459"/>
      <c r="CQ32" s="571"/>
      <c r="CR32" s="565" t="s">
        <v>201</v>
      </c>
      <c r="CS32" s="344"/>
      <c r="CT32" s="344"/>
      <c r="CU32" s="344"/>
      <c r="CV32" s="344"/>
      <c r="CW32" s="344"/>
      <c r="CX32" s="344"/>
      <c r="CY32" s="566"/>
      <c r="CZ32" s="572" t="s">
        <v>201</v>
      </c>
      <c r="DA32" s="598"/>
      <c r="DB32" s="598"/>
      <c r="DC32" s="599"/>
      <c r="DD32" s="575" t="s">
        <v>201</v>
      </c>
      <c r="DE32" s="344"/>
      <c r="DF32" s="344"/>
      <c r="DG32" s="344"/>
      <c r="DH32" s="344"/>
      <c r="DI32" s="344"/>
      <c r="DJ32" s="344"/>
      <c r="DK32" s="566"/>
      <c r="DL32" s="575" t="s">
        <v>201</v>
      </c>
      <c r="DM32" s="344"/>
      <c r="DN32" s="344"/>
      <c r="DO32" s="344"/>
      <c r="DP32" s="344"/>
      <c r="DQ32" s="344"/>
      <c r="DR32" s="344"/>
      <c r="DS32" s="344"/>
      <c r="DT32" s="344"/>
      <c r="DU32" s="344"/>
      <c r="DV32" s="566"/>
      <c r="DW32" s="572" t="s">
        <v>201</v>
      </c>
      <c r="DX32" s="598"/>
      <c r="DY32" s="598"/>
      <c r="DZ32" s="598"/>
      <c r="EA32" s="598"/>
      <c r="EB32" s="598"/>
      <c r="EC32" s="600"/>
    </row>
    <row r="33" spans="2:133" ht="11.25" customHeight="1" x14ac:dyDescent="0.15">
      <c r="B33" s="570" t="s">
        <v>236</v>
      </c>
      <c r="C33" s="459"/>
      <c r="D33" s="459"/>
      <c r="E33" s="459"/>
      <c r="F33" s="459"/>
      <c r="G33" s="459"/>
      <c r="H33" s="459"/>
      <c r="I33" s="459"/>
      <c r="J33" s="459"/>
      <c r="K33" s="459"/>
      <c r="L33" s="459"/>
      <c r="M33" s="459"/>
      <c r="N33" s="459"/>
      <c r="O33" s="459"/>
      <c r="P33" s="459"/>
      <c r="Q33" s="571"/>
      <c r="R33" s="565">
        <v>187948</v>
      </c>
      <c r="S33" s="344"/>
      <c r="T33" s="344"/>
      <c r="U33" s="344"/>
      <c r="V33" s="344"/>
      <c r="W33" s="344"/>
      <c r="X33" s="344"/>
      <c r="Y33" s="566"/>
      <c r="Z33" s="567">
        <v>0.4</v>
      </c>
      <c r="AA33" s="567"/>
      <c r="AB33" s="567"/>
      <c r="AC33" s="567"/>
      <c r="AD33" s="568">
        <v>51425</v>
      </c>
      <c r="AE33" s="568"/>
      <c r="AF33" s="568"/>
      <c r="AG33" s="568"/>
      <c r="AH33" s="568"/>
      <c r="AI33" s="568"/>
      <c r="AJ33" s="568"/>
      <c r="AK33" s="568"/>
      <c r="AL33" s="572">
        <v>0.2</v>
      </c>
      <c r="AM33" s="350"/>
      <c r="AN33" s="350"/>
      <c r="AO33" s="573"/>
      <c r="AP33" s="522"/>
      <c r="AQ33" s="523"/>
      <c r="AR33" s="523"/>
      <c r="AS33" s="523"/>
      <c r="AT33" s="650"/>
      <c r="AU33" s="43"/>
      <c r="AV33" s="43"/>
      <c r="AW33" s="43"/>
      <c r="AX33" s="583" t="s">
        <v>158</v>
      </c>
      <c r="AY33" s="584"/>
      <c r="AZ33" s="584"/>
      <c r="BA33" s="584"/>
      <c r="BB33" s="584"/>
      <c r="BC33" s="584"/>
      <c r="BD33" s="584"/>
      <c r="BE33" s="584"/>
      <c r="BF33" s="585"/>
      <c r="BG33" s="608">
        <v>99.2</v>
      </c>
      <c r="BH33" s="609"/>
      <c r="BI33" s="609"/>
      <c r="BJ33" s="609"/>
      <c r="BK33" s="609"/>
      <c r="BL33" s="609"/>
      <c r="BM33" s="610">
        <v>98.3</v>
      </c>
      <c r="BN33" s="609"/>
      <c r="BO33" s="609"/>
      <c r="BP33" s="609"/>
      <c r="BQ33" s="611"/>
      <c r="BR33" s="608">
        <v>99.3</v>
      </c>
      <c r="BS33" s="609"/>
      <c r="BT33" s="609"/>
      <c r="BU33" s="609"/>
      <c r="BV33" s="609"/>
      <c r="BW33" s="609"/>
      <c r="BX33" s="610">
        <v>97.9</v>
      </c>
      <c r="BY33" s="609"/>
      <c r="BZ33" s="609"/>
      <c r="CA33" s="609"/>
      <c r="CB33" s="611"/>
      <c r="CD33" s="570" t="s">
        <v>390</v>
      </c>
      <c r="CE33" s="459"/>
      <c r="CF33" s="459"/>
      <c r="CG33" s="459"/>
      <c r="CH33" s="459"/>
      <c r="CI33" s="459"/>
      <c r="CJ33" s="459"/>
      <c r="CK33" s="459"/>
      <c r="CL33" s="459"/>
      <c r="CM33" s="459"/>
      <c r="CN33" s="459"/>
      <c r="CO33" s="459"/>
      <c r="CP33" s="459"/>
      <c r="CQ33" s="571"/>
      <c r="CR33" s="565">
        <v>19581194</v>
      </c>
      <c r="CS33" s="596"/>
      <c r="CT33" s="596"/>
      <c r="CU33" s="596"/>
      <c r="CV33" s="596"/>
      <c r="CW33" s="596"/>
      <c r="CX33" s="596"/>
      <c r="CY33" s="597"/>
      <c r="CZ33" s="572">
        <v>42.2</v>
      </c>
      <c r="DA33" s="598"/>
      <c r="DB33" s="598"/>
      <c r="DC33" s="599"/>
      <c r="DD33" s="575">
        <v>13529378</v>
      </c>
      <c r="DE33" s="596"/>
      <c r="DF33" s="596"/>
      <c r="DG33" s="596"/>
      <c r="DH33" s="596"/>
      <c r="DI33" s="596"/>
      <c r="DJ33" s="596"/>
      <c r="DK33" s="597"/>
      <c r="DL33" s="575">
        <v>9915016</v>
      </c>
      <c r="DM33" s="596"/>
      <c r="DN33" s="596"/>
      <c r="DO33" s="596"/>
      <c r="DP33" s="596"/>
      <c r="DQ33" s="596"/>
      <c r="DR33" s="596"/>
      <c r="DS33" s="596"/>
      <c r="DT33" s="596"/>
      <c r="DU33" s="596"/>
      <c r="DV33" s="597"/>
      <c r="DW33" s="572">
        <v>39.6</v>
      </c>
      <c r="DX33" s="598"/>
      <c r="DY33" s="598"/>
      <c r="DZ33" s="598"/>
      <c r="EA33" s="598"/>
      <c r="EB33" s="598"/>
      <c r="EC33" s="600"/>
    </row>
    <row r="34" spans="2:133" ht="11.25" customHeight="1" x14ac:dyDescent="0.15">
      <c r="B34" s="570" t="s">
        <v>148</v>
      </c>
      <c r="C34" s="459"/>
      <c r="D34" s="459"/>
      <c r="E34" s="459"/>
      <c r="F34" s="459"/>
      <c r="G34" s="459"/>
      <c r="H34" s="459"/>
      <c r="I34" s="459"/>
      <c r="J34" s="459"/>
      <c r="K34" s="459"/>
      <c r="L34" s="459"/>
      <c r="M34" s="459"/>
      <c r="N34" s="459"/>
      <c r="O34" s="459"/>
      <c r="P34" s="459"/>
      <c r="Q34" s="571"/>
      <c r="R34" s="565">
        <v>1083932</v>
      </c>
      <c r="S34" s="344"/>
      <c r="T34" s="344"/>
      <c r="U34" s="344"/>
      <c r="V34" s="344"/>
      <c r="W34" s="344"/>
      <c r="X34" s="344"/>
      <c r="Y34" s="566"/>
      <c r="Z34" s="567">
        <v>2.2999999999999998</v>
      </c>
      <c r="AA34" s="567"/>
      <c r="AB34" s="567"/>
      <c r="AC34" s="567"/>
      <c r="AD34" s="568" t="s">
        <v>201</v>
      </c>
      <c r="AE34" s="568"/>
      <c r="AF34" s="568"/>
      <c r="AG34" s="568"/>
      <c r="AH34" s="568"/>
      <c r="AI34" s="568"/>
      <c r="AJ34" s="568"/>
      <c r="AK34" s="568"/>
      <c r="AL34" s="572" t="s">
        <v>201</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393</v>
      </c>
      <c r="CE34" s="459"/>
      <c r="CF34" s="459"/>
      <c r="CG34" s="459"/>
      <c r="CH34" s="459"/>
      <c r="CI34" s="459"/>
      <c r="CJ34" s="459"/>
      <c r="CK34" s="459"/>
      <c r="CL34" s="459"/>
      <c r="CM34" s="459"/>
      <c r="CN34" s="459"/>
      <c r="CO34" s="459"/>
      <c r="CP34" s="459"/>
      <c r="CQ34" s="571"/>
      <c r="CR34" s="565">
        <v>7514058</v>
      </c>
      <c r="CS34" s="344"/>
      <c r="CT34" s="344"/>
      <c r="CU34" s="344"/>
      <c r="CV34" s="344"/>
      <c r="CW34" s="344"/>
      <c r="CX34" s="344"/>
      <c r="CY34" s="566"/>
      <c r="CZ34" s="572">
        <v>16.2</v>
      </c>
      <c r="DA34" s="598"/>
      <c r="DB34" s="598"/>
      <c r="DC34" s="599"/>
      <c r="DD34" s="575">
        <v>4714620</v>
      </c>
      <c r="DE34" s="344"/>
      <c r="DF34" s="344"/>
      <c r="DG34" s="344"/>
      <c r="DH34" s="344"/>
      <c r="DI34" s="344"/>
      <c r="DJ34" s="344"/>
      <c r="DK34" s="566"/>
      <c r="DL34" s="575">
        <v>3612404</v>
      </c>
      <c r="DM34" s="344"/>
      <c r="DN34" s="344"/>
      <c r="DO34" s="344"/>
      <c r="DP34" s="344"/>
      <c r="DQ34" s="344"/>
      <c r="DR34" s="344"/>
      <c r="DS34" s="344"/>
      <c r="DT34" s="344"/>
      <c r="DU34" s="344"/>
      <c r="DV34" s="566"/>
      <c r="DW34" s="572">
        <v>14.4</v>
      </c>
      <c r="DX34" s="598"/>
      <c r="DY34" s="598"/>
      <c r="DZ34" s="598"/>
      <c r="EA34" s="598"/>
      <c r="EB34" s="598"/>
      <c r="EC34" s="600"/>
    </row>
    <row r="35" spans="2:133" ht="11.25" customHeight="1" x14ac:dyDescent="0.15">
      <c r="B35" s="570" t="s">
        <v>395</v>
      </c>
      <c r="C35" s="459"/>
      <c r="D35" s="459"/>
      <c r="E35" s="459"/>
      <c r="F35" s="459"/>
      <c r="G35" s="459"/>
      <c r="H35" s="459"/>
      <c r="I35" s="459"/>
      <c r="J35" s="459"/>
      <c r="K35" s="459"/>
      <c r="L35" s="459"/>
      <c r="M35" s="459"/>
      <c r="N35" s="459"/>
      <c r="O35" s="459"/>
      <c r="P35" s="459"/>
      <c r="Q35" s="571"/>
      <c r="R35" s="565">
        <v>1820930</v>
      </c>
      <c r="S35" s="344"/>
      <c r="T35" s="344"/>
      <c r="U35" s="344"/>
      <c r="V35" s="344"/>
      <c r="W35" s="344"/>
      <c r="X35" s="344"/>
      <c r="Y35" s="566"/>
      <c r="Z35" s="567">
        <v>3.8</v>
      </c>
      <c r="AA35" s="567"/>
      <c r="AB35" s="567"/>
      <c r="AC35" s="567"/>
      <c r="AD35" s="568" t="s">
        <v>201</v>
      </c>
      <c r="AE35" s="568"/>
      <c r="AF35" s="568"/>
      <c r="AG35" s="568"/>
      <c r="AH35" s="568"/>
      <c r="AI35" s="568"/>
      <c r="AJ35" s="568"/>
      <c r="AK35" s="568"/>
      <c r="AL35" s="572" t="s">
        <v>201</v>
      </c>
      <c r="AM35" s="350"/>
      <c r="AN35" s="350"/>
      <c r="AO35" s="573"/>
      <c r="AP35" s="16"/>
      <c r="AQ35" s="338" t="s">
        <v>396</v>
      </c>
      <c r="AR35" s="339"/>
      <c r="AS35" s="339"/>
      <c r="AT35" s="339"/>
      <c r="AU35" s="339"/>
      <c r="AV35" s="339"/>
      <c r="AW35" s="339"/>
      <c r="AX35" s="339"/>
      <c r="AY35" s="339"/>
      <c r="AZ35" s="339"/>
      <c r="BA35" s="339"/>
      <c r="BB35" s="339"/>
      <c r="BC35" s="339"/>
      <c r="BD35" s="339"/>
      <c r="BE35" s="339"/>
      <c r="BF35" s="381"/>
      <c r="BG35" s="338" t="s">
        <v>209</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398</v>
      </c>
      <c r="CE35" s="459"/>
      <c r="CF35" s="459"/>
      <c r="CG35" s="459"/>
      <c r="CH35" s="459"/>
      <c r="CI35" s="459"/>
      <c r="CJ35" s="459"/>
      <c r="CK35" s="459"/>
      <c r="CL35" s="459"/>
      <c r="CM35" s="459"/>
      <c r="CN35" s="459"/>
      <c r="CO35" s="459"/>
      <c r="CP35" s="459"/>
      <c r="CQ35" s="571"/>
      <c r="CR35" s="565">
        <v>112157</v>
      </c>
      <c r="CS35" s="596"/>
      <c r="CT35" s="596"/>
      <c r="CU35" s="596"/>
      <c r="CV35" s="596"/>
      <c r="CW35" s="596"/>
      <c r="CX35" s="596"/>
      <c r="CY35" s="597"/>
      <c r="CZ35" s="572">
        <v>0.2</v>
      </c>
      <c r="DA35" s="598"/>
      <c r="DB35" s="598"/>
      <c r="DC35" s="599"/>
      <c r="DD35" s="575">
        <v>110057</v>
      </c>
      <c r="DE35" s="596"/>
      <c r="DF35" s="596"/>
      <c r="DG35" s="596"/>
      <c r="DH35" s="596"/>
      <c r="DI35" s="596"/>
      <c r="DJ35" s="596"/>
      <c r="DK35" s="597"/>
      <c r="DL35" s="575">
        <v>105456</v>
      </c>
      <c r="DM35" s="596"/>
      <c r="DN35" s="596"/>
      <c r="DO35" s="596"/>
      <c r="DP35" s="596"/>
      <c r="DQ35" s="596"/>
      <c r="DR35" s="596"/>
      <c r="DS35" s="596"/>
      <c r="DT35" s="596"/>
      <c r="DU35" s="596"/>
      <c r="DV35" s="597"/>
      <c r="DW35" s="572">
        <v>0.4</v>
      </c>
      <c r="DX35" s="598"/>
      <c r="DY35" s="598"/>
      <c r="DZ35" s="598"/>
      <c r="EA35" s="598"/>
      <c r="EB35" s="598"/>
      <c r="EC35" s="600"/>
    </row>
    <row r="36" spans="2:133" ht="11.25" customHeight="1" x14ac:dyDescent="0.15">
      <c r="B36" s="570" t="s">
        <v>291</v>
      </c>
      <c r="C36" s="459"/>
      <c r="D36" s="459"/>
      <c r="E36" s="459"/>
      <c r="F36" s="459"/>
      <c r="G36" s="459"/>
      <c r="H36" s="459"/>
      <c r="I36" s="459"/>
      <c r="J36" s="459"/>
      <c r="K36" s="459"/>
      <c r="L36" s="459"/>
      <c r="M36" s="459"/>
      <c r="N36" s="459"/>
      <c r="O36" s="459"/>
      <c r="P36" s="459"/>
      <c r="Q36" s="571"/>
      <c r="R36" s="565">
        <v>1645024</v>
      </c>
      <c r="S36" s="344"/>
      <c r="T36" s="344"/>
      <c r="U36" s="344"/>
      <c r="V36" s="344"/>
      <c r="W36" s="344"/>
      <c r="X36" s="344"/>
      <c r="Y36" s="566"/>
      <c r="Z36" s="567">
        <v>3.4</v>
      </c>
      <c r="AA36" s="567"/>
      <c r="AB36" s="567"/>
      <c r="AC36" s="567"/>
      <c r="AD36" s="568" t="s">
        <v>201</v>
      </c>
      <c r="AE36" s="568"/>
      <c r="AF36" s="568"/>
      <c r="AG36" s="568"/>
      <c r="AH36" s="568"/>
      <c r="AI36" s="568"/>
      <c r="AJ36" s="568"/>
      <c r="AK36" s="568"/>
      <c r="AL36" s="572" t="s">
        <v>201</v>
      </c>
      <c r="AM36" s="350"/>
      <c r="AN36" s="350"/>
      <c r="AO36" s="573"/>
      <c r="AP36" s="16"/>
      <c r="AQ36" s="612" t="s">
        <v>381</v>
      </c>
      <c r="AR36" s="613"/>
      <c r="AS36" s="613"/>
      <c r="AT36" s="613"/>
      <c r="AU36" s="613"/>
      <c r="AV36" s="613"/>
      <c r="AW36" s="613"/>
      <c r="AX36" s="613"/>
      <c r="AY36" s="614"/>
      <c r="AZ36" s="557">
        <v>5251058</v>
      </c>
      <c r="BA36" s="558"/>
      <c r="BB36" s="558"/>
      <c r="BC36" s="558"/>
      <c r="BD36" s="558"/>
      <c r="BE36" s="558"/>
      <c r="BF36" s="615"/>
      <c r="BG36" s="554" t="s">
        <v>400</v>
      </c>
      <c r="BH36" s="555"/>
      <c r="BI36" s="555"/>
      <c r="BJ36" s="555"/>
      <c r="BK36" s="555"/>
      <c r="BL36" s="555"/>
      <c r="BM36" s="555"/>
      <c r="BN36" s="555"/>
      <c r="BO36" s="555"/>
      <c r="BP36" s="555"/>
      <c r="BQ36" s="555"/>
      <c r="BR36" s="555"/>
      <c r="BS36" s="555"/>
      <c r="BT36" s="555"/>
      <c r="BU36" s="556"/>
      <c r="BV36" s="557">
        <v>864725</v>
      </c>
      <c r="BW36" s="558"/>
      <c r="BX36" s="558"/>
      <c r="BY36" s="558"/>
      <c r="BZ36" s="558"/>
      <c r="CA36" s="558"/>
      <c r="CB36" s="615"/>
      <c r="CD36" s="570" t="s">
        <v>27</v>
      </c>
      <c r="CE36" s="459"/>
      <c r="CF36" s="459"/>
      <c r="CG36" s="459"/>
      <c r="CH36" s="459"/>
      <c r="CI36" s="459"/>
      <c r="CJ36" s="459"/>
      <c r="CK36" s="459"/>
      <c r="CL36" s="459"/>
      <c r="CM36" s="459"/>
      <c r="CN36" s="459"/>
      <c r="CO36" s="459"/>
      <c r="CP36" s="459"/>
      <c r="CQ36" s="571"/>
      <c r="CR36" s="565">
        <v>4939775</v>
      </c>
      <c r="CS36" s="344"/>
      <c r="CT36" s="344"/>
      <c r="CU36" s="344"/>
      <c r="CV36" s="344"/>
      <c r="CW36" s="344"/>
      <c r="CX36" s="344"/>
      <c r="CY36" s="566"/>
      <c r="CZ36" s="572">
        <v>10.6</v>
      </c>
      <c r="DA36" s="598"/>
      <c r="DB36" s="598"/>
      <c r="DC36" s="599"/>
      <c r="DD36" s="575">
        <v>4463196</v>
      </c>
      <c r="DE36" s="344"/>
      <c r="DF36" s="344"/>
      <c r="DG36" s="344"/>
      <c r="DH36" s="344"/>
      <c r="DI36" s="344"/>
      <c r="DJ36" s="344"/>
      <c r="DK36" s="566"/>
      <c r="DL36" s="575">
        <v>3174930</v>
      </c>
      <c r="DM36" s="344"/>
      <c r="DN36" s="344"/>
      <c r="DO36" s="344"/>
      <c r="DP36" s="344"/>
      <c r="DQ36" s="344"/>
      <c r="DR36" s="344"/>
      <c r="DS36" s="344"/>
      <c r="DT36" s="344"/>
      <c r="DU36" s="344"/>
      <c r="DV36" s="566"/>
      <c r="DW36" s="572">
        <v>12.7</v>
      </c>
      <c r="DX36" s="598"/>
      <c r="DY36" s="598"/>
      <c r="DZ36" s="598"/>
      <c r="EA36" s="598"/>
      <c r="EB36" s="598"/>
      <c r="EC36" s="600"/>
    </row>
    <row r="37" spans="2:133" ht="11.25" customHeight="1" x14ac:dyDescent="0.15">
      <c r="B37" s="570" t="s">
        <v>391</v>
      </c>
      <c r="C37" s="459"/>
      <c r="D37" s="459"/>
      <c r="E37" s="459"/>
      <c r="F37" s="459"/>
      <c r="G37" s="459"/>
      <c r="H37" s="459"/>
      <c r="I37" s="459"/>
      <c r="J37" s="459"/>
      <c r="K37" s="459"/>
      <c r="L37" s="459"/>
      <c r="M37" s="459"/>
      <c r="N37" s="459"/>
      <c r="O37" s="459"/>
      <c r="P37" s="459"/>
      <c r="Q37" s="571"/>
      <c r="R37" s="565">
        <v>1545684</v>
      </c>
      <c r="S37" s="344"/>
      <c r="T37" s="344"/>
      <c r="U37" s="344"/>
      <c r="V37" s="344"/>
      <c r="W37" s="344"/>
      <c r="X37" s="344"/>
      <c r="Y37" s="566"/>
      <c r="Z37" s="567">
        <v>3.2</v>
      </c>
      <c r="AA37" s="567"/>
      <c r="AB37" s="567"/>
      <c r="AC37" s="567"/>
      <c r="AD37" s="568">
        <v>32559</v>
      </c>
      <c r="AE37" s="568"/>
      <c r="AF37" s="568"/>
      <c r="AG37" s="568"/>
      <c r="AH37" s="568"/>
      <c r="AI37" s="568"/>
      <c r="AJ37" s="568"/>
      <c r="AK37" s="568"/>
      <c r="AL37" s="572">
        <v>0.1</v>
      </c>
      <c r="AM37" s="350"/>
      <c r="AN37" s="350"/>
      <c r="AO37" s="573"/>
      <c r="AQ37" s="616" t="s">
        <v>401</v>
      </c>
      <c r="AR37" s="347"/>
      <c r="AS37" s="347"/>
      <c r="AT37" s="347"/>
      <c r="AU37" s="347"/>
      <c r="AV37" s="347"/>
      <c r="AW37" s="347"/>
      <c r="AX37" s="347"/>
      <c r="AY37" s="617"/>
      <c r="AZ37" s="565">
        <v>1610000</v>
      </c>
      <c r="BA37" s="344"/>
      <c r="BB37" s="344"/>
      <c r="BC37" s="344"/>
      <c r="BD37" s="596"/>
      <c r="BE37" s="596"/>
      <c r="BF37" s="607"/>
      <c r="BG37" s="570" t="s">
        <v>402</v>
      </c>
      <c r="BH37" s="459"/>
      <c r="BI37" s="459"/>
      <c r="BJ37" s="459"/>
      <c r="BK37" s="459"/>
      <c r="BL37" s="459"/>
      <c r="BM37" s="459"/>
      <c r="BN37" s="459"/>
      <c r="BO37" s="459"/>
      <c r="BP37" s="459"/>
      <c r="BQ37" s="459"/>
      <c r="BR37" s="459"/>
      <c r="BS37" s="459"/>
      <c r="BT37" s="459"/>
      <c r="BU37" s="571"/>
      <c r="BV37" s="565">
        <v>883749</v>
      </c>
      <c r="BW37" s="344"/>
      <c r="BX37" s="344"/>
      <c r="BY37" s="344"/>
      <c r="BZ37" s="344"/>
      <c r="CA37" s="344"/>
      <c r="CB37" s="576"/>
      <c r="CD37" s="570" t="s">
        <v>160</v>
      </c>
      <c r="CE37" s="459"/>
      <c r="CF37" s="459"/>
      <c r="CG37" s="459"/>
      <c r="CH37" s="459"/>
      <c r="CI37" s="459"/>
      <c r="CJ37" s="459"/>
      <c r="CK37" s="459"/>
      <c r="CL37" s="459"/>
      <c r="CM37" s="459"/>
      <c r="CN37" s="459"/>
      <c r="CO37" s="459"/>
      <c r="CP37" s="459"/>
      <c r="CQ37" s="571"/>
      <c r="CR37" s="565">
        <v>1420337</v>
      </c>
      <c r="CS37" s="596"/>
      <c r="CT37" s="596"/>
      <c r="CU37" s="596"/>
      <c r="CV37" s="596"/>
      <c r="CW37" s="596"/>
      <c r="CX37" s="596"/>
      <c r="CY37" s="597"/>
      <c r="CZ37" s="572">
        <v>3.1</v>
      </c>
      <c r="DA37" s="598"/>
      <c r="DB37" s="598"/>
      <c r="DC37" s="599"/>
      <c r="DD37" s="575">
        <v>1405950</v>
      </c>
      <c r="DE37" s="596"/>
      <c r="DF37" s="596"/>
      <c r="DG37" s="596"/>
      <c r="DH37" s="596"/>
      <c r="DI37" s="596"/>
      <c r="DJ37" s="596"/>
      <c r="DK37" s="597"/>
      <c r="DL37" s="575">
        <v>1344710</v>
      </c>
      <c r="DM37" s="596"/>
      <c r="DN37" s="596"/>
      <c r="DO37" s="596"/>
      <c r="DP37" s="596"/>
      <c r="DQ37" s="596"/>
      <c r="DR37" s="596"/>
      <c r="DS37" s="596"/>
      <c r="DT37" s="596"/>
      <c r="DU37" s="596"/>
      <c r="DV37" s="597"/>
      <c r="DW37" s="572">
        <v>5.4</v>
      </c>
      <c r="DX37" s="598"/>
      <c r="DY37" s="598"/>
      <c r="DZ37" s="598"/>
      <c r="EA37" s="598"/>
      <c r="EB37" s="598"/>
      <c r="EC37" s="600"/>
    </row>
    <row r="38" spans="2:133" ht="11.25" customHeight="1" x14ac:dyDescent="0.15">
      <c r="B38" s="570" t="s">
        <v>404</v>
      </c>
      <c r="C38" s="459"/>
      <c r="D38" s="459"/>
      <c r="E38" s="459"/>
      <c r="F38" s="459"/>
      <c r="G38" s="459"/>
      <c r="H38" s="459"/>
      <c r="I38" s="459"/>
      <c r="J38" s="459"/>
      <c r="K38" s="459"/>
      <c r="L38" s="459"/>
      <c r="M38" s="459"/>
      <c r="N38" s="459"/>
      <c r="O38" s="459"/>
      <c r="P38" s="459"/>
      <c r="Q38" s="571"/>
      <c r="R38" s="565">
        <v>3789631</v>
      </c>
      <c r="S38" s="344"/>
      <c r="T38" s="344"/>
      <c r="U38" s="344"/>
      <c r="V38" s="344"/>
      <c r="W38" s="344"/>
      <c r="X38" s="344"/>
      <c r="Y38" s="566"/>
      <c r="Z38" s="567">
        <v>7.9</v>
      </c>
      <c r="AA38" s="567"/>
      <c r="AB38" s="567"/>
      <c r="AC38" s="567"/>
      <c r="AD38" s="568" t="s">
        <v>201</v>
      </c>
      <c r="AE38" s="568"/>
      <c r="AF38" s="568"/>
      <c r="AG38" s="568"/>
      <c r="AH38" s="568"/>
      <c r="AI38" s="568"/>
      <c r="AJ38" s="568"/>
      <c r="AK38" s="568"/>
      <c r="AL38" s="572" t="s">
        <v>201</v>
      </c>
      <c r="AM38" s="350"/>
      <c r="AN38" s="350"/>
      <c r="AO38" s="573"/>
      <c r="AQ38" s="616" t="s">
        <v>230</v>
      </c>
      <c r="AR38" s="347"/>
      <c r="AS38" s="347"/>
      <c r="AT38" s="347"/>
      <c r="AU38" s="347"/>
      <c r="AV38" s="347"/>
      <c r="AW38" s="347"/>
      <c r="AX38" s="347"/>
      <c r="AY38" s="617"/>
      <c r="AZ38" s="565">
        <v>1330</v>
      </c>
      <c r="BA38" s="344"/>
      <c r="BB38" s="344"/>
      <c r="BC38" s="344"/>
      <c r="BD38" s="596"/>
      <c r="BE38" s="596"/>
      <c r="BF38" s="607"/>
      <c r="BG38" s="570" t="s">
        <v>405</v>
      </c>
      <c r="BH38" s="459"/>
      <c r="BI38" s="459"/>
      <c r="BJ38" s="459"/>
      <c r="BK38" s="459"/>
      <c r="BL38" s="459"/>
      <c r="BM38" s="459"/>
      <c r="BN38" s="459"/>
      <c r="BO38" s="459"/>
      <c r="BP38" s="459"/>
      <c r="BQ38" s="459"/>
      <c r="BR38" s="459"/>
      <c r="BS38" s="459"/>
      <c r="BT38" s="459"/>
      <c r="BU38" s="571"/>
      <c r="BV38" s="565">
        <v>15414</v>
      </c>
      <c r="BW38" s="344"/>
      <c r="BX38" s="344"/>
      <c r="BY38" s="344"/>
      <c r="BZ38" s="344"/>
      <c r="CA38" s="344"/>
      <c r="CB38" s="576"/>
      <c r="CD38" s="570" t="s">
        <v>406</v>
      </c>
      <c r="CE38" s="459"/>
      <c r="CF38" s="459"/>
      <c r="CG38" s="459"/>
      <c r="CH38" s="459"/>
      <c r="CI38" s="459"/>
      <c r="CJ38" s="459"/>
      <c r="CK38" s="459"/>
      <c r="CL38" s="459"/>
      <c r="CM38" s="459"/>
      <c r="CN38" s="459"/>
      <c r="CO38" s="459"/>
      <c r="CP38" s="459"/>
      <c r="CQ38" s="571"/>
      <c r="CR38" s="565">
        <v>3639728</v>
      </c>
      <c r="CS38" s="344"/>
      <c r="CT38" s="344"/>
      <c r="CU38" s="344"/>
      <c r="CV38" s="344"/>
      <c r="CW38" s="344"/>
      <c r="CX38" s="344"/>
      <c r="CY38" s="566"/>
      <c r="CZ38" s="572">
        <v>7.8</v>
      </c>
      <c r="DA38" s="598"/>
      <c r="DB38" s="598"/>
      <c r="DC38" s="599"/>
      <c r="DD38" s="575">
        <v>3027585</v>
      </c>
      <c r="DE38" s="344"/>
      <c r="DF38" s="344"/>
      <c r="DG38" s="344"/>
      <c r="DH38" s="344"/>
      <c r="DI38" s="344"/>
      <c r="DJ38" s="344"/>
      <c r="DK38" s="566"/>
      <c r="DL38" s="575">
        <v>2983226</v>
      </c>
      <c r="DM38" s="344"/>
      <c r="DN38" s="344"/>
      <c r="DO38" s="344"/>
      <c r="DP38" s="344"/>
      <c r="DQ38" s="344"/>
      <c r="DR38" s="344"/>
      <c r="DS38" s="344"/>
      <c r="DT38" s="344"/>
      <c r="DU38" s="344"/>
      <c r="DV38" s="566"/>
      <c r="DW38" s="572">
        <v>11.9</v>
      </c>
      <c r="DX38" s="598"/>
      <c r="DY38" s="598"/>
      <c r="DZ38" s="598"/>
      <c r="EA38" s="598"/>
      <c r="EB38" s="598"/>
      <c r="EC38" s="600"/>
    </row>
    <row r="39" spans="2:133" ht="11.25" customHeight="1" x14ac:dyDescent="0.15">
      <c r="B39" s="570" t="s">
        <v>407</v>
      </c>
      <c r="C39" s="459"/>
      <c r="D39" s="459"/>
      <c r="E39" s="459"/>
      <c r="F39" s="459"/>
      <c r="G39" s="459"/>
      <c r="H39" s="459"/>
      <c r="I39" s="459"/>
      <c r="J39" s="459"/>
      <c r="K39" s="459"/>
      <c r="L39" s="459"/>
      <c r="M39" s="459"/>
      <c r="N39" s="459"/>
      <c r="O39" s="459"/>
      <c r="P39" s="459"/>
      <c r="Q39" s="571"/>
      <c r="R39" s="565" t="s">
        <v>201</v>
      </c>
      <c r="S39" s="344"/>
      <c r="T39" s="344"/>
      <c r="U39" s="344"/>
      <c r="V39" s="344"/>
      <c r="W39" s="344"/>
      <c r="X39" s="344"/>
      <c r="Y39" s="566"/>
      <c r="Z39" s="567" t="s">
        <v>201</v>
      </c>
      <c r="AA39" s="567"/>
      <c r="AB39" s="567"/>
      <c r="AC39" s="567"/>
      <c r="AD39" s="568" t="s">
        <v>201</v>
      </c>
      <c r="AE39" s="568"/>
      <c r="AF39" s="568"/>
      <c r="AG39" s="568"/>
      <c r="AH39" s="568"/>
      <c r="AI39" s="568"/>
      <c r="AJ39" s="568"/>
      <c r="AK39" s="568"/>
      <c r="AL39" s="572" t="s">
        <v>201</v>
      </c>
      <c r="AM39" s="350"/>
      <c r="AN39" s="350"/>
      <c r="AO39" s="573"/>
      <c r="AQ39" s="616" t="s">
        <v>408</v>
      </c>
      <c r="AR39" s="347"/>
      <c r="AS39" s="347"/>
      <c r="AT39" s="347"/>
      <c r="AU39" s="347"/>
      <c r="AV39" s="347"/>
      <c r="AW39" s="347"/>
      <c r="AX39" s="347"/>
      <c r="AY39" s="617"/>
      <c r="AZ39" s="565" t="s">
        <v>201</v>
      </c>
      <c r="BA39" s="344"/>
      <c r="BB39" s="344"/>
      <c r="BC39" s="344"/>
      <c r="BD39" s="596"/>
      <c r="BE39" s="596"/>
      <c r="BF39" s="607"/>
      <c r="BG39" s="570" t="s">
        <v>332</v>
      </c>
      <c r="BH39" s="459"/>
      <c r="BI39" s="459"/>
      <c r="BJ39" s="459"/>
      <c r="BK39" s="459"/>
      <c r="BL39" s="459"/>
      <c r="BM39" s="459"/>
      <c r="BN39" s="459"/>
      <c r="BO39" s="459"/>
      <c r="BP39" s="459"/>
      <c r="BQ39" s="459"/>
      <c r="BR39" s="459"/>
      <c r="BS39" s="459"/>
      <c r="BT39" s="459"/>
      <c r="BU39" s="571"/>
      <c r="BV39" s="565">
        <v>22263</v>
      </c>
      <c r="BW39" s="344"/>
      <c r="BX39" s="344"/>
      <c r="BY39" s="344"/>
      <c r="BZ39" s="344"/>
      <c r="CA39" s="344"/>
      <c r="CB39" s="576"/>
      <c r="CD39" s="570" t="s">
        <v>409</v>
      </c>
      <c r="CE39" s="459"/>
      <c r="CF39" s="459"/>
      <c r="CG39" s="459"/>
      <c r="CH39" s="459"/>
      <c r="CI39" s="459"/>
      <c r="CJ39" s="459"/>
      <c r="CK39" s="459"/>
      <c r="CL39" s="459"/>
      <c r="CM39" s="459"/>
      <c r="CN39" s="459"/>
      <c r="CO39" s="459"/>
      <c r="CP39" s="459"/>
      <c r="CQ39" s="571"/>
      <c r="CR39" s="565">
        <v>3147726</v>
      </c>
      <c r="CS39" s="596"/>
      <c r="CT39" s="596"/>
      <c r="CU39" s="596"/>
      <c r="CV39" s="596"/>
      <c r="CW39" s="596"/>
      <c r="CX39" s="596"/>
      <c r="CY39" s="597"/>
      <c r="CZ39" s="572">
        <v>6.8</v>
      </c>
      <c r="DA39" s="598"/>
      <c r="DB39" s="598"/>
      <c r="DC39" s="599"/>
      <c r="DD39" s="575">
        <v>986170</v>
      </c>
      <c r="DE39" s="596"/>
      <c r="DF39" s="596"/>
      <c r="DG39" s="596"/>
      <c r="DH39" s="596"/>
      <c r="DI39" s="596"/>
      <c r="DJ39" s="596"/>
      <c r="DK39" s="597"/>
      <c r="DL39" s="575" t="s">
        <v>201</v>
      </c>
      <c r="DM39" s="596"/>
      <c r="DN39" s="596"/>
      <c r="DO39" s="596"/>
      <c r="DP39" s="596"/>
      <c r="DQ39" s="596"/>
      <c r="DR39" s="596"/>
      <c r="DS39" s="596"/>
      <c r="DT39" s="596"/>
      <c r="DU39" s="596"/>
      <c r="DV39" s="597"/>
      <c r="DW39" s="572" t="s">
        <v>201</v>
      </c>
      <c r="DX39" s="598"/>
      <c r="DY39" s="598"/>
      <c r="DZ39" s="598"/>
      <c r="EA39" s="598"/>
      <c r="EB39" s="598"/>
      <c r="EC39" s="600"/>
    </row>
    <row r="40" spans="2:133" ht="11.25" customHeight="1" x14ac:dyDescent="0.15">
      <c r="B40" s="570" t="s">
        <v>413</v>
      </c>
      <c r="C40" s="459"/>
      <c r="D40" s="459"/>
      <c r="E40" s="459"/>
      <c r="F40" s="459"/>
      <c r="G40" s="459"/>
      <c r="H40" s="459"/>
      <c r="I40" s="459"/>
      <c r="J40" s="459"/>
      <c r="K40" s="459"/>
      <c r="L40" s="459"/>
      <c r="M40" s="459"/>
      <c r="N40" s="459"/>
      <c r="O40" s="459"/>
      <c r="P40" s="459"/>
      <c r="Q40" s="571"/>
      <c r="R40" s="565">
        <v>512331</v>
      </c>
      <c r="S40" s="344"/>
      <c r="T40" s="344"/>
      <c r="U40" s="344"/>
      <c r="V40" s="344"/>
      <c r="W40" s="344"/>
      <c r="X40" s="344"/>
      <c r="Y40" s="566"/>
      <c r="Z40" s="567">
        <v>1.1000000000000001</v>
      </c>
      <c r="AA40" s="567"/>
      <c r="AB40" s="567"/>
      <c r="AC40" s="567"/>
      <c r="AD40" s="568" t="s">
        <v>201</v>
      </c>
      <c r="AE40" s="568"/>
      <c r="AF40" s="568"/>
      <c r="AG40" s="568"/>
      <c r="AH40" s="568"/>
      <c r="AI40" s="568"/>
      <c r="AJ40" s="568"/>
      <c r="AK40" s="568"/>
      <c r="AL40" s="572" t="s">
        <v>201</v>
      </c>
      <c r="AM40" s="350"/>
      <c r="AN40" s="350"/>
      <c r="AO40" s="573"/>
      <c r="AQ40" s="616" t="s">
        <v>415</v>
      </c>
      <c r="AR40" s="347"/>
      <c r="AS40" s="347"/>
      <c r="AT40" s="347"/>
      <c r="AU40" s="347"/>
      <c r="AV40" s="347"/>
      <c r="AW40" s="347"/>
      <c r="AX40" s="347"/>
      <c r="AY40" s="617"/>
      <c r="AZ40" s="565" t="s">
        <v>201</v>
      </c>
      <c r="BA40" s="344"/>
      <c r="BB40" s="344"/>
      <c r="BC40" s="344"/>
      <c r="BD40" s="596"/>
      <c r="BE40" s="596"/>
      <c r="BF40" s="607"/>
      <c r="BG40" s="647" t="s">
        <v>417</v>
      </c>
      <c r="BH40" s="506"/>
      <c r="BI40" s="506"/>
      <c r="BJ40" s="506"/>
      <c r="BK40" s="506"/>
      <c r="BL40" s="7"/>
      <c r="BM40" s="459" t="s">
        <v>418</v>
      </c>
      <c r="BN40" s="459"/>
      <c r="BO40" s="459"/>
      <c r="BP40" s="459"/>
      <c r="BQ40" s="459"/>
      <c r="BR40" s="459"/>
      <c r="BS40" s="459"/>
      <c r="BT40" s="459"/>
      <c r="BU40" s="571"/>
      <c r="BV40" s="565">
        <v>83</v>
      </c>
      <c r="BW40" s="344"/>
      <c r="BX40" s="344"/>
      <c r="BY40" s="344"/>
      <c r="BZ40" s="344"/>
      <c r="CA40" s="344"/>
      <c r="CB40" s="576"/>
      <c r="CD40" s="570" t="s">
        <v>366</v>
      </c>
      <c r="CE40" s="459"/>
      <c r="CF40" s="459"/>
      <c r="CG40" s="459"/>
      <c r="CH40" s="459"/>
      <c r="CI40" s="459"/>
      <c r="CJ40" s="459"/>
      <c r="CK40" s="459"/>
      <c r="CL40" s="459"/>
      <c r="CM40" s="459"/>
      <c r="CN40" s="459"/>
      <c r="CO40" s="459"/>
      <c r="CP40" s="459"/>
      <c r="CQ40" s="571"/>
      <c r="CR40" s="565">
        <v>227750</v>
      </c>
      <c r="CS40" s="344"/>
      <c r="CT40" s="344"/>
      <c r="CU40" s="344"/>
      <c r="CV40" s="344"/>
      <c r="CW40" s="344"/>
      <c r="CX40" s="344"/>
      <c r="CY40" s="566"/>
      <c r="CZ40" s="572">
        <v>0.5</v>
      </c>
      <c r="DA40" s="598"/>
      <c r="DB40" s="598"/>
      <c r="DC40" s="599"/>
      <c r="DD40" s="575">
        <v>227750</v>
      </c>
      <c r="DE40" s="344"/>
      <c r="DF40" s="344"/>
      <c r="DG40" s="344"/>
      <c r="DH40" s="344"/>
      <c r="DI40" s="344"/>
      <c r="DJ40" s="344"/>
      <c r="DK40" s="566"/>
      <c r="DL40" s="575">
        <v>39000</v>
      </c>
      <c r="DM40" s="344"/>
      <c r="DN40" s="344"/>
      <c r="DO40" s="344"/>
      <c r="DP40" s="344"/>
      <c r="DQ40" s="344"/>
      <c r="DR40" s="344"/>
      <c r="DS40" s="344"/>
      <c r="DT40" s="344"/>
      <c r="DU40" s="344"/>
      <c r="DV40" s="566"/>
      <c r="DW40" s="572">
        <v>0.2</v>
      </c>
      <c r="DX40" s="598"/>
      <c r="DY40" s="598"/>
      <c r="DZ40" s="598"/>
      <c r="EA40" s="598"/>
      <c r="EB40" s="598"/>
      <c r="EC40" s="600"/>
    </row>
    <row r="41" spans="2:133" ht="11.25" customHeight="1" x14ac:dyDescent="0.15">
      <c r="B41" s="583" t="s">
        <v>414</v>
      </c>
      <c r="C41" s="584"/>
      <c r="D41" s="584"/>
      <c r="E41" s="584"/>
      <c r="F41" s="584"/>
      <c r="G41" s="584"/>
      <c r="H41" s="584"/>
      <c r="I41" s="584"/>
      <c r="J41" s="584"/>
      <c r="K41" s="584"/>
      <c r="L41" s="584"/>
      <c r="M41" s="584"/>
      <c r="N41" s="584"/>
      <c r="O41" s="584"/>
      <c r="P41" s="584"/>
      <c r="Q41" s="585"/>
      <c r="R41" s="618">
        <v>48124278</v>
      </c>
      <c r="S41" s="619"/>
      <c r="T41" s="619"/>
      <c r="U41" s="619"/>
      <c r="V41" s="619"/>
      <c r="W41" s="619"/>
      <c r="X41" s="619"/>
      <c r="Y41" s="620"/>
      <c r="Z41" s="621">
        <v>100</v>
      </c>
      <c r="AA41" s="621"/>
      <c r="AB41" s="621"/>
      <c r="AC41" s="621"/>
      <c r="AD41" s="622">
        <v>24528526</v>
      </c>
      <c r="AE41" s="622"/>
      <c r="AF41" s="622"/>
      <c r="AG41" s="622"/>
      <c r="AH41" s="622"/>
      <c r="AI41" s="622"/>
      <c r="AJ41" s="622"/>
      <c r="AK41" s="622"/>
      <c r="AL41" s="623">
        <v>100</v>
      </c>
      <c r="AM41" s="610"/>
      <c r="AN41" s="610"/>
      <c r="AO41" s="624"/>
      <c r="AQ41" s="616" t="s">
        <v>419</v>
      </c>
      <c r="AR41" s="347"/>
      <c r="AS41" s="347"/>
      <c r="AT41" s="347"/>
      <c r="AU41" s="347"/>
      <c r="AV41" s="347"/>
      <c r="AW41" s="347"/>
      <c r="AX41" s="347"/>
      <c r="AY41" s="617"/>
      <c r="AZ41" s="565">
        <v>596341</v>
      </c>
      <c r="BA41" s="344"/>
      <c r="BB41" s="344"/>
      <c r="BC41" s="344"/>
      <c r="BD41" s="596"/>
      <c r="BE41" s="596"/>
      <c r="BF41" s="607"/>
      <c r="BG41" s="647"/>
      <c r="BH41" s="506"/>
      <c r="BI41" s="506"/>
      <c r="BJ41" s="506"/>
      <c r="BK41" s="506"/>
      <c r="BL41" s="7"/>
      <c r="BM41" s="459" t="s">
        <v>339</v>
      </c>
      <c r="BN41" s="459"/>
      <c r="BO41" s="459"/>
      <c r="BP41" s="459"/>
      <c r="BQ41" s="459"/>
      <c r="BR41" s="459"/>
      <c r="BS41" s="459"/>
      <c r="BT41" s="459"/>
      <c r="BU41" s="571"/>
      <c r="BV41" s="565" t="s">
        <v>201</v>
      </c>
      <c r="BW41" s="344"/>
      <c r="BX41" s="344"/>
      <c r="BY41" s="344"/>
      <c r="BZ41" s="344"/>
      <c r="CA41" s="344"/>
      <c r="CB41" s="576"/>
      <c r="CD41" s="570" t="s">
        <v>284</v>
      </c>
      <c r="CE41" s="459"/>
      <c r="CF41" s="459"/>
      <c r="CG41" s="459"/>
      <c r="CH41" s="459"/>
      <c r="CI41" s="459"/>
      <c r="CJ41" s="459"/>
      <c r="CK41" s="459"/>
      <c r="CL41" s="459"/>
      <c r="CM41" s="459"/>
      <c r="CN41" s="459"/>
      <c r="CO41" s="459"/>
      <c r="CP41" s="459"/>
      <c r="CQ41" s="571"/>
      <c r="CR41" s="565" t="s">
        <v>201</v>
      </c>
      <c r="CS41" s="596"/>
      <c r="CT41" s="596"/>
      <c r="CU41" s="596"/>
      <c r="CV41" s="596"/>
      <c r="CW41" s="596"/>
      <c r="CX41" s="596"/>
      <c r="CY41" s="597"/>
      <c r="CZ41" s="572" t="s">
        <v>201</v>
      </c>
      <c r="DA41" s="598"/>
      <c r="DB41" s="598"/>
      <c r="DC41" s="599"/>
      <c r="DD41" s="575" t="s">
        <v>201</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421</v>
      </c>
      <c r="AR42" s="632"/>
      <c r="AS42" s="632"/>
      <c r="AT42" s="632"/>
      <c r="AU42" s="632"/>
      <c r="AV42" s="632"/>
      <c r="AW42" s="632"/>
      <c r="AX42" s="632"/>
      <c r="AY42" s="633"/>
      <c r="AZ42" s="618">
        <v>3043387</v>
      </c>
      <c r="BA42" s="619"/>
      <c r="BB42" s="619"/>
      <c r="BC42" s="619"/>
      <c r="BD42" s="609"/>
      <c r="BE42" s="609"/>
      <c r="BF42" s="611"/>
      <c r="BG42" s="522"/>
      <c r="BH42" s="523"/>
      <c r="BI42" s="523"/>
      <c r="BJ42" s="523"/>
      <c r="BK42" s="523"/>
      <c r="BL42" s="20"/>
      <c r="BM42" s="584" t="s">
        <v>422</v>
      </c>
      <c r="BN42" s="584"/>
      <c r="BO42" s="584"/>
      <c r="BP42" s="584"/>
      <c r="BQ42" s="584"/>
      <c r="BR42" s="584"/>
      <c r="BS42" s="584"/>
      <c r="BT42" s="584"/>
      <c r="BU42" s="585"/>
      <c r="BV42" s="618">
        <v>315</v>
      </c>
      <c r="BW42" s="619"/>
      <c r="BX42" s="619"/>
      <c r="BY42" s="619"/>
      <c r="BZ42" s="619"/>
      <c r="CA42" s="619"/>
      <c r="CB42" s="634"/>
      <c r="CD42" s="570" t="s">
        <v>276</v>
      </c>
      <c r="CE42" s="459"/>
      <c r="CF42" s="459"/>
      <c r="CG42" s="459"/>
      <c r="CH42" s="459"/>
      <c r="CI42" s="459"/>
      <c r="CJ42" s="459"/>
      <c r="CK42" s="459"/>
      <c r="CL42" s="459"/>
      <c r="CM42" s="459"/>
      <c r="CN42" s="459"/>
      <c r="CO42" s="459"/>
      <c r="CP42" s="459"/>
      <c r="CQ42" s="571"/>
      <c r="CR42" s="565">
        <v>3776406</v>
      </c>
      <c r="CS42" s="596"/>
      <c r="CT42" s="596"/>
      <c r="CU42" s="596"/>
      <c r="CV42" s="596"/>
      <c r="CW42" s="596"/>
      <c r="CX42" s="596"/>
      <c r="CY42" s="597"/>
      <c r="CZ42" s="572">
        <v>8.1</v>
      </c>
      <c r="DA42" s="598"/>
      <c r="DB42" s="598"/>
      <c r="DC42" s="599"/>
      <c r="DD42" s="575">
        <v>765054</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46</v>
      </c>
      <c r="CD43" s="570" t="s">
        <v>54</v>
      </c>
      <c r="CE43" s="459"/>
      <c r="CF43" s="459"/>
      <c r="CG43" s="459"/>
      <c r="CH43" s="459"/>
      <c r="CI43" s="459"/>
      <c r="CJ43" s="459"/>
      <c r="CK43" s="459"/>
      <c r="CL43" s="459"/>
      <c r="CM43" s="459"/>
      <c r="CN43" s="459"/>
      <c r="CO43" s="459"/>
      <c r="CP43" s="459"/>
      <c r="CQ43" s="571"/>
      <c r="CR43" s="565">
        <v>320704</v>
      </c>
      <c r="CS43" s="596"/>
      <c r="CT43" s="596"/>
      <c r="CU43" s="596"/>
      <c r="CV43" s="596"/>
      <c r="CW43" s="596"/>
      <c r="CX43" s="596"/>
      <c r="CY43" s="597"/>
      <c r="CZ43" s="572">
        <v>0.7</v>
      </c>
      <c r="DA43" s="598"/>
      <c r="DB43" s="598"/>
      <c r="DC43" s="599"/>
      <c r="DD43" s="575">
        <v>320704</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397</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172</v>
      </c>
      <c r="CE44" s="538"/>
      <c r="CF44" s="570" t="s">
        <v>423</v>
      </c>
      <c r="CG44" s="459"/>
      <c r="CH44" s="459"/>
      <c r="CI44" s="459"/>
      <c r="CJ44" s="459"/>
      <c r="CK44" s="459"/>
      <c r="CL44" s="459"/>
      <c r="CM44" s="459"/>
      <c r="CN44" s="459"/>
      <c r="CO44" s="459"/>
      <c r="CP44" s="459"/>
      <c r="CQ44" s="571"/>
      <c r="CR44" s="565">
        <v>3776406</v>
      </c>
      <c r="CS44" s="344"/>
      <c r="CT44" s="344"/>
      <c r="CU44" s="344"/>
      <c r="CV44" s="344"/>
      <c r="CW44" s="344"/>
      <c r="CX44" s="344"/>
      <c r="CY44" s="566"/>
      <c r="CZ44" s="572">
        <v>8.1</v>
      </c>
      <c r="DA44" s="350"/>
      <c r="DB44" s="350"/>
      <c r="DC44" s="577"/>
      <c r="DD44" s="575">
        <v>765054</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263</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424</v>
      </c>
      <c r="CG45" s="459"/>
      <c r="CH45" s="459"/>
      <c r="CI45" s="459"/>
      <c r="CJ45" s="459"/>
      <c r="CK45" s="459"/>
      <c r="CL45" s="459"/>
      <c r="CM45" s="459"/>
      <c r="CN45" s="459"/>
      <c r="CO45" s="459"/>
      <c r="CP45" s="459"/>
      <c r="CQ45" s="571"/>
      <c r="CR45" s="565">
        <v>1317813</v>
      </c>
      <c r="CS45" s="596"/>
      <c r="CT45" s="596"/>
      <c r="CU45" s="596"/>
      <c r="CV45" s="596"/>
      <c r="CW45" s="596"/>
      <c r="CX45" s="596"/>
      <c r="CY45" s="597"/>
      <c r="CZ45" s="572">
        <v>2.8</v>
      </c>
      <c r="DA45" s="598"/>
      <c r="DB45" s="598"/>
      <c r="DC45" s="599"/>
      <c r="DD45" s="575">
        <v>33626</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46"/>
      <c r="CE46" s="541"/>
      <c r="CF46" s="570" t="s">
        <v>425</v>
      </c>
      <c r="CG46" s="459"/>
      <c r="CH46" s="459"/>
      <c r="CI46" s="459"/>
      <c r="CJ46" s="459"/>
      <c r="CK46" s="459"/>
      <c r="CL46" s="459"/>
      <c r="CM46" s="459"/>
      <c r="CN46" s="459"/>
      <c r="CO46" s="459"/>
      <c r="CP46" s="459"/>
      <c r="CQ46" s="571"/>
      <c r="CR46" s="565">
        <v>2456317</v>
      </c>
      <c r="CS46" s="344"/>
      <c r="CT46" s="344"/>
      <c r="CU46" s="344"/>
      <c r="CV46" s="344"/>
      <c r="CW46" s="344"/>
      <c r="CX46" s="344"/>
      <c r="CY46" s="566"/>
      <c r="CZ46" s="572">
        <v>5.3</v>
      </c>
      <c r="DA46" s="350"/>
      <c r="DB46" s="350"/>
      <c r="DC46" s="577"/>
      <c r="DD46" s="575">
        <v>731254</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46"/>
      <c r="CE47" s="541"/>
      <c r="CF47" s="570" t="s">
        <v>427</v>
      </c>
      <c r="CG47" s="459"/>
      <c r="CH47" s="459"/>
      <c r="CI47" s="459"/>
      <c r="CJ47" s="459"/>
      <c r="CK47" s="459"/>
      <c r="CL47" s="459"/>
      <c r="CM47" s="459"/>
      <c r="CN47" s="459"/>
      <c r="CO47" s="459"/>
      <c r="CP47" s="459"/>
      <c r="CQ47" s="571"/>
      <c r="CR47" s="565" t="s">
        <v>201</v>
      </c>
      <c r="CS47" s="596"/>
      <c r="CT47" s="596"/>
      <c r="CU47" s="596"/>
      <c r="CV47" s="596"/>
      <c r="CW47" s="596"/>
      <c r="CX47" s="596"/>
      <c r="CY47" s="597"/>
      <c r="CZ47" s="572" t="s">
        <v>201</v>
      </c>
      <c r="DA47" s="598"/>
      <c r="DB47" s="598"/>
      <c r="DC47" s="599"/>
      <c r="DD47" s="575" t="s">
        <v>201</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47"/>
      <c r="CE48" s="549"/>
      <c r="CF48" s="570" t="s">
        <v>429</v>
      </c>
      <c r="CG48" s="459"/>
      <c r="CH48" s="459"/>
      <c r="CI48" s="459"/>
      <c r="CJ48" s="459"/>
      <c r="CK48" s="459"/>
      <c r="CL48" s="459"/>
      <c r="CM48" s="459"/>
      <c r="CN48" s="459"/>
      <c r="CO48" s="459"/>
      <c r="CP48" s="459"/>
      <c r="CQ48" s="571"/>
      <c r="CR48" s="565" t="s">
        <v>201</v>
      </c>
      <c r="CS48" s="344"/>
      <c r="CT48" s="344"/>
      <c r="CU48" s="344"/>
      <c r="CV48" s="344"/>
      <c r="CW48" s="344"/>
      <c r="CX48" s="344"/>
      <c r="CY48" s="566"/>
      <c r="CZ48" s="572" t="s">
        <v>201</v>
      </c>
      <c r="DA48" s="350"/>
      <c r="DB48" s="350"/>
      <c r="DC48" s="577"/>
      <c r="DD48" s="575" t="s">
        <v>201</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3" t="s">
        <v>192</v>
      </c>
      <c r="CE49" s="584"/>
      <c r="CF49" s="584"/>
      <c r="CG49" s="584"/>
      <c r="CH49" s="584"/>
      <c r="CI49" s="584"/>
      <c r="CJ49" s="584"/>
      <c r="CK49" s="584"/>
      <c r="CL49" s="584"/>
      <c r="CM49" s="584"/>
      <c r="CN49" s="584"/>
      <c r="CO49" s="584"/>
      <c r="CP49" s="584"/>
      <c r="CQ49" s="585"/>
      <c r="CR49" s="618">
        <v>46390791</v>
      </c>
      <c r="CS49" s="609"/>
      <c r="CT49" s="609"/>
      <c r="CU49" s="609"/>
      <c r="CV49" s="609"/>
      <c r="CW49" s="609"/>
      <c r="CX49" s="609"/>
      <c r="CY49" s="637"/>
      <c r="CZ49" s="623">
        <v>100</v>
      </c>
      <c r="DA49" s="638"/>
      <c r="DB49" s="638"/>
      <c r="DC49" s="639"/>
      <c r="DD49" s="640">
        <v>28660924</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lpuD190yHlWsthLQTP28rnutxwOtvZY00w4H989otIyHoyO0ps/sJ8s5OD4+NUs25SIwb7BAZUnRK7ZAJkJBQw==" saltValue="p10VA2UnsCNhSeu7+WRExw=="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300</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126</v>
      </c>
      <c r="DK2" s="653"/>
      <c r="DL2" s="653"/>
      <c r="DM2" s="653"/>
      <c r="DN2" s="653"/>
      <c r="DO2" s="654"/>
      <c r="DP2" s="50"/>
      <c r="DQ2" s="652" t="s">
        <v>186</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430</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431</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910" t="s">
        <v>432</v>
      </c>
      <c r="B5" s="911"/>
      <c r="C5" s="911"/>
      <c r="D5" s="911"/>
      <c r="E5" s="911"/>
      <c r="F5" s="911"/>
      <c r="G5" s="911"/>
      <c r="H5" s="911"/>
      <c r="I5" s="911"/>
      <c r="J5" s="911"/>
      <c r="K5" s="911"/>
      <c r="L5" s="911"/>
      <c r="M5" s="911"/>
      <c r="N5" s="911"/>
      <c r="O5" s="911"/>
      <c r="P5" s="912"/>
      <c r="Q5" s="916" t="s">
        <v>179</v>
      </c>
      <c r="R5" s="917"/>
      <c r="S5" s="917"/>
      <c r="T5" s="917"/>
      <c r="U5" s="918"/>
      <c r="V5" s="916" t="s">
        <v>433</v>
      </c>
      <c r="W5" s="917"/>
      <c r="X5" s="917"/>
      <c r="Y5" s="917"/>
      <c r="Z5" s="918"/>
      <c r="AA5" s="916" t="s">
        <v>434</v>
      </c>
      <c r="AB5" s="917"/>
      <c r="AC5" s="917"/>
      <c r="AD5" s="917"/>
      <c r="AE5" s="917"/>
      <c r="AF5" s="922" t="s">
        <v>176</v>
      </c>
      <c r="AG5" s="917"/>
      <c r="AH5" s="917"/>
      <c r="AI5" s="917"/>
      <c r="AJ5" s="923"/>
      <c r="AK5" s="917" t="s">
        <v>435</v>
      </c>
      <c r="AL5" s="917"/>
      <c r="AM5" s="917"/>
      <c r="AN5" s="917"/>
      <c r="AO5" s="918"/>
      <c r="AP5" s="916" t="s">
        <v>436</v>
      </c>
      <c r="AQ5" s="917"/>
      <c r="AR5" s="917"/>
      <c r="AS5" s="917"/>
      <c r="AT5" s="918"/>
      <c r="AU5" s="916" t="s">
        <v>438</v>
      </c>
      <c r="AV5" s="917"/>
      <c r="AW5" s="917"/>
      <c r="AX5" s="917"/>
      <c r="AY5" s="923"/>
      <c r="AZ5" s="56"/>
      <c r="BA5" s="56"/>
      <c r="BB5" s="56"/>
      <c r="BC5" s="56"/>
      <c r="BD5" s="56"/>
      <c r="BE5" s="67"/>
      <c r="BF5" s="67"/>
      <c r="BG5" s="67"/>
      <c r="BH5" s="67"/>
      <c r="BI5" s="67"/>
      <c r="BJ5" s="67"/>
      <c r="BK5" s="67"/>
      <c r="BL5" s="67"/>
      <c r="BM5" s="67"/>
      <c r="BN5" s="67"/>
      <c r="BO5" s="67"/>
      <c r="BP5" s="67"/>
      <c r="BQ5" s="910" t="s">
        <v>439</v>
      </c>
      <c r="BR5" s="911"/>
      <c r="BS5" s="911"/>
      <c r="BT5" s="911"/>
      <c r="BU5" s="911"/>
      <c r="BV5" s="911"/>
      <c r="BW5" s="911"/>
      <c r="BX5" s="911"/>
      <c r="BY5" s="911"/>
      <c r="BZ5" s="911"/>
      <c r="CA5" s="911"/>
      <c r="CB5" s="911"/>
      <c r="CC5" s="911"/>
      <c r="CD5" s="911"/>
      <c r="CE5" s="911"/>
      <c r="CF5" s="911"/>
      <c r="CG5" s="912"/>
      <c r="CH5" s="916" t="s">
        <v>363</v>
      </c>
      <c r="CI5" s="917"/>
      <c r="CJ5" s="917"/>
      <c r="CK5" s="917"/>
      <c r="CL5" s="918"/>
      <c r="CM5" s="916" t="s">
        <v>319</v>
      </c>
      <c r="CN5" s="917"/>
      <c r="CO5" s="917"/>
      <c r="CP5" s="917"/>
      <c r="CQ5" s="918"/>
      <c r="CR5" s="916" t="s">
        <v>245</v>
      </c>
      <c r="CS5" s="917"/>
      <c r="CT5" s="917"/>
      <c r="CU5" s="917"/>
      <c r="CV5" s="918"/>
      <c r="CW5" s="916" t="s">
        <v>48</v>
      </c>
      <c r="CX5" s="917"/>
      <c r="CY5" s="917"/>
      <c r="CZ5" s="917"/>
      <c r="DA5" s="918"/>
      <c r="DB5" s="916" t="s">
        <v>440</v>
      </c>
      <c r="DC5" s="917"/>
      <c r="DD5" s="917"/>
      <c r="DE5" s="917"/>
      <c r="DF5" s="918"/>
      <c r="DG5" s="926" t="s">
        <v>242</v>
      </c>
      <c r="DH5" s="927"/>
      <c r="DI5" s="927"/>
      <c r="DJ5" s="927"/>
      <c r="DK5" s="928"/>
      <c r="DL5" s="926" t="s">
        <v>443</v>
      </c>
      <c r="DM5" s="927"/>
      <c r="DN5" s="927"/>
      <c r="DO5" s="927"/>
      <c r="DP5" s="928"/>
      <c r="DQ5" s="916" t="s">
        <v>444</v>
      </c>
      <c r="DR5" s="917"/>
      <c r="DS5" s="917"/>
      <c r="DT5" s="917"/>
      <c r="DU5" s="918"/>
      <c r="DV5" s="916" t="s">
        <v>438</v>
      </c>
      <c r="DW5" s="917"/>
      <c r="DX5" s="917"/>
      <c r="DY5" s="917"/>
      <c r="DZ5" s="923"/>
      <c r="EA5" s="67"/>
    </row>
    <row r="6" spans="1:131" s="47" customFormat="1" ht="26.25" customHeight="1" x14ac:dyDescent="0.15">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15">
      <c r="A7" s="51">
        <v>1</v>
      </c>
      <c r="B7" s="657" t="s">
        <v>446</v>
      </c>
      <c r="C7" s="658"/>
      <c r="D7" s="658"/>
      <c r="E7" s="658"/>
      <c r="F7" s="658"/>
      <c r="G7" s="658"/>
      <c r="H7" s="658"/>
      <c r="I7" s="658"/>
      <c r="J7" s="658"/>
      <c r="K7" s="658"/>
      <c r="L7" s="658"/>
      <c r="M7" s="658"/>
      <c r="N7" s="658"/>
      <c r="O7" s="658"/>
      <c r="P7" s="659"/>
      <c r="Q7" s="660">
        <v>47072</v>
      </c>
      <c r="R7" s="661"/>
      <c r="S7" s="661"/>
      <c r="T7" s="661"/>
      <c r="U7" s="661"/>
      <c r="V7" s="661">
        <v>45368</v>
      </c>
      <c r="W7" s="661"/>
      <c r="X7" s="661"/>
      <c r="Y7" s="661"/>
      <c r="Z7" s="661"/>
      <c r="AA7" s="661">
        <v>1705</v>
      </c>
      <c r="AB7" s="661"/>
      <c r="AC7" s="661"/>
      <c r="AD7" s="661"/>
      <c r="AE7" s="662"/>
      <c r="AF7" s="663">
        <v>1572</v>
      </c>
      <c r="AG7" s="664"/>
      <c r="AH7" s="664"/>
      <c r="AI7" s="664"/>
      <c r="AJ7" s="665"/>
      <c r="AK7" s="666">
        <v>1821</v>
      </c>
      <c r="AL7" s="661"/>
      <c r="AM7" s="661"/>
      <c r="AN7" s="661"/>
      <c r="AO7" s="661"/>
      <c r="AP7" s="661">
        <v>42979</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531</v>
      </c>
      <c r="BT7" s="658"/>
      <c r="BU7" s="658"/>
      <c r="BV7" s="658"/>
      <c r="BW7" s="658"/>
      <c r="BX7" s="658"/>
      <c r="BY7" s="658"/>
      <c r="BZ7" s="658"/>
      <c r="CA7" s="658"/>
      <c r="CB7" s="658"/>
      <c r="CC7" s="658"/>
      <c r="CD7" s="658"/>
      <c r="CE7" s="658"/>
      <c r="CF7" s="658"/>
      <c r="CG7" s="659"/>
      <c r="CH7" s="669">
        <v>-49</v>
      </c>
      <c r="CI7" s="670"/>
      <c r="CJ7" s="670"/>
      <c r="CK7" s="670"/>
      <c r="CL7" s="671"/>
      <c r="CM7" s="669">
        <v>1491</v>
      </c>
      <c r="CN7" s="670"/>
      <c r="CO7" s="670"/>
      <c r="CP7" s="670"/>
      <c r="CQ7" s="671"/>
      <c r="CR7" s="669">
        <v>30</v>
      </c>
      <c r="CS7" s="670"/>
      <c r="CT7" s="670"/>
      <c r="CU7" s="670"/>
      <c r="CV7" s="671"/>
      <c r="CW7" s="669">
        <v>0</v>
      </c>
      <c r="CX7" s="670"/>
      <c r="CY7" s="670"/>
      <c r="CZ7" s="670"/>
      <c r="DA7" s="671"/>
      <c r="DB7" s="669" t="s">
        <v>201</v>
      </c>
      <c r="DC7" s="670"/>
      <c r="DD7" s="670"/>
      <c r="DE7" s="670"/>
      <c r="DF7" s="671"/>
      <c r="DG7" s="669" t="s">
        <v>201</v>
      </c>
      <c r="DH7" s="670"/>
      <c r="DI7" s="670"/>
      <c r="DJ7" s="670"/>
      <c r="DK7" s="671"/>
      <c r="DL7" s="669" t="s">
        <v>201</v>
      </c>
      <c r="DM7" s="670"/>
      <c r="DN7" s="670"/>
      <c r="DO7" s="670"/>
      <c r="DP7" s="671"/>
      <c r="DQ7" s="669" t="s">
        <v>201</v>
      </c>
      <c r="DR7" s="670"/>
      <c r="DS7" s="670"/>
      <c r="DT7" s="670"/>
      <c r="DU7" s="671"/>
      <c r="DV7" s="657"/>
      <c r="DW7" s="658"/>
      <c r="DX7" s="658"/>
      <c r="DY7" s="658"/>
      <c r="DZ7" s="672"/>
      <c r="EA7" s="67"/>
    </row>
    <row r="8" spans="1:131" s="47" customFormat="1" ht="26.25" customHeight="1" x14ac:dyDescent="0.15">
      <c r="A8" s="52">
        <v>2</v>
      </c>
      <c r="B8" s="673" t="s">
        <v>448</v>
      </c>
      <c r="C8" s="674"/>
      <c r="D8" s="674"/>
      <c r="E8" s="674"/>
      <c r="F8" s="674"/>
      <c r="G8" s="674"/>
      <c r="H8" s="674"/>
      <c r="I8" s="674"/>
      <c r="J8" s="674"/>
      <c r="K8" s="674"/>
      <c r="L8" s="674"/>
      <c r="M8" s="674"/>
      <c r="N8" s="674"/>
      <c r="O8" s="674"/>
      <c r="P8" s="675"/>
      <c r="Q8" s="676">
        <v>1869</v>
      </c>
      <c r="R8" s="677"/>
      <c r="S8" s="677"/>
      <c r="T8" s="677"/>
      <c r="U8" s="677"/>
      <c r="V8" s="677">
        <v>1841</v>
      </c>
      <c r="W8" s="677"/>
      <c r="X8" s="677"/>
      <c r="Y8" s="677"/>
      <c r="Z8" s="677"/>
      <c r="AA8" s="677">
        <v>28</v>
      </c>
      <c r="AB8" s="677"/>
      <c r="AC8" s="677"/>
      <c r="AD8" s="677"/>
      <c r="AE8" s="678"/>
      <c r="AF8" s="679">
        <v>15</v>
      </c>
      <c r="AG8" s="680"/>
      <c r="AH8" s="680"/>
      <c r="AI8" s="680"/>
      <c r="AJ8" s="681"/>
      <c r="AK8" s="682">
        <v>713</v>
      </c>
      <c r="AL8" s="677"/>
      <c r="AM8" s="677"/>
      <c r="AN8" s="677"/>
      <c r="AO8" s="677"/>
      <c r="AP8" s="677">
        <v>5573</v>
      </c>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532</v>
      </c>
      <c r="BT8" s="674"/>
      <c r="BU8" s="674"/>
      <c r="BV8" s="674"/>
      <c r="BW8" s="674"/>
      <c r="BX8" s="674"/>
      <c r="BY8" s="674"/>
      <c r="BZ8" s="674"/>
      <c r="CA8" s="674"/>
      <c r="CB8" s="674"/>
      <c r="CC8" s="674"/>
      <c r="CD8" s="674"/>
      <c r="CE8" s="674"/>
      <c r="CF8" s="674"/>
      <c r="CG8" s="675"/>
      <c r="CH8" s="685">
        <v>5</v>
      </c>
      <c r="CI8" s="680"/>
      <c r="CJ8" s="680"/>
      <c r="CK8" s="680"/>
      <c r="CL8" s="686"/>
      <c r="CM8" s="685">
        <v>87</v>
      </c>
      <c r="CN8" s="680"/>
      <c r="CO8" s="680"/>
      <c r="CP8" s="680"/>
      <c r="CQ8" s="686"/>
      <c r="CR8" s="685">
        <v>83</v>
      </c>
      <c r="CS8" s="680"/>
      <c r="CT8" s="680"/>
      <c r="CU8" s="680"/>
      <c r="CV8" s="686"/>
      <c r="CW8" s="685">
        <v>90</v>
      </c>
      <c r="CX8" s="680"/>
      <c r="CY8" s="680"/>
      <c r="CZ8" s="680"/>
      <c r="DA8" s="686"/>
      <c r="DB8" s="685" t="s">
        <v>201</v>
      </c>
      <c r="DC8" s="680"/>
      <c r="DD8" s="680"/>
      <c r="DE8" s="680"/>
      <c r="DF8" s="686"/>
      <c r="DG8" s="685" t="s">
        <v>201</v>
      </c>
      <c r="DH8" s="680"/>
      <c r="DI8" s="680"/>
      <c r="DJ8" s="680"/>
      <c r="DK8" s="686"/>
      <c r="DL8" s="685" t="s">
        <v>201</v>
      </c>
      <c r="DM8" s="680"/>
      <c r="DN8" s="680"/>
      <c r="DO8" s="680"/>
      <c r="DP8" s="686"/>
      <c r="DQ8" s="685" t="s">
        <v>201</v>
      </c>
      <c r="DR8" s="680"/>
      <c r="DS8" s="680"/>
      <c r="DT8" s="680"/>
      <c r="DU8" s="686"/>
      <c r="DV8" s="673"/>
      <c r="DW8" s="674"/>
      <c r="DX8" s="674"/>
      <c r="DY8" s="674"/>
      <c r="DZ8" s="687"/>
      <c r="EA8" s="67"/>
    </row>
    <row r="9" spans="1:131" s="47" customFormat="1" ht="26.25" customHeight="1" x14ac:dyDescent="0.15">
      <c r="A9" s="52">
        <v>3</v>
      </c>
      <c r="B9" s="673" t="s">
        <v>449</v>
      </c>
      <c r="C9" s="674"/>
      <c r="D9" s="674"/>
      <c r="E9" s="674"/>
      <c r="F9" s="674"/>
      <c r="G9" s="674"/>
      <c r="H9" s="674"/>
      <c r="I9" s="674"/>
      <c r="J9" s="674"/>
      <c r="K9" s="674"/>
      <c r="L9" s="674"/>
      <c r="M9" s="674"/>
      <c r="N9" s="674"/>
      <c r="O9" s="674"/>
      <c r="P9" s="675"/>
      <c r="Q9" s="676">
        <v>1</v>
      </c>
      <c r="R9" s="677"/>
      <c r="S9" s="677"/>
      <c r="T9" s="677"/>
      <c r="U9" s="677"/>
      <c r="V9" s="677" t="s">
        <v>201</v>
      </c>
      <c r="W9" s="677"/>
      <c r="X9" s="677"/>
      <c r="Y9" s="677"/>
      <c r="Z9" s="677"/>
      <c r="AA9" s="677">
        <v>1</v>
      </c>
      <c r="AB9" s="677"/>
      <c r="AC9" s="677"/>
      <c r="AD9" s="677"/>
      <c r="AE9" s="678"/>
      <c r="AF9" s="679">
        <v>1</v>
      </c>
      <c r="AG9" s="680"/>
      <c r="AH9" s="680"/>
      <c r="AI9" s="680"/>
      <c r="AJ9" s="681"/>
      <c r="AK9" s="682" t="s">
        <v>201</v>
      </c>
      <c r="AL9" s="677"/>
      <c r="AM9" s="677"/>
      <c r="AN9" s="677"/>
      <c r="AO9" s="677"/>
      <c r="AP9" s="677" t="s">
        <v>201</v>
      </c>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t="s">
        <v>533</v>
      </c>
      <c r="BT9" s="674"/>
      <c r="BU9" s="674"/>
      <c r="BV9" s="674"/>
      <c r="BW9" s="674"/>
      <c r="BX9" s="674"/>
      <c r="BY9" s="674"/>
      <c r="BZ9" s="674"/>
      <c r="CA9" s="674"/>
      <c r="CB9" s="674"/>
      <c r="CC9" s="674"/>
      <c r="CD9" s="674"/>
      <c r="CE9" s="674"/>
      <c r="CF9" s="674"/>
      <c r="CG9" s="675"/>
      <c r="CH9" s="685">
        <v>3</v>
      </c>
      <c r="CI9" s="680"/>
      <c r="CJ9" s="680"/>
      <c r="CK9" s="680"/>
      <c r="CL9" s="686"/>
      <c r="CM9" s="685">
        <v>65</v>
      </c>
      <c r="CN9" s="680"/>
      <c r="CO9" s="680"/>
      <c r="CP9" s="680"/>
      <c r="CQ9" s="686"/>
      <c r="CR9" s="685">
        <v>10</v>
      </c>
      <c r="CS9" s="680"/>
      <c r="CT9" s="680"/>
      <c r="CU9" s="680"/>
      <c r="CV9" s="686"/>
      <c r="CW9" s="685">
        <v>6</v>
      </c>
      <c r="CX9" s="680"/>
      <c r="CY9" s="680"/>
      <c r="CZ9" s="680"/>
      <c r="DA9" s="686"/>
      <c r="DB9" s="685" t="s">
        <v>201</v>
      </c>
      <c r="DC9" s="680"/>
      <c r="DD9" s="680"/>
      <c r="DE9" s="680"/>
      <c r="DF9" s="686"/>
      <c r="DG9" s="685" t="s">
        <v>201</v>
      </c>
      <c r="DH9" s="680"/>
      <c r="DI9" s="680"/>
      <c r="DJ9" s="680"/>
      <c r="DK9" s="686"/>
      <c r="DL9" s="685" t="s">
        <v>201</v>
      </c>
      <c r="DM9" s="680"/>
      <c r="DN9" s="680"/>
      <c r="DO9" s="680"/>
      <c r="DP9" s="686"/>
      <c r="DQ9" s="685" t="s">
        <v>201</v>
      </c>
      <c r="DR9" s="680"/>
      <c r="DS9" s="680"/>
      <c r="DT9" s="680"/>
      <c r="DU9" s="686"/>
      <c r="DV9" s="673"/>
      <c r="DW9" s="674"/>
      <c r="DX9" s="674"/>
      <c r="DY9" s="674"/>
      <c r="DZ9" s="687"/>
      <c r="EA9" s="67"/>
    </row>
    <row r="10" spans="1:131" s="47" customFormat="1" ht="26.25" customHeight="1" x14ac:dyDescent="0.15">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15">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15">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15">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15">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15">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15">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15">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15">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15">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15">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15">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15">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452</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15">
      <c r="A23" s="53" t="s">
        <v>253</v>
      </c>
      <c r="B23" s="696" t="s">
        <v>304</v>
      </c>
      <c r="C23" s="697"/>
      <c r="D23" s="697"/>
      <c r="E23" s="697"/>
      <c r="F23" s="697"/>
      <c r="G23" s="697"/>
      <c r="H23" s="697"/>
      <c r="I23" s="697"/>
      <c r="J23" s="697"/>
      <c r="K23" s="697"/>
      <c r="L23" s="697"/>
      <c r="M23" s="697"/>
      <c r="N23" s="697"/>
      <c r="O23" s="697"/>
      <c r="P23" s="698"/>
      <c r="Q23" s="699">
        <v>48229</v>
      </c>
      <c r="R23" s="700"/>
      <c r="S23" s="700"/>
      <c r="T23" s="700"/>
      <c r="U23" s="700"/>
      <c r="V23" s="700">
        <v>46496</v>
      </c>
      <c r="W23" s="700"/>
      <c r="X23" s="700"/>
      <c r="Y23" s="700"/>
      <c r="Z23" s="700"/>
      <c r="AA23" s="700">
        <v>1733</v>
      </c>
      <c r="AB23" s="700"/>
      <c r="AC23" s="700"/>
      <c r="AD23" s="700"/>
      <c r="AE23" s="701"/>
      <c r="AF23" s="702">
        <v>1589</v>
      </c>
      <c r="AG23" s="700"/>
      <c r="AH23" s="700"/>
      <c r="AI23" s="700"/>
      <c r="AJ23" s="703"/>
      <c r="AK23" s="704"/>
      <c r="AL23" s="705"/>
      <c r="AM23" s="705"/>
      <c r="AN23" s="705"/>
      <c r="AO23" s="705"/>
      <c r="AP23" s="700">
        <v>48552</v>
      </c>
      <c r="AQ23" s="700"/>
      <c r="AR23" s="700"/>
      <c r="AS23" s="700"/>
      <c r="AT23" s="700"/>
      <c r="AU23" s="706"/>
      <c r="AV23" s="706"/>
      <c r="AW23" s="706"/>
      <c r="AX23" s="706"/>
      <c r="AY23" s="707"/>
      <c r="AZ23" s="708" t="s">
        <v>201</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15">
      <c r="A24" s="711" t="s">
        <v>378</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15">
      <c r="A25" s="655" t="s">
        <v>410</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15">
      <c r="A26" s="910" t="s">
        <v>432</v>
      </c>
      <c r="B26" s="911"/>
      <c r="C26" s="911"/>
      <c r="D26" s="911"/>
      <c r="E26" s="911"/>
      <c r="F26" s="911"/>
      <c r="G26" s="911"/>
      <c r="H26" s="911"/>
      <c r="I26" s="911"/>
      <c r="J26" s="911"/>
      <c r="K26" s="911"/>
      <c r="L26" s="911"/>
      <c r="M26" s="911"/>
      <c r="N26" s="911"/>
      <c r="O26" s="911"/>
      <c r="P26" s="912"/>
      <c r="Q26" s="916" t="s">
        <v>454</v>
      </c>
      <c r="R26" s="917"/>
      <c r="S26" s="917"/>
      <c r="T26" s="917"/>
      <c r="U26" s="918"/>
      <c r="V26" s="916" t="s">
        <v>455</v>
      </c>
      <c r="W26" s="917"/>
      <c r="X26" s="917"/>
      <c r="Y26" s="917"/>
      <c r="Z26" s="918"/>
      <c r="AA26" s="916" t="s">
        <v>456</v>
      </c>
      <c r="AB26" s="917"/>
      <c r="AC26" s="917"/>
      <c r="AD26" s="917"/>
      <c r="AE26" s="917"/>
      <c r="AF26" s="932" t="s">
        <v>250</v>
      </c>
      <c r="AG26" s="933"/>
      <c r="AH26" s="933"/>
      <c r="AI26" s="933"/>
      <c r="AJ26" s="934"/>
      <c r="AK26" s="917" t="s">
        <v>382</v>
      </c>
      <c r="AL26" s="917"/>
      <c r="AM26" s="917"/>
      <c r="AN26" s="917"/>
      <c r="AO26" s="918"/>
      <c r="AP26" s="916" t="s">
        <v>355</v>
      </c>
      <c r="AQ26" s="917"/>
      <c r="AR26" s="917"/>
      <c r="AS26" s="917"/>
      <c r="AT26" s="918"/>
      <c r="AU26" s="916" t="s">
        <v>457</v>
      </c>
      <c r="AV26" s="917"/>
      <c r="AW26" s="917"/>
      <c r="AX26" s="917"/>
      <c r="AY26" s="918"/>
      <c r="AZ26" s="916" t="s">
        <v>458</v>
      </c>
      <c r="BA26" s="917"/>
      <c r="BB26" s="917"/>
      <c r="BC26" s="917"/>
      <c r="BD26" s="918"/>
      <c r="BE26" s="916" t="s">
        <v>438</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15">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15">
      <c r="A28" s="54">
        <v>1</v>
      </c>
      <c r="B28" s="657" t="s">
        <v>459</v>
      </c>
      <c r="C28" s="658"/>
      <c r="D28" s="658"/>
      <c r="E28" s="658"/>
      <c r="F28" s="658"/>
      <c r="G28" s="658"/>
      <c r="H28" s="658"/>
      <c r="I28" s="658"/>
      <c r="J28" s="658"/>
      <c r="K28" s="658"/>
      <c r="L28" s="658"/>
      <c r="M28" s="658"/>
      <c r="N28" s="658"/>
      <c r="O28" s="658"/>
      <c r="P28" s="659"/>
      <c r="Q28" s="712">
        <v>11520</v>
      </c>
      <c r="R28" s="713"/>
      <c r="S28" s="713"/>
      <c r="T28" s="713"/>
      <c r="U28" s="713"/>
      <c r="V28" s="713">
        <v>10656</v>
      </c>
      <c r="W28" s="713"/>
      <c r="X28" s="713"/>
      <c r="Y28" s="713"/>
      <c r="Z28" s="713"/>
      <c r="AA28" s="713">
        <v>865</v>
      </c>
      <c r="AB28" s="713"/>
      <c r="AC28" s="713"/>
      <c r="AD28" s="713"/>
      <c r="AE28" s="714"/>
      <c r="AF28" s="715">
        <v>865</v>
      </c>
      <c r="AG28" s="713"/>
      <c r="AH28" s="713"/>
      <c r="AI28" s="713"/>
      <c r="AJ28" s="716"/>
      <c r="AK28" s="717">
        <v>596</v>
      </c>
      <c r="AL28" s="713"/>
      <c r="AM28" s="713"/>
      <c r="AN28" s="713"/>
      <c r="AO28" s="713"/>
      <c r="AP28" s="713" t="s">
        <v>201</v>
      </c>
      <c r="AQ28" s="713"/>
      <c r="AR28" s="713"/>
      <c r="AS28" s="713"/>
      <c r="AT28" s="713"/>
      <c r="AU28" s="713" t="s">
        <v>201</v>
      </c>
      <c r="AV28" s="713"/>
      <c r="AW28" s="713"/>
      <c r="AX28" s="713"/>
      <c r="AY28" s="713"/>
      <c r="AZ28" s="718" t="s">
        <v>201</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15">
      <c r="A29" s="54">
        <v>2</v>
      </c>
      <c r="B29" s="673" t="s">
        <v>173</v>
      </c>
      <c r="C29" s="674"/>
      <c r="D29" s="674"/>
      <c r="E29" s="674"/>
      <c r="F29" s="674"/>
      <c r="G29" s="674"/>
      <c r="H29" s="674"/>
      <c r="I29" s="674"/>
      <c r="J29" s="674"/>
      <c r="K29" s="674"/>
      <c r="L29" s="674"/>
      <c r="M29" s="674"/>
      <c r="N29" s="674"/>
      <c r="O29" s="674"/>
      <c r="P29" s="675"/>
      <c r="Q29" s="676">
        <v>9086</v>
      </c>
      <c r="R29" s="677"/>
      <c r="S29" s="677"/>
      <c r="T29" s="677"/>
      <c r="U29" s="677"/>
      <c r="V29" s="677">
        <v>8756</v>
      </c>
      <c r="W29" s="677"/>
      <c r="X29" s="677"/>
      <c r="Y29" s="677"/>
      <c r="Z29" s="677"/>
      <c r="AA29" s="677">
        <v>330</v>
      </c>
      <c r="AB29" s="677"/>
      <c r="AC29" s="677"/>
      <c r="AD29" s="677"/>
      <c r="AE29" s="678"/>
      <c r="AF29" s="679">
        <v>330</v>
      </c>
      <c r="AG29" s="680"/>
      <c r="AH29" s="680"/>
      <c r="AI29" s="680"/>
      <c r="AJ29" s="681"/>
      <c r="AK29" s="682">
        <v>1385</v>
      </c>
      <c r="AL29" s="677"/>
      <c r="AM29" s="677"/>
      <c r="AN29" s="677"/>
      <c r="AO29" s="677"/>
      <c r="AP29" s="677" t="s">
        <v>201</v>
      </c>
      <c r="AQ29" s="677"/>
      <c r="AR29" s="677"/>
      <c r="AS29" s="677"/>
      <c r="AT29" s="677"/>
      <c r="AU29" s="677" t="s">
        <v>201</v>
      </c>
      <c r="AV29" s="677"/>
      <c r="AW29" s="677"/>
      <c r="AX29" s="677"/>
      <c r="AY29" s="677"/>
      <c r="AZ29" s="721" t="s">
        <v>201</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15">
      <c r="A30" s="54">
        <v>3</v>
      </c>
      <c r="B30" s="673" t="s">
        <v>451</v>
      </c>
      <c r="C30" s="674"/>
      <c r="D30" s="674"/>
      <c r="E30" s="674"/>
      <c r="F30" s="674"/>
      <c r="G30" s="674"/>
      <c r="H30" s="674"/>
      <c r="I30" s="674"/>
      <c r="J30" s="674"/>
      <c r="K30" s="674"/>
      <c r="L30" s="674"/>
      <c r="M30" s="674"/>
      <c r="N30" s="674"/>
      <c r="O30" s="674"/>
      <c r="P30" s="675"/>
      <c r="Q30" s="676">
        <v>3370</v>
      </c>
      <c r="R30" s="677"/>
      <c r="S30" s="677"/>
      <c r="T30" s="677"/>
      <c r="U30" s="677"/>
      <c r="V30" s="677">
        <v>3342</v>
      </c>
      <c r="W30" s="677"/>
      <c r="X30" s="677"/>
      <c r="Y30" s="677"/>
      <c r="Z30" s="677"/>
      <c r="AA30" s="677">
        <v>28</v>
      </c>
      <c r="AB30" s="677"/>
      <c r="AC30" s="677"/>
      <c r="AD30" s="677"/>
      <c r="AE30" s="678"/>
      <c r="AF30" s="679">
        <v>28</v>
      </c>
      <c r="AG30" s="680"/>
      <c r="AH30" s="680"/>
      <c r="AI30" s="680"/>
      <c r="AJ30" s="681"/>
      <c r="AK30" s="682">
        <v>1732</v>
      </c>
      <c r="AL30" s="677"/>
      <c r="AM30" s="677"/>
      <c r="AN30" s="677"/>
      <c r="AO30" s="677"/>
      <c r="AP30" s="677" t="s">
        <v>201</v>
      </c>
      <c r="AQ30" s="677"/>
      <c r="AR30" s="677"/>
      <c r="AS30" s="677"/>
      <c r="AT30" s="677"/>
      <c r="AU30" s="677" t="s">
        <v>201</v>
      </c>
      <c r="AV30" s="677"/>
      <c r="AW30" s="677"/>
      <c r="AX30" s="677"/>
      <c r="AY30" s="677"/>
      <c r="AZ30" s="721" t="s">
        <v>201</v>
      </c>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15">
      <c r="A31" s="54">
        <v>4</v>
      </c>
      <c r="B31" s="673" t="s">
        <v>460</v>
      </c>
      <c r="C31" s="674"/>
      <c r="D31" s="674"/>
      <c r="E31" s="674"/>
      <c r="F31" s="674"/>
      <c r="G31" s="674"/>
      <c r="H31" s="674"/>
      <c r="I31" s="674"/>
      <c r="J31" s="674"/>
      <c r="K31" s="674"/>
      <c r="L31" s="674"/>
      <c r="M31" s="674"/>
      <c r="N31" s="674"/>
      <c r="O31" s="674"/>
      <c r="P31" s="675"/>
      <c r="Q31" s="676">
        <v>2657</v>
      </c>
      <c r="R31" s="677"/>
      <c r="S31" s="677"/>
      <c r="T31" s="677"/>
      <c r="U31" s="677"/>
      <c r="V31" s="677">
        <v>2604</v>
      </c>
      <c r="W31" s="677"/>
      <c r="X31" s="677"/>
      <c r="Y31" s="677"/>
      <c r="Z31" s="677"/>
      <c r="AA31" s="677">
        <v>53</v>
      </c>
      <c r="AB31" s="677"/>
      <c r="AC31" s="677"/>
      <c r="AD31" s="677"/>
      <c r="AE31" s="678"/>
      <c r="AF31" s="679">
        <v>53</v>
      </c>
      <c r="AG31" s="680"/>
      <c r="AH31" s="680"/>
      <c r="AI31" s="680"/>
      <c r="AJ31" s="681"/>
      <c r="AK31" s="682" t="s">
        <v>201</v>
      </c>
      <c r="AL31" s="677"/>
      <c r="AM31" s="677"/>
      <c r="AN31" s="677"/>
      <c r="AO31" s="677"/>
      <c r="AP31" s="677" t="s">
        <v>201</v>
      </c>
      <c r="AQ31" s="677"/>
      <c r="AR31" s="677"/>
      <c r="AS31" s="677"/>
      <c r="AT31" s="677"/>
      <c r="AU31" s="677" t="s">
        <v>201</v>
      </c>
      <c r="AV31" s="677"/>
      <c r="AW31" s="677"/>
      <c r="AX31" s="677"/>
      <c r="AY31" s="677"/>
      <c r="AZ31" s="721" t="s">
        <v>201</v>
      </c>
      <c r="BA31" s="721"/>
      <c r="BB31" s="721"/>
      <c r="BC31" s="721"/>
      <c r="BD31" s="721"/>
      <c r="BE31" s="683"/>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15">
      <c r="A32" s="54">
        <v>5</v>
      </c>
      <c r="B32" s="673"/>
      <c r="C32" s="674"/>
      <c r="D32" s="674"/>
      <c r="E32" s="674"/>
      <c r="F32" s="674"/>
      <c r="G32" s="674"/>
      <c r="H32" s="674"/>
      <c r="I32" s="674"/>
      <c r="J32" s="674"/>
      <c r="K32" s="674"/>
      <c r="L32" s="674"/>
      <c r="M32" s="674"/>
      <c r="N32" s="674"/>
      <c r="O32" s="674"/>
      <c r="P32" s="675"/>
      <c r="Q32" s="676"/>
      <c r="R32" s="677"/>
      <c r="S32" s="677"/>
      <c r="T32" s="677"/>
      <c r="U32" s="677"/>
      <c r="V32" s="677"/>
      <c r="W32" s="677"/>
      <c r="X32" s="677"/>
      <c r="Y32" s="677"/>
      <c r="Z32" s="677"/>
      <c r="AA32" s="677"/>
      <c r="AB32" s="677"/>
      <c r="AC32" s="677"/>
      <c r="AD32" s="677"/>
      <c r="AE32" s="678"/>
      <c r="AF32" s="679"/>
      <c r="AG32" s="680"/>
      <c r="AH32" s="680"/>
      <c r="AI32" s="680"/>
      <c r="AJ32" s="681"/>
      <c r="AK32" s="682"/>
      <c r="AL32" s="677"/>
      <c r="AM32" s="677"/>
      <c r="AN32" s="677"/>
      <c r="AO32" s="677"/>
      <c r="AP32" s="677"/>
      <c r="AQ32" s="677"/>
      <c r="AR32" s="677"/>
      <c r="AS32" s="677"/>
      <c r="AT32" s="677"/>
      <c r="AU32" s="677"/>
      <c r="AV32" s="677"/>
      <c r="AW32" s="677"/>
      <c r="AX32" s="677"/>
      <c r="AY32" s="677"/>
      <c r="AZ32" s="721"/>
      <c r="BA32" s="721"/>
      <c r="BB32" s="721"/>
      <c r="BC32" s="721"/>
      <c r="BD32" s="721"/>
      <c r="BE32" s="683"/>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15">
      <c r="A33" s="54">
        <v>6</v>
      </c>
      <c r="B33" s="673"/>
      <c r="C33" s="674"/>
      <c r="D33" s="674"/>
      <c r="E33" s="674"/>
      <c r="F33" s="674"/>
      <c r="G33" s="674"/>
      <c r="H33" s="674"/>
      <c r="I33" s="674"/>
      <c r="J33" s="674"/>
      <c r="K33" s="674"/>
      <c r="L33" s="674"/>
      <c r="M33" s="674"/>
      <c r="N33" s="674"/>
      <c r="O33" s="674"/>
      <c r="P33" s="675"/>
      <c r="Q33" s="676"/>
      <c r="R33" s="677"/>
      <c r="S33" s="677"/>
      <c r="T33" s="677"/>
      <c r="U33" s="677"/>
      <c r="V33" s="677"/>
      <c r="W33" s="677"/>
      <c r="X33" s="677"/>
      <c r="Y33" s="677"/>
      <c r="Z33" s="677"/>
      <c r="AA33" s="677"/>
      <c r="AB33" s="677"/>
      <c r="AC33" s="677"/>
      <c r="AD33" s="677"/>
      <c r="AE33" s="678"/>
      <c r="AF33" s="679"/>
      <c r="AG33" s="680"/>
      <c r="AH33" s="680"/>
      <c r="AI33" s="680"/>
      <c r="AJ33" s="681"/>
      <c r="AK33" s="682"/>
      <c r="AL33" s="677"/>
      <c r="AM33" s="677"/>
      <c r="AN33" s="677"/>
      <c r="AO33" s="677"/>
      <c r="AP33" s="677"/>
      <c r="AQ33" s="677"/>
      <c r="AR33" s="677"/>
      <c r="AS33" s="677"/>
      <c r="AT33" s="677"/>
      <c r="AU33" s="677"/>
      <c r="AV33" s="677"/>
      <c r="AW33" s="677"/>
      <c r="AX33" s="677"/>
      <c r="AY33" s="677"/>
      <c r="AZ33" s="721"/>
      <c r="BA33" s="721"/>
      <c r="BB33" s="721"/>
      <c r="BC33" s="721"/>
      <c r="BD33" s="721"/>
      <c r="BE33" s="683"/>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15">
      <c r="A34" s="54">
        <v>7</v>
      </c>
      <c r="B34" s="673"/>
      <c r="C34" s="674"/>
      <c r="D34" s="674"/>
      <c r="E34" s="674"/>
      <c r="F34" s="674"/>
      <c r="G34" s="674"/>
      <c r="H34" s="674"/>
      <c r="I34" s="674"/>
      <c r="J34" s="674"/>
      <c r="K34" s="674"/>
      <c r="L34" s="674"/>
      <c r="M34" s="674"/>
      <c r="N34" s="674"/>
      <c r="O34" s="674"/>
      <c r="P34" s="675"/>
      <c r="Q34" s="676"/>
      <c r="R34" s="677"/>
      <c r="S34" s="677"/>
      <c r="T34" s="677"/>
      <c r="U34" s="677"/>
      <c r="V34" s="677"/>
      <c r="W34" s="677"/>
      <c r="X34" s="677"/>
      <c r="Y34" s="677"/>
      <c r="Z34" s="677"/>
      <c r="AA34" s="677"/>
      <c r="AB34" s="677"/>
      <c r="AC34" s="677"/>
      <c r="AD34" s="677"/>
      <c r="AE34" s="678"/>
      <c r="AF34" s="679"/>
      <c r="AG34" s="680"/>
      <c r="AH34" s="680"/>
      <c r="AI34" s="680"/>
      <c r="AJ34" s="681"/>
      <c r="AK34" s="682"/>
      <c r="AL34" s="677"/>
      <c r="AM34" s="677"/>
      <c r="AN34" s="677"/>
      <c r="AO34" s="677"/>
      <c r="AP34" s="677"/>
      <c r="AQ34" s="677"/>
      <c r="AR34" s="677"/>
      <c r="AS34" s="677"/>
      <c r="AT34" s="677"/>
      <c r="AU34" s="677"/>
      <c r="AV34" s="677"/>
      <c r="AW34" s="677"/>
      <c r="AX34" s="677"/>
      <c r="AY34" s="677"/>
      <c r="AZ34" s="721"/>
      <c r="BA34" s="721"/>
      <c r="BB34" s="721"/>
      <c r="BC34" s="721"/>
      <c r="BD34" s="721"/>
      <c r="BE34" s="683"/>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15">
      <c r="A35" s="54">
        <v>8</v>
      </c>
      <c r="B35" s="673"/>
      <c r="C35" s="674"/>
      <c r="D35" s="674"/>
      <c r="E35" s="674"/>
      <c r="F35" s="674"/>
      <c r="G35" s="674"/>
      <c r="H35" s="674"/>
      <c r="I35" s="674"/>
      <c r="J35" s="674"/>
      <c r="K35" s="674"/>
      <c r="L35" s="674"/>
      <c r="M35" s="674"/>
      <c r="N35" s="674"/>
      <c r="O35" s="674"/>
      <c r="P35" s="675"/>
      <c r="Q35" s="676"/>
      <c r="R35" s="677"/>
      <c r="S35" s="677"/>
      <c r="T35" s="677"/>
      <c r="U35" s="677"/>
      <c r="V35" s="677"/>
      <c r="W35" s="677"/>
      <c r="X35" s="677"/>
      <c r="Y35" s="677"/>
      <c r="Z35" s="677"/>
      <c r="AA35" s="677"/>
      <c r="AB35" s="677"/>
      <c r="AC35" s="677"/>
      <c r="AD35" s="677"/>
      <c r="AE35" s="678"/>
      <c r="AF35" s="679"/>
      <c r="AG35" s="680"/>
      <c r="AH35" s="680"/>
      <c r="AI35" s="680"/>
      <c r="AJ35" s="681"/>
      <c r="AK35" s="682"/>
      <c r="AL35" s="677"/>
      <c r="AM35" s="677"/>
      <c r="AN35" s="677"/>
      <c r="AO35" s="677"/>
      <c r="AP35" s="677"/>
      <c r="AQ35" s="677"/>
      <c r="AR35" s="677"/>
      <c r="AS35" s="677"/>
      <c r="AT35" s="677"/>
      <c r="AU35" s="677"/>
      <c r="AV35" s="677"/>
      <c r="AW35" s="677"/>
      <c r="AX35" s="677"/>
      <c r="AY35" s="677"/>
      <c r="AZ35" s="721"/>
      <c r="BA35" s="721"/>
      <c r="BB35" s="721"/>
      <c r="BC35" s="721"/>
      <c r="BD35" s="721"/>
      <c r="BE35" s="683"/>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15">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15">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15">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15">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15">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15">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15">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15">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15">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15">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15">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15">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15">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15">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15">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15">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15">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15">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15">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15">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15">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15">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15">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15">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15">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15">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15">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461</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15">
      <c r="A63" s="53" t="s">
        <v>253</v>
      </c>
      <c r="B63" s="696" t="s">
        <v>369</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1276</v>
      </c>
      <c r="AG63" s="700"/>
      <c r="AH63" s="700"/>
      <c r="AI63" s="700"/>
      <c r="AJ63" s="703"/>
      <c r="AK63" s="704"/>
      <c r="AL63" s="705"/>
      <c r="AM63" s="705"/>
      <c r="AN63" s="705"/>
      <c r="AO63" s="705"/>
      <c r="AP63" s="700"/>
      <c r="AQ63" s="700"/>
      <c r="AR63" s="700"/>
      <c r="AS63" s="700"/>
      <c r="AT63" s="700"/>
      <c r="AU63" s="700"/>
      <c r="AV63" s="700"/>
      <c r="AW63" s="700"/>
      <c r="AX63" s="700"/>
      <c r="AY63" s="700"/>
      <c r="AZ63" s="730"/>
      <c r="BA63" s="730"/>
      <c r="BB63" s="730"/>
      <c r="BC63" s="730"/>
      <c r="BD63" s="730"/>
      <c r="BE63" s="706"/>
      <c r="BF63" s="706"/>
      <c r="BG63" s="706"/>
      <c r="BH63" s="706"/>
      <c r="BI63" s="707"/>
      <c r="BJ63" s="708" t="s">
        <v>201</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15">
      <c r="A65" s="56" t="s">
        <v>447</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15">
      <c r="A66" s="910" t="s">
        <v>441</v>
      </c>
      <c r="B66" s="911"/>
      <c r="C66" s="911"/>
      <c r="D66" s="911"/>
      <c r="E66" s="911"/>
      <c r="F66" s="911"/>
      <c r="G66" s="911"/>
      <c r="H66" s="911"/>
      <c r="I66" s="911"/>
      <c r="J66" s="911"/>
      <c r="K66" s="911"/>
      <c r="L66" s="911"/>
      <c r="M66" s="911"/>
      <c r="N66" s="911"/>
      <c r="O66" s="911"/>
      <c r="P66" s="912"/>
      <c r="Q66" s="916" t="s">
        <v>454</v>
      </c>
      <c r="R66" s="917"/>
      <c r="S66" s="917"/>
      <c r="T66" s="917"/>
      <c r="U66" s="918"/>
      <c r="V66" s="916" t="s">
        <v>455</v>
      </c>
      <c r="W66" s="917"/>
      <c r="X66" s="917"/>
      <c r="Y66" s="917"/>
      <c r="Z66" s="918"/>
      <c r="AA66" s="916" t="s">
        <v>456</v>
      </c>
      <c r="AB66" s="917"/>
      <c r="AC66" s="917"/>
      <c r="AD66" s="917"/>
      <c r="AE66" s="918"/>
      <c r="AF66" s="938" t="s">
        <v>250</v>
      </c>
      <c r="AG66" s="933"/>
      <c r="AH66" s="933"/>
      <c r="AI66" s="933"/>
      <c r="AJ66" s="939"/>
      <c r="AK66" s="916" t="s">
        <v>382</v>
      </c>
      <c r="AL66" s="911"/>
      <c r="AM66" s="911"/>
      <c r="AN66" s="911"/>
      <c r="AO66" s="912"/>
      <c r="AP66" s="916" t="s">
        <v>355</v>
      </c>
      <c r="AQ66" s="917"/>
      <c r="AR66" s="917"/>
      <c r="AS66" s="917"/>
      <c r="AT66" s="918"/>
      <c r="AU66" s="916" t="s">
        <v>462</v>
      </c>
      <c r="AV66" s="917"/>
      <c r="AW66" s="917"/>
      <c r="AX66" s="917"/>
      <c r="AY66" s="918"/>
      <c r="AZ66" s="916" t="s">
        <v>438</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15">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15">
      <c r="A68" s="51">
        <v>1</v>
      </c>
      <c r="B68" s="657" t="s">
        <v>534</v>
      </c>
      <c r="C68" s="658"/>
      <c r="D68" s="658"/>
      <c r="E68" s="658"/>
      <c r="F68" s="658"/>
      <c r="G68" s="658"/>
      <c r="H68" s="658"/>
      <c r="I68" s="658"/>
      <c r="J68" s="658"/>
      <c r="K68" s="658"/>
      <c r="L68" s="658"/>
      <c r="M68" s="658"/>
      <c r="N68" s="658"/>
      <c r="O68" s="658"/>
      <c r="P68" s="659"/>
      <c r="Q68" s="660">
        <v>16052</v>
      </c>
      <c r="R68" s="661"/>
      <c r="S68" s="661"/>
      <c r="T68" s="661"/>
      <c r="U68" s="661"/>
      <c r="V68" s="661">
        <v>16031</v>
      </c>
      <c r="W68" s="661"/>
      <c r="X68" s="661"/>
      <c r="Y68" s="661"/>
      <c r="Z68" s="661"/>
      <c r="AA68" s="661">
        <v>21</v>
      </c>
      <c r="AB68" s="661"/>
      <c r="AC68" s="661"/>
      <c r="AD68" s="661"/>
      <c r="AE68" s="661"/>
      <c r="AF68" s="661">
        <v>14</v>
      </c>
      <c r="AG68" s="661"/>
      <c r="AH68" s="661"/>
      <c r="AI68" s="661"/>
      <c r="AJ68" s="661"/>
      <c r="AK68" s="661">
        <v>113</v>
      </c>
      <c r="AL68" s="661"/>
      <c r="AM68" s="661"/>
      <c r="AN68" s="661"/>
      <c r="AO68" s="661"/>
      <c r="AP68" s="661" t="s">
        <v>201</v>
      </c>
      <c r="AQ68" s="661"/>
      <c r="AR68" s="661"/>
      <c r="AS68" s="661"/>
      <c r="AT68" s="661"/>
      <c r="AU68" s="661" t="s">
        <v>201</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15">
      <c r="A69" s="52">
        <v>2</v>
      </c>
      <c r="B69" s="673" t="s">
        <v>535</v>
      </c>
      <c r="C69" s="674"/>
      <c r="D69" s="674"/>
      <c r="E69" s="674"/>
      <c r="F69" s="674"/>
      <c r="G69" s="674"/>
      <c r="H69" s="674"/>
      <c r="I69" s="674"/>
      <c r="J69" s="674"/>
      <c r="K69" s="674"/>
      <c r="L69" s="674"/>
      <c r="M69" s="674"/>
      <c r="N69" s="674"/>
      <c r="O69" s="674"/>
      <c r="P69" s="675"/>
      <c r="Q69" s="676">
        <v>88</v>
      </c>
      <c r="R69" s="677"/>
      <c r="S69" s="677"/>
      <c r="T69" s="677"/>
      <c r="U69" s="677"/>
      <c r="V69" s="677">
        <v>87</v>
      </c>
      <c r="W69" s="677"/>
      <c r="X69" s="677"/>
      <c r="Y69" s="677"/>
      <c r="Z69" s="677"/>
      <c r="AA69" s="677">
        <v>1</v>
      </c>
      <c r="AB69" s="677"/>
      <c r="AC69" s="677"/>
      <c r="AD69" s="677"/>
      <c r="AE69" s="677"/>
      <c r="AF69" s="677">
        <v>1</v>
      </c>
      <c r="AG69" s="677"/>
      <c r="AH69" s="677"/>
      <c r="AI69" s="677"/>
      <c r="AJ69" s="677"/>
      <c r="AK69" s="677">
        <v>8</v>
      </c>
      <c r="AL69" s="677"/>
      <c r="AM69" s="677"/>
      <c r="AN69" s="677"/>
      <c r="AO69" s="677"/>
      <c r="AP69" s="677" t="s">
        <v>201</v>
      </c>
      <c r="AQ69" s="677"/>
      <c r="AR69" s="677"/>
      <c r="AS69" s="677"/>
      <c r="AT69" s="677"/>
      <c r="AU69" s="677" t="s">
        <v>201</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15">
      <c r="A70" s="52">
        <v>3</v>
      </c>
      <c r="B70" s="673" t="s">
        <v>221</v>
      </c>
      <c r="C70" s="674"/>
      <c r="D70" s="674"/>
      <c r="E70" s="674"/>
      <c r="F70" s="674"/>
      <c r="G70" s="674"/>
      <c r="H70" s="674"/>
      <c r="I70" s="674"/>
      <c r="J70" s="674"/>
      <c r="K70" s="674"/>
      <c r="L70" s="674"/>
      <c r="M70" s="674"/>
      <c r="N70" s="674"/>
      <c r="O70" s="674"/>
      <c r="P70" s="675"/>
      <c r="Q70" s="676">
        <v>468</v>
      </c>
      <c r="R70" s="677"/>
      <c r="S70" s="677"/>
      <c r="T70" s="677"/>
      <c r="U70" s="677"/>
      <c r="V70" s="677">
        <v>242</v>
      </c>
      <c r="W70" s="677"/>
      <c r="X70" s="677"/>
      <c r="Y70" s="677"/>
      <c r="Z70" s="677"/>
      <c r="AA70" s="677">
        <v>226</v>
      </c>
      <c r="AB70" s="677"/>
      <c r="AC70" s="677"/>
      <c r="AD70" s="677"/>
      <c r="AE70" s="677"/>
      <c r="AF70" s="677">
        <v>226</v>
      </c>
      <c r="AG70" s="677"/>
      <c r="AH70" s="677"/>
      <c r="AI70" s="677"/>
      <c r="AJ70" s="677"/>
      <c r="AK70" s="677" t="s">
        <v>201</v>
      </c>
      <c r="AL70" s="677"/>
      <c r="AM70" s="677"/>
      <c r="AN70" s="677"/>
      <c r="AO70" s="677"/>
      <c r="AP70" s="677" t="s">
        <v>201</v>
      </c>
      <c r="AQ70" s="677"/>
      <c r="AR70" s="677"/>
      <c r="AS70" s="677"/>
      <c r="AT70" s="677"/>
      <c r="AU70" s="677" t="s">
        <v>201</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15">
      <c r="A71" s="52">
        <v>4</v>
      </c>
      <c r="B71" s="673" t="s">
        <v>288</v>
      </c>
      <c r="C71" s="674"/>
      <c r="D71" s="674"/>
      <c r="E71" s="674"/>
      <c r="F71" s="674"/>
      <c r="G71" s="674"/>
      <c r="H71" s="674"/>
      <c r="I71" s="674"/>
      <c r="J71" s="674"/>
      <c r="K71" s="674"/>
      <c r="L71" s="674"/>
      <c r="M71" s="674"/>
      <c r="N71" s="674"/>
      <c r="O71" s="674"/>
      <c r="P71" s="675"/>
      <c r="Q71" s="676">
        <v>1041</v>
      </c>
      <c r="R71" s="677"/>
      <c r="S71" s="677"/>
      <c r="T71" s="677"/>
      <c r="U71" s="677"/>
      <c r="V71" s="677">
        <v>1037</v>
      </c>
      <c r="W71" s="677"/>
      <c r="X71" s="677"/>
      <c r="Y71" s="677"/>
      <c r="Z71" s="677"/>
      <c r="AA71" s="677">
        <v>4</v>
      </c>
      <c r="AB71" s="677"/>
      <c r="AC71" s="677"/>
      <c r="AD71" s="677"/>
      <c r="AE71" s="677"/>
      <c r="AF71" s="677">
        <v>4</v>
      </c>
      <c r="AG71" s="677"/>
      <c r="AH71" s="677"/>
      <c r="AI71" s="677"/>
      <c r="AJ71" s="677"/>
      <c r="AK71" s="677" t="s">
        <v>201</v>
      </c>
      <c r="AL71" s="677"/>
      <c r="AM71" s="677"/>
      <c r="AN71" s="677"/>
      <c r="AO71" s="677"/>
      <c r="AP71" s="677" t="s">
        <v>201</v>
      </c>
      <c r="AQ71" s="677"/>
      <c r="AR71" s="677"/>
      <c r="AS71" s="677"/>
      <c r="AT71" s="677"/>
      <c r="AU71" s="677" t="s">
        <v>201</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15">
      <c r="A72" s="52">
        <v>5</v>
      </c>
      <c r="B72" s="673" t="s">
        <v>486</v>
      </c>
      <c r="C72" s="674"/>
      <c r="D72" s="674"/>
      <c r="E72" s="674"/>
      <c r="F72" s="674"/>
      <c r="G72" s="674"/>
      <c r="H72" s="674"/>
      <c r="I72" s="674"/>
      <c r="J72" s="674"/>
      <c r="K72" s="674"/>
      <c r="L72" s="674"/>
      <c r="M72" s="674"/>
      <c r="N72" s="674"/>
      <c r="O72" s="674"/>
      <c r="P72" s="675"/>
      <c r="Q72" s="676">
        <v>368351</v>
      </c>
      <c r="R72" s="677"/>
      <c r="S72" s="677"/>
      <c r="T72" s="677"/>
      <c r="U72" s="677"/>
      <c r="V72" s="677">
        <v>355170</v>
      </c>
      <c r="W72" s="677"/>
      <c r="X72" s="677"/>
      <c r="Y72" s="677"/>
      <c r="Z72" s="677"/>
      <c r="AA72" s="677">
        <v>13181</v>
      </c>
      <c r="AB72" s="677"/>
      <c r="AC72" s="677"/>
      <c r="AD72" s="677"/>
      <c r="AE72" s="677"/>
      <c r="AF72" s="677">
        <v>13181</v>
      </c>
      <c r="AG72" s="677"/>
      <c r="AH72" s="677"/>
      <c r="AI72" s="677"/>
      <c r="AJ72" s="677"/>
      <c r="AK72" s="677">
        <v>2368</v>
      </c>
      <c r="AL72" s="677"/>
      <c r="AM72" s="677"/>
      <c r="AN72" s="677"/>
      <c r="AO72" s="677"/>
      <c r="AP72" s="677" t="s">
        <v>201</v>
      </c>
      <c r="AQ72" s="677"/>
      <c r="AR72" s="677"/>
      <c r="AS72" s="677"/>
      <c r="AT72" s="677"/>
      <c r="AU72" s="677" t="s">
        <v>201</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15">
      <c r="A73" s="52">
        <v>6</v>
      </c>
      <c r="B73" s="673" t="s">
        <v>536</v>
      </c>
      <c r="C73" s="674"/>
      <c r="D73" s="674"/>
      <c r="E73" s="674"/>
      <c r="F73" s="674"/>
      <c r="G73" s="674"/>
      <c r="H73" s="674"/>
      <c r="I73" s="674"/>
      <c r="J73" s="674"/>
      <c r="K73" s="674"/>
      <c r="L73" s="674"/>
      <c r="M73" s="674"/>
      <c r="N73" s="674"/>
      <c r="O73" s="674"/>
      <c r="P73" s="675"/>
      <c r="Q73" s="676">
        <v>6612</v>
      </c>
      <c r="R73" s="677"/>
      <c r="S73" s="677"/>
      <c r="T73" s="677"/>
      <c r="U73" s="677"/>
      <c r="V73" s="677">
        <v>5646</v>
      </c>
      <c r="W73" s="677"/>
      <c r="X73" s="677"/>
      <c r="Y73" s="677"/>
      <c r="Z73" s="677"/>
      <c r="AA73" s="677">
        <v>966</v>
      </c>
      <c r="AB73" s="677"/>
      <c r="AC73" s="677"/>
      <c r="AD73" s="677"/>
      <c r="AE73" s="677"/>
      <c r="AF73" s="677">
        <v>4833</v>
      </c>
      <c r="AG73" s="677"/>
      <c r="AH73" s="677"/>
      <c r="AI73" s="677"/>
      <c r="AJ73" s="677"/>
      <c r="AK73" s="677" t="s">
        <v>201</v>
      </c>
      <c r="AL73" s="677"/>
      <c r="AM73" s="677"/>
      <c r="AN73" s="677"/>
      <c r="AO73" s="677"/>
      <c r="AP73" s="677">
        <v>8154</v>
      </c>
      <c r="AQ73" s="677"/>
      <c r="AR73" s="677"/>
      <c r="AS73" s="677"/>
      <c r="AT73" s="677"/>
      <c r="AU73" s="677" t="s">
        <v>201</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15">
      <c r="A74" s="52">
        <v>7</v>
      </c>
      <c r="B74" s="673" t="s">
        <v>537</v>
      </c>
      <c r="C74" s="674"/>
      <c r="D74" s="674"/>
      <c r="E74" s="674"/>
      <c r="F74" s="674"/>
      <c r="G74" s="674"/>
      <c r="H74" s="674"/>
      <c r="I74" s="674"/>
      <c r="J74" s="674"/>
      <c r="K74" s="674"/>
      <c r="L74" s="674"/>
      <c r="M74" s="674"/>
      <c r="N74" s="674"/>
      <c r="O74" s="674"/>
      <c r="P74" s="675"/>
      <c r="Q74" s="676">
        <v>399</v>
      </c>
      <c r="R74" s="677"/>
      <c r="S74" s="677"/>
      <c r="T74" s="677"/>
      <c r="U74" s="677"/>
      <c r="V74" s="677">
        <v>370</v>
      </c>
      <c r="W74" s="677"/>
      <c r="X74" s="677"/>
      <c r="Y74" s="677"/>
      <c r="Z74" s="677"/>
      <c r="AA74" s="677">
        <v>29</v>
      </c>
      <c r="AB74" s="677"/>
      <c r="AC74" s="677"/>
      <c r="AD74" s="677"/>
      <c r="AE74" s="677"/>
      <c r="AF74" s="677">
        <v>20</v>
      </c>
      <c r="AG74" s="677"/>
      <c r="AH74" s="677"/>
      <c r="AI74" s="677"/>
      <c r="AJ74" s="677"/>
      <c r="AK74" s="677">
        <v>12</v>
      </c>
      <c r="AL74" s="677"/>
      <c r="AM74" s="677"/>
      <c r="AN74" s="677"/>
      <c r="AO74" s="677"/>
      <c r="AP74" s="677" t="s">
        <v>201</v>
      </c>
      <c r="AQ74" s="677"/>
      <c r="AR74" s="677"/>
      <c r="AS74" s="677"/>
      <c r="AT74" s="677"/>
      <c r="AU74" s="677" t="s">
        <v>201</v>
      </c>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15">
      <c r="A75" s="52">
        <v>8</v>
      </c>
      <c r="B75" s="673" t="s">
        <v>538</v>
      </c>
      <c r="C75" s="674"/>
      <c r="D75" s="674"/>
      <c r="E75" s="674"/>
      <c r="F75" s="674"/>
      <c r="G75" s="674"/>
      <c r="H75" s="674"/>
      <c r="I75" s="674"/>
      <c r="J75" s="674"/>
      <c r="K75" s="674"/>
      <c r="L75" s="674"/>
      <c r="M75" s="674"/>
      <c r="N75" s="674"/>
      <c r="O75" s="674"/>
      <c r="P75" s="675"/>
      <c r="Q75" s="685">
        <v>201</v>
      </c>
      <c r="R75" s="680"/>
      <c r="S75" s="680"/>
      <c r="T75" s="680"/>
      <c r="U75" s="682"/>
      <c r="V75" s="678">
        <v>175</v>
      </c>
      <c r="W75" s="680"/>
      <c r="X75" s="680"/>
      <c r="Y75" s="680"/>
      <c r="Z75" s="682"/>
      <c r="AA75" s="678">
        <v>26</v>
      </c>
      <c r="AB75" s="680"/>
      <c r="AC75" s="680"/>
      <c r="AD75" s="680"/>
      <c r="AE75" s="682"/>
      <c r="AF75" s="678">
        <v>26</v>
      </c>
      <c r="AG75" s="680"/>
      <c r="AH75" s="680"/>
      <c r="AI75" s="680"/>
      <c r="AJ75" s="682"/>
      <c r="AK75" s="678" t="s">
        <v>201</v>
      </c>
      <c r="AL75" s="680"/>
      <c r="AM75" s="680"/>
      <c r="AN75" s="680"/>
      <c r="AO75" s="682"/>
      <c r="AP75" s="678" t="s">
        <v>201</v>
      </c>
      <c r="AQ75" s="680"/>
      <c r="AR75" s="680"/>
      <c r="AS75" s="680"/>
      <c r="AT75" s="682"/>
      <c r="AU75" s="678" t="s">
        <v>201</v>
      </c>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15">
      <c r="A76" s="52">
        <v>9</v>
      </c>
      <c r="B76" s="673" t="s">
        <v>88</v>
      </c>
      <c r="C76" s="674"/>
      <c r="D76" s="674"/>
      <c r="E76" s="674"/>
      <c r="F76" s="674"/>
      <c r="G76" s="674"/>
      <c r="H76" s="674"/>
      <c r="I76" s="674"/>
      <c r="J76" s="674"/>
      <c r="K76" s="674"/>
      <c r="L76" s="674"/>
      <c r="M76" s="674"/>
      <c r="N76" s="674"/>
      <c r="O76" s="674"/>
      <c r="P76" s="675"/>
      <c r="Q76" s="685">
        <v>7065</v>
      </c>
      <c r="R76" s="680"/>
      <c r="S76" s="680"/>
      <c r="T76" s="680"/>
      <c r="U76" s="682"/>
      <c r="V76" s="678">
        <v>6313</v>
      </c>
      <c r="W76" s="680"/>
      <c r="X76" s="680"/>
      <c r="Y76" s="680"/>
      <c r="Z76" s="682"/>
      <c r="AA76" s="678">
        <v>752</v>
      </c>
      <c r="AB76" s="680"/>
      <c r="AC76" s="680"/>
      <c r="AD76" s="680"/>
      <c r="AE76" s="682"/>
      <c r="AF76" s="678">
        <v>725</v>
      </c>
      <c r="AG76" s="680"/>
      <c r="AH76" s="680"/>
      <c r="AI76" s="680"/>
      <c r="AJ76" s="682"/>
      <c r="AK76" s="678" t="s">
        <v>201</v>
      </c>
      <c r="AL76" s="680"/>
      <c r="AM76" s="680"/>
      <c r="AN76" s="680"/>
      <c r="AO76" s="682"/>
      <c r="AP76" s="678">
        <v>5093</v>
      </c>
      <c r="AQ76" s="680"/>
      <c r="AR76" s="680"/>
      <c r="AS76" s="680"/>
      <c r="AT76" s="682"/>
      <c r="AU76" s="678">
        <v>1561</v>
      </c>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15">
      <c r="A77" s="52">
        <v>10</v>
      </c>
      <c r="B77" s="673" t="s">
        <v>539</v>
      </c>
      <c r="C77" s="674"/>
      <c r="D77" s="674"/>
      <c r="E77" s="674"/>
      <c r="F77" s="674"/>
      <c r="G77" s="674"/>
      <c r="H77" s="674"/>
      <c r="I77" s="674"/>
      <c r="J77" s="674"/>
      <c r="K77" s="674"/>
      <c r="L77" s="674"/>
      <c r="M77" s="674"/>
      <c r="N77" s="674"/>
      <c r="O77" s="674"/>
      <c r="P77" s="675"/>
      <c r="Q77" s="685">
        <v>4238</v>
      </c>
      <c r="R77" s="680"/>
      <c r="S77" s="680"/>
      <c r="T77" s="680"/>
      <c r="U77" s="682"/>
      <c r="V77" s="678">
        <v>4083</v>
      </c>
      <c r="W77" s="680"/>
      <c r="X77" s="680"/>
      <c r="Y77" s="680"/>
      <c r="Z77" s="682"/>
      <c r="AA77" s="678">
        <v>154</v>
      </c>
      <c r="AB77" s="680"/>
      <c r="AC77" s="680"/>
      <c r="AD77" s="680"/>
      <c r="AE77" s="682"/>
      <c r="AF77" s="678">
        <v>1020</v>
      </c>
      <c r="AG77" s="680"/>
      <c r="AH77" s="680"/>
      <c r="AI77" s="680"/>
      <c r="AJ77" s="682"/>
      <c r="AK77" s="678" t="s">
        <v>201</v>
      </c>
      <c r="AL77" s="680"/>
      <c r="AM77" s="680"/>
      <c r="AN77" s="680"/>
      <c r="AO77" s="682"/>
      <c r="AP77" s="678">
        <v>22335</v>
      </c>
      <c r="AQ77" s="680"/>
      <c r="AR77" s="680"/>
      <c r="AS77" s="680"/>
      <c r="AT77" s="682"/>
      <c r="AU77" s="678">
        <v>12739</v>
      </c>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15">
      <c r="A78" s="52">
        <v>11</v>
      </c>
      <c r="B78" s="673" t="s">
        <v>540</v>
      </c>
      <c r="C78" s="674"/>
      <c r="D78" s="674"/>
      <c r="E78" s="674"/>
      <c r="F78" s="674"/>
      <c r="G78" s="674"/>
      <c r="H78" s="674"/>
      <c r="I78" s="674"/>
      <c r="J78" s="674"/>
      <c r="K78" s="674"/>
      <c r="L78" s="674"/>
      <c r="M78" s="674"/>
      <c r="N78" s="674"/>
      <c r="O78" s="674"/>
      <c r="P78" s="675"/>
      <c r="Q78" s="676">
        <v>14</v>
      </c>
      <c r="R78" s="677"/>
      <c r="S78" s="677"/>
      <c r="T78" s="677"/>
      <c r="U78" s="677"/>
      <c r="V78" s="677">
        <v>12</v>
      </c>
      <c r="W78" s="677"/>
      <c r="X78" s="677"/>
      <c r="Y78" s="677"/>
      <c r="Z78" s="677"/>
      <c r="AA78" s="677">
        <v>1</v>
      </c>
      <c r="AB78" s="677"/>
      <c r="AC78" s="677"/>
      <c r="AD78" s="677"/>
      <c r="AE78" s="677"/>
      <c r="AF78" s="677">
        <v>1</v>
      </c>
      <c r="AG78" s="677"/>
      <c r="AH78" s="677"/>
      <c r="AI78" s="677"/>
      <c r="AJ78" s="677"/>
      <c r="AK78" s="677" t="s">
        <v>201</v>
      </c>
      <c r="AL78" s="677"/>
      <c r="AM78" s="677"/>
      <c r="AN78" s="677"/>
      <c r="AO78" s="677"/>
      <c r="AP78" s="677" t="s">
        <v>201</v>
      </c>
      <c r="AQ78" s="677"/>
      <c r="AR78" s="677"/>
      <c r="AS78" s="677"/>
      <c r="AT78" s="677"/>
      <c r="AU78" s="677" t="s">
        <v>201</v>
      </c>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15">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15">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15">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15">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15">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15">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15">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15">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15">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15">
      <c r="A88" s="53" t="s">
        <v>253</v>
      </c>
      <c r="B88" s="696" t="s">
        <v>183</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v>20051</v>
      </c>
      <c r="AG88" s="700"/>
      <c r="AH88" s="700"/>
      <c r="AI88" s="700"/>
      <c r="AJ88" s="700"/>
      <c r="AK88" s="705"/>
      <c r="AL88" s="705"/>
      <c r="AM88" s="705"/>
      <c r="AN88" s="705"/>
      <c r="AO88" s="705"/>
      <c r="AP88" s="700">
        <v>35582</v>
      </c>
      <c r="AQ88" s="700"/>
      <c r="AR88" s="700"/>
      <c r="AS88" s="700"/>
      <c r="AT88" s="700"/>
      <c r="AU88" s="700">
        <v>14300</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253</v>
      </c>
      <c r="BR102" s="696" t="s">
        <v>445</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v>123</v>
      </c>
      <c r="CS102" s="709"/>
      <c r="CT102" s="709"/>
      <c r="CU102" s="709"/>
      <c r="CV102" s="749"/>
      <c r="CW102" s="748">
        <v>96</v>
      </c>
      <c r="CX102" s="709"/>
      <c r="CY102" s="709"/>
      <c r="CZ102" s="709"/>
      <c r="DA102" s="749"/>
      <c r="DB102" s="748"/>
      <c r="DC102" s="709"/>
      <c r="DD102" s="709"/>
      <c r="DE102" s="709"/>
      <c r="DF102" s="749"/>
      <c r="DG102" s="748"/>
      <c r="DH102" s="709"/>
      <c r="DI102" s="709"/>
      <c r="DJ102" s="709"/>
      <c r="DK102" s="749"/>
      <c r="DL102" s="748"/>
      <c r="DM102" s="709"/>
      <c r="DN102" s="709"/>
      <c r="DO102" s="709"/>
      <c r="DP102" s="749"/>
      <c r="DQ102" s="748"/>
      <c r="DR102" s="709"/>
      <c r="DS102" s="709"/>
      <c r="DT102" s="709"/>
      <c r="DU102" s="749"/>
      <c r="DV102" s="696"/>
      <c r="DW102" s="697"/>
      <c r="DX102" s="697"/>
      <c r="DY102" s="697"/>
      <c r="DZ102" s="75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102</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463</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464</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280</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3" t="s">
        <v>465</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203</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15">
      <c r="A109" s="756" t="s">
        <v>466</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426</v>
      </c>
      <c r="AB109" s="757"/>
      <c r="AC109" s="757"/>
      <c r="AD109" s="757"/>
      <c r="AE109" s="758"/>
      <c r="AF109" s="759" t="s">
        <v>467</v>
      </c>
      <c r="AG109" s="757"/>
      <c r="AH109" s="757"/>
      <c r="AI109" s="757"/>
      <c r="AJ109" s="758"/>
      <c r="AK109" s="759" t="s">
        <v>383</v>
      </c>
      <c r="AL109" s="757"/>
      <c r="AM109" s="757"/>
      <c r="AN109" s="757"/>
      <c r="AO109" s="758"/>
      <c r="AP109" s="759" t="s">
        <v>468</v>
      </c>
      <c r="AQ109" s="757"/>
      <c r="AR109" s="757"/>
      <c r="AS109" s="757"/>
      <c r="AT109" s="760"/>
      <c r="AU109" s="756" t="s">
        <v>466</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426</v>
      </c>
      <c r="BR109" s="757"/>
      <c r="BS109" s="757"/>
      <c r="BT109" s="757"/>
      <c r="BU109" s="758"/>
      <c r="BV109" s="759" t="s">
        <v>467</v>
      </c>
      <c r="BW109" s="757"/>
      <c r="BX109" s="757"/>
      <c r="BY109" s="757"/>
      <c r="BZ109" s="758"/>
      <c r="CA109" s="759" t="s">
        <v>383</v>
      </c>
      <c r="CB109" s="757"/>
      <c r="CC109" s="757"/>
      <c r="CD109" s="757"/>
      <c r="CE109" s="758"/>
      <c r="CF109" s="761" t="s">
        <v>468</v>
      </c>
      <c r="CG109" s="761"/>
      <c r="CH109" s="761"/>
      <c r="CI109" s="761"/>
      <c r="CJ109" s="761"/>
      <c r="CK109" s="759" t="s">
        <v>92</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426</v>
      </c>
      <c r="DH109" s="757"/>
      <c r="DI109" s="757"/>
      <c r="DJ109" s="757"/>
      <c r="DK109" s="758"/>
      <c r="DL109" s="759" t="s">
        <v>467</v>
      </c>
      <c r="DM109" s="757"/>
      <c r="DN109" s="757"/>
      <c r="DO109" s="757"/>
      <c r="DP109" s="758"/>
      <c r="DQ109" s="759" t="s">
        <v>383</v>
      </c>
      <c r="DR109" s="757"/>
      <c r="DS109" s="757"/>
      <c r="DT109" s="757"/>
      <c r="DU109" s="758"/>
      <c r="DV109" s="759" t="s">
        <v>468</v>
      </c>
      <c r="DW109" s="757"/>
      <c r="DX109" s="757"/>
      <c r="DY109" s="757"/>
      <c r="DZ109" s="760"/>
    </row>
    <row r="110" spans="1:131" s="48" customFormat="1" ht="26.25" customHeight="1" x14ac:dyDescent="0.15">
      <c r="A110" s="762" t="s">
        <v>326</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4424838</v>
      </c>
      <c r="AB110" s="766"/>
      <c r="AC110" s="766"/>
      <c r="AD110" s="766"/>
      <c r="AE110" s="767"/>
      <c r="AF110" s="768">
        <v>4647591</v>
      </c>
      <c r="AG110" s="766"/>
      <c r="AH110" s="766"/>
      <c r="AI110" s="766"/>
      <c r="AJ110" s="767"/>
      <c r="AK110" s="768">
        <v>4709648</v>
      </c>
      <c r="AL110" s="766"/>
      <c r="AM110" s="766"/>
      <c r="AN110" s="766"/>
      <c r="AO110" s="767"/>
      <c r="AP110" s="769">
        <v>23</v>
      </c>
      <c r="AQ110" s="770"/>
      <c r="AR110" s="770"/>
      <c r="AS110" s="770"/>
      <c r="AT110" s="771"/>
      <c r="AU110" s="974" t="s">
        <v>121</v>
      </c>
      <c r="AV110" s="975"/>
      <c r="AW110" s="975"/>
      <c r="AX110" s="975"/>
      <c r="AY110" s="975"/>
      <c r="AZ110" s="772" t="s">
        <v>469</v>
      </c>
      <c r="BA110" s="763"/>
      <c r="BB110" s="763"/>
      <c r="BC110" s="763"/>
      <c r="BD110" s="763"/>
      <c r="BE110" s="763"/>
      <c r="BF110" s="763"/>
      <c r="BG110" s="763"/>
      <c r="BH110" s="763"/>
      <c r="BI110" s="763"/>
      <c r="BJ110" s="763"/>
      <c r="BK110" s="763"/>
      <c r="BL110" s="763"/>
      <c r="BM110" s="763"/>
      <c r="BN110" s="763"/>
      <c r="BO110" s="763"/>
      <c r="BP110" s="764"/>
      <c r="BQ110" s="773">
        <v>49995516</v>
      </c>
      <c r="BR110" s="774"/>
      <c r="BS110" s="774"/>
      <c r="BT110" s="774"/>
      <c r="BU110" s="774"/>
      <c r="BV110" s="774">
        <v>49298016</v>
      </c>
      <c r="BW110" s="774"/>
      <c r="BX110" s="774"/>
      <c r="BY110" s="774"/>
      <c r="BZ110" s="774"/>
      <c r="CA110" s="774">
        <v>48552237</v>
      </c>
      <c r="CB110" s="774"/>
      <c r="CC110" s="774"/>
      <c r="CD110" s="774"/>
      <c r="CE110" s="774"/>
      <c r="CF110" s="775">
        <v>237.3</v>
      </c>
      <c r="CG110" s="776"/>
      <c r="CH110" s="776"/>
      <c r="CI110" s="776"/>
      <c r="CJ110" s="776"/>
      <c r="CK110" s="980" t="s">
        <v>380</v>
      </c>
      <c r="CL110" s="981"/>
      <c r="CM110" s="772" t="s">
        <v>61</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201</v>
      </c>
      <c r="DH110" s="774"/>
      <c r="DI110" s="774"/>
      <c r="DJ110" s="774"/>
      <c r="DK110" s="774"/>
      <c r="DL110" s="774" t="s">
        <v>201</v>
      </c>
      <c r="DM110" s="774"/>
      <c r="DN110" s="774"/>
      <c r="DO110" s="774"/>
      <c r="DP110" s="774"/>
      <c r="DQ110" s="774" t="s">
        <v>201</v>
      </c>
      <c r="DR110" s="774"/>
      <c r="DS110" s="774"/>
      <c r="DT110" s="774"/>
      <c r="DU110" s="774"/>
      <c r="DV110" s="777" t="s">
        <v>201</v>
      </c>
      <c r="DW110" s="777"/>
      <c r="DX110" s="777"/>
      <c r="DY110" s="777"/>
      <c r="DZ110" s="778"/>
    </row>
    <row r="111" spans="1:131" s="48" customFormat="1" ht="26.25" customHeight="1" x14ac:dyDescent="0.15">
      <c r="A111" s="779" t="s">
        <v>453</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201</v>
      </c>
      <c r="AB111" s="782"/>
      <c r="AC111" s="782"/>
      <c r="AD111" s="782"/>
      <c r="AE111" s="783"/>
      <c r="AF111" s="784" t="s">
        <v>201</v>
      </c>
      <c r="AG111" s="782"/>
      <c r="AH111" s="782"/>
      <c r="AI111" s="782"/>
      <c r="AJ111" s="783"/>
      <c r="AK111" s="784" t="s">
        <v>201</v>
      </c>
      <c r="AL111" s="782"/>
      <c r="AM111" s="782"/>
      <c r="AN111" s="782"/>
      <c r="AO111" s="783"/>
      <c r="AP111" s="785" t="s">
        <v>201</v>
      </c>
      <c r="AQ111" s="786"/>
      <c r="AR111" s="786"/>
      <c r="AS111" s="786"/>
      <c r="AT111" s="787"/>
      <c r="AU111" s="976"/>
      <c r="AV111" s="977"/>
      <c r="AW111" s="977"/>
      <c r="AX111" s="977"/>
      <c r="AY111" s="977"/>
      <c r="AZ111" s="788" t="s">
        <v>470</v>
      </c>
      <c r="BA111" s="789"/>
      <c r="BB111" s="789"/>
      <c r="BC111" s="789"/>
      <c r="BD111" s="789"/>
      <c r="BE111" s="789"/>
      <c r="BF111" s="789"/>
      <c r="BG111" s="789"/>
      <c r="BH111" s="789"/>
      <c r="BI111" s="789"/>
      <c r="BJ111" s="789"/>
      <c r="BK111" s="789"/>
      <c r="BL111" s="789"/>
      <c r="BM111" s="789"/>
      <c r="BN111" s="789"/>
      <c r="BO111" s="789"/>
      <c r="BP111" s="790"/>
      <c r="BQ111" s="791" t="s">
        <v>201</v>
      </c>
      <c r="BR111" s="792"/>
      <c r="BS111" s="792"/>
      <c r="BT111" s="792"/>
      <c r="BU111" s="792"/>
      <c r="BV111" s="792" t="s">
        <v>201</v>
      </c>
      <c r="BW111" s="792"/>
      <c r="BX111" s="792"/>
      <c r="BY111" s="792"/>
      <c r="BZ111" s="792"/>
      <c r="CA111" s="792" t="s">
        <v>201</v>
      </c>
      <c r="CB111" s="792"/>
      <c r="CC111" s="792"/>
      <c r="CD111" s="792"/>
      <c r="CE111" s="792"/>
      <c r="CF111" s="793" t="s">
        <v>201</v>
      </c>
      <c r="CG111" s="794"/>
      <c r="CH111" s="794"/>
      <c r="CI111" s="794"/>
      <c r="CJ111" s="794"/>
      <c r="CK111" s="982"/>
      <c r="CL111" s="983"/>
      <c r="CM111" s="788" t="s">
        <v>136</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201</v>
      </c>
      <c r="DH111" s="792"/>
      <c r="DI111" s="792"/>
      <c r="DJ111" s="792"/>
      <c r="DK111" s="792"/>
      <c r="DL111" s="792" t="s">
        <v>201</v>
      </c>
      <c r="DM111" s="792"/>
      <c r="DN111" s="792"/>
      <c r="DO111" s="792"/>
      <c r="DP111" s="792"/>
      <c r="DQ111" s="792" t="s">
        <v>201</v>
      </c>
      <c r="DR111" s="792"/>
      <c r="DS111" s="792"/>
      <c r="DT111" s="792"/>
      <c r="DU111" s="792"/>
      <c r="DV111" s="795" t="s">
        <v>201</v>
      </c>
      <c r="DW111" s="795"/>
      <c r="DX111" s="795"/>
      <c r="DY111" s="795"/>
      <c r="DZ111" s="796"/>
    </row>
    <row r="112" spans="1:131" s="48" customFormat="1" ht="26.25" customHeight="1" x14ac:dyDescent="0.15">
      <c r="A112" s="943" t="s">
        <v>152</v>
      </c>
      <c r="B112" s="944"/>
      <c r="C112" s="789" t="s">
        <v>471</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v>52667</v>
      </c>
      <c r="AB112" s="782"/>
      <c r="AC112" s="782"/>
      <c r="AD112" s="782"/>
      <c r="AE112" s="783"/>
      <c r="AF112" s="784">
        <v>52667</v>
      </c>
      <c r="AG112" s="782"/>
      <c r="AH112" s="782"/>
      <c r="AI112" s="782"/>
      <c r="AJ112" s="783"/>
      <c r="AK112" s="784">
        <v>52667</v>
      </c>
      <c r="AL112" s="782"/>
      <c r="AM112" s="782"/>
      <c r="AN112" s="782"/>
      <c r="AO112" s="783"/>
      <c r="AP112" s="785">
        <v>0.3</v>
      </c>
      <c r="AQ112" s="786"/>
      <c r="AR112" s="786"/>
      <c r="AS112" s="786"/>
      <c r="AT112" s="787"/>
      <c r="AU112" s="976"/>
      <c r="AV112" s="977"/>
      <c r="AW112" s="977"/>
      <c r="AX112" s="977"/>
      <c r="AY112" s="977"/>
      <c r="AZ112" s="788" t="s">
        <v>268</v>
      </c>
      <c r="BA112" s="789"/>
      <c r="BB112" s="789"/>
      <c r="BC112" s="789"/>
      <c r="BD112" s="789"/>
      <c r="BE112" s="789"/>
      <c r="BF112" s="789"/>
      <c r="BG112" s="789"/>
      <c r="BH112" s="789"/>
      <c r="BI112" s="789"/>
      <c r="BJ112" s="789"/>
      <c r="BK112" s="789"/>
      <c r="BL112" s="789"/>
      <c r="BM112" s="789"/>
      <c r="BN112" s="789"/>
      <c r="BO112" s="789"/>
      <c r="BP112" s="790"/>
      <c r="BQ112" s="791" t="s">
        <v>201</v>
      </c>
      <c r="BR112" s="792"/>
      <c r="BS112" s="792"/>
      <c r="BT112" s="792"/>
      <c r="BU112" s="792"/>
      <c r="BV112" s="792" t="s">
        <v>201</v>
      </c>
      <c r="BW112" s="792"/>
      <c r="BX112" s="792"/>
      <c r="BY112" s="792"/>
      <c r="BZ112" s="792"/>
      <c r="CA112" s="792" t="s">
        <v>201</v>
      </c>
      <c r="CB112" s="792"/>
      <c r="CC112" s="792"/>
      <c r="CD112" s="792"/>
      <c r="CE112" s="792"/>
      <c r="CF112" s="793" t="s">
        <v>201</v>
      </c>
      <c r="CG112" s="794"/>
      <c r="CH112" s="794"/>
      <c r="CI112" s="794"/>
      <c r="CJ112" s="794"/>
      <c r="CK112" s="982"/>
      <c r="CL112" s="983"/>
      <c r="CM112" s="788" t="s">
        <v>389</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t="s">
        <v>201</v>
      </c>
      <c r="DH112" s="792"/>
      <c r="DI112" s="792"/>
      <c r="DJ112" s="792"/>
      <c r="DK112" s="792"/>
      <c r="DL112" s="792" t="s">
        <v>201</v>
      </c>
      <c r="DM112" s="792"/>
      <c r="DN112" s="792"/>
      <c r="DO112" s="792"/>
      <c r="DP112" s="792"/>
      <c r="DQ112" s="792" t="s">
        <v>201</v>
      </c>
      <c r="DR112" s="792"/>
      <c r="DS112" s="792"/>
      <c r="DT112" s="792"/>
      <c r="DU112" s="792"/>
      <c r="DV112" s="795" t="s">
        <v>201</v>
      </c>
      <c r="DW112" s="795"/>
      <c r="DX112" s="795"/>
      <c r="DY112" s="795"/>
      <c r="DZ112" s="796"/>
    </row>
    <row r="113" spans="1:130" s="48" customFormat="1" ht="26.25" customHeight="1" x14ac:dyDescent="0.15">
      <c r="A113" s="945"/>
      <c r="B113" s="946"/>
      <c r="C113" s="789" t="s">
        <v>473</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t="s">
        <v>201</v>
      </c>
      <c r="AB113" s="782"/>
      <c r="AC113" s="782"/>
      <c r="AD113" s="782"/>
      <c r="AE113" s="783"/>
      <c r="AF113" s="784" t="s">
        <v>201</v>
      </c>
      <c r="AG113" s="782"/>
      <c r="AH113" s="782"/>
      <c r="AI113" s="782"/>
      <c r="AJ113" s="783"/>
      <c r="AK113" s="784" t="s">
        <v>201</v>
      </c>
      <c r="AL113" s="782"/>
      <c r="AM113" s="782"/>
      <c r="AN113" s="782"/>
      <c r="AO113" s="783"/>
      <c r="AP113" s="785" t="s">
        <v>201</v>
      </c>
      <c r="AQ113" s="786"/>
      <c r="AR113" s="786"/>
      <c r="AS113" s="786"/>
      <c r="AT113" s="787"/>
      <c r="AU113" s="976"/>
      <c r="AV113" s="977"/>
      <c r="AW113" s="977"/>
      <c r="AX113" s="977"/>
      <c r="AY113" s="977"/>
      <c r="AZ113" s="788" t="s">
        <v>205</v>
      </c>
      <c r="BA113" s="789"/>
      <c r="BB113" s="789"/>
      <c r="BC113" s="789"/>
      <c r="BD113" s="789"/>
      <c r="BE113" s="789"/>
      <c r="BF113" s="789"/>
      <c r="BG113" s="789"/>
      <c r="BH113" s="789"/>
      <c r="BI113" s="789"/>
      <c r="BJ113" s="789"/>
      <c r="BK113" s="789"/>
      <c r="BL113" s="789"/>
      <c r="BM113" s="789"/>
      <c r="BN113" s="789"/>
      <c r="BO113" s="789"/>
      <c r="BP113" s="790"/>
      <c r="BQ113" s="791">
        <v>15699946</v>
      </c>
      <c r="BR113" s="792"/>
      <c r="BS113" s="792"/>
      <c r="BT113" s="792"/>
      <c r="BU113" s="792"/>
      <c r="BV113" s="792">
        <v>14899549</v>
      </c>
      <c r="BW113" s="792"/>
      <c r="BX113" s="792"/>
      <c r="BY113" s="792"/>
      <c r="BZ113" s="792"/>
      <c r="CA113" s="792">
        <v>14300710</v>
      </c>
      <c r="CB113" s="792"/>
      <c r="CC113" s="792"/>
      <c r="CD113" s="792"/>
      <c r="CE113" s="792"/>
      <c r="CF113" s="793">
        <v>69.900000000000006</v>
      </c>
      <c r="CG113" s="794"/>
      <c r="CH113" s="794"/>
      <c r="CI113" s="794"/>
      <c r="CJ113" s="794"/>
      <c r="CK113" s="982"/>
      <c r="CL113" s="983"/>
      <c r="CM113" s="788" t="s">
        <v>399</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201</v>
      </c>
      <c r="DH113" s="782"/>
      <c r="DI113" s="782"/>
      <c r="DJ113" s="782"/>
      <c r="DK113" s="783"/>
      <c r="DL113" s="784" t="s">
        <v>201</v>
      </c>
      <c r="DM113" s="782"/>
      <c r="DN113" s="782"/>
      <c r="DO113" s="782"/>
      <c r="DP113" s="783"/>
      <c r="DQ113" s="784" t="s">
        <v>201</v>
      </c>
      <c r="DR113" s="782"/>
      <c r="DS113" s="782"/>
      <c r="DT113" s="782"/>
      <c r="DU113" s="783"/>
      <c r="DV113" s="785" t="s">
        <v>201</v>
      </c>
      <c r="DW113" s="786"/>
      <c r="DX113" s="786"/>
      <c r="DY113" s="786"/>
      <c r="DZ113" s="787"/>
    </row>
    <row r="114" spans="1:130" s="48" customFormat="1" ht="26.25" customHeight="1" x14ac:dyDescent="0.15">
      <c r="A114" s="945"/>
      <c r="B114" s="946"/>
      <c r="C114" s="789" t="s">
        <v>475</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1339610</v>
      </c>
      <c r="AB114" s="782"/>
      <c r="AC114" s="782"/>
      <c r="AD114" s="782"/>
      <c r="AE114" s="783"/>
      <c r="AF114" s="784">
        <v>1340966</v>
      </c>
      <c r="AG114" s="782"/>
      <c r="AH114" s="782"/>
      <c r="AI114" s="782"/>
      <c r="AJ114" s="783"/>
      <c r="AK114" s="784">
        <v>1405309</v>
      </c>
      <c r="AL114" s="782"/>
      <c r="AM114" s="782"/>
      <c r="AN114" s="782"/>
      <c r="AO114" s="783"/>
      <c r="AP114" s="785">
        <v>6.9</v>
      </c>
      <c r="AQ114" s="786"/>
      <c r="AR114" s="786"/>
      <c r="AS114" s="786"/>
      <c r="AT114" s="787"/>
      <c r="AU114" s="976"/>
      <c r="AV114" s="977"/>
      <c r="AW114" s="977"/>
      <c r="AX114" s="977"/>
      <c r="AY114" s="977"/>
      <c r="AZ114" s="788" t="s">
        <v>476</v>
      </c>
      <c r="BA114" s="789"/>
      <c r="BB114" s="789"/>
      <c r="BC114" s="789"/>
      <c r="BD114" s="789"/>
      <c r="BE114" s="789"/>
      <c r="BF114" s="789"/>
      <c r="BG114" s="789"/>
      <c r="BH114" s="789"/>
      <c r="BI114" s="789"/>
      <c r="BJ114" s="789"/>
      <c r="BK114" s="789"/>
      <c r="BL114" s="789"/>
      <c r="BM114" s="789"/>
      <c r="BN114" s="789"/>
      <c r="BO114" s="789"/>
      <c r="BP114" s="790"/>
      <c r="BQ114" s="791">
        <v>2837400</v>
      </c>
      <c r="BR114" s="792"/>
      <c r="BS114" s="792"/>
      <c r="BT114" s="792"/>
      <c r="BU114" s="792"/>
      <c r="BV114" s="792">
        <v>2679748</v>
      </c>
      <c r="BW114" s="792"/>
      <c r="BX114" s="792"/>
      <c r="BY114" s="792"/>
      <c r="BZ114" s="792"/>
      <c r="CA114" s="792">
        <v>2604947</v>
      </c>
      <c r="CB114" s="792"/>
      <c r="CC114" s="792"/>
      <c r="CD114" s="792"/>
      <c r="CE114" s="792"/>
      <c r="CF114" s="793">
        <v>12.7</v>
      </c>
      <c r="CG114" s="794"/>
      <c r="CH114" s="794"/>
      <c r="CI114" s="794"/>
      <c r="CJ114" s="794"/>
      <c r="CK114" s="982"/>
      <c r="CL114" s="983"/>
      <c r="CM114" s="788" t="s">
        <v>477</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201</v>
      </c>
      <c r="DH114" s="782"/>
      <c r="DI114" s="782"/>
      <c r="DJ114" s="782"/>
      <c r="DK114" s="783"/>
      <c r="DL114" s="784" t="s">
        <v>201</v>
      </c>
      <c r="DM114" s="782"/>
      <c r="DN114" s="782"/>
      <c r="DO114" s="782"/>
      <c r="DP114" s="783"/>
      <c r="DQ114" s="784" t="s">
        <v>201</v>
      </c>
      <c r="DR114" s="782"/>
      <c r="DS114" s="782"/>
      <c r="DT114" s="782"/>
      <c r="DU114" s="783"/>
      <c r="DV114" s="785" t="s">
        <v>201</v>
      </c>
      <c r="DW114" s="786"/>
      <c r="DX114" s="786"/>
      <c r="DY114" s="786"/>
      <c r="DZ114" s="787"/>
    </row>
    <row r="115" spans="1:130" s="48" customFormat="1" ht="26.25" customHeight="1" x14ac:dyDescent="0.15">
      <c r="A115" s="945"/>
      <c r="B115" s="946"/>
      <c r="C115" s="789" t="s">
        <v>370</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v>10</v>
      </c>
      <c r="AB115" s="782"/>
      <c r="AC115" s="782"/>
      <c r="AD115" s="782"/>
      <c r="AE115" s="783"/>
      <c r="AF115" s="784">
        <v>10</v>
      </c>
      <c r="AG115" s="782"/>
      <c r="AH115" s="782"/>
      <c r="AI115" s="782"/>
      <c r="AJ115" s="783"/>
      <c r="AK115" s="784">
        <v>10</v>
      </c>
      <c r="AL115" s="782"/>
      <c r="AM115" s="782"/>
      <c r="AN115" s="782"/>
      <c r="AO115" s="783"/>
      <c r="AP115" s="785">
        <v>0</v>
      </c>
      <c r="AQ115" s="786"/>
      <c r="AR115" s="786"/>
      <c r="AS115" s="786"/>
      <c r="AT115" s="787"/>
      <c r="AU115" s="976"/>
      <c r="AV115" s="977"/>
      <c r="AW115" s="977"/>
      <c r="AX115" s="977"/>
      <c r="AY115" s="977"/>
      <c r="AZ115" s="788" t="s">
        <v>344</v>
      </c>
      <c r="BA115" s="789"/>
      <c r="BB115" s="789"/>
      <c r="BC115" s="789"/>
      <c r="BD115" s="789"/>
      <c r="BE115" s="789"/>
      <c r="BF115" s="789"/>
      <c r="BG115" s="789"/>
      <c r="BH115" s="789"/>
      <c r="BI115" s="789"/>
      <c r="BJ115" s="789"/>
      <c r="BK115" s="789"/>
      <c r="BL115" s="789"/>
      <c r="BM115" s="789"/>
      <c r="BN115" s="789"/>
      <c r="BO115" s="789"/>
      <c r="BP115" s="790"/>
      <c r="BQ115" s="791" t="s">
        <v>201</v>
      </c>
      <c r="BR115" s="792"/>
      <c r="BS115" s="792"/>
      <c r="BT115" s="792"/>
      <c r="BU115" s="792"/>
      <c r="BV115" s="792">
        <v>7160</v>
      </c>
      <c r="BW115" s="792"/>
      <c r="BX115" s="792"/>
      <c r="BY115" s="792"/>
      <c r="BZ115" s="792"/>
      <c r="CA115" s="792">
        <v>6890</v>
      </c>
      <c r="CB115" s="792"/>
      <c r="CC115" s="792"/>
      <c r="CD115" s="792"/>
      <c r="CE115" s="792"/>
      <c r="CF115" s="793">
        <v>0</v>
      </c>
      <c r="CG115" s="794"/>
      <c r="CH115" s="794"/>
      <c r="CI115" s="794"/>
      <c r="CJ115" s="794"/>
      <c r="CK115" s="982"/>
      <c r="CL115" s="983"/>
      <c r="CM115" s="788" t="s">
        <v>29</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201</v>
      </c>
      <c r="DH115" s="782"/>
      <c r="DI115" s="782"/>
      <c r="DJ115" s="782"/>
      <c r="DK115" s="783"/>
      <c r="DL115" s="784" t="s">
        <v>201</v>
      </c>
      <c r="DM115" s="782"/>
      <c r="DN115" s="782"/>
      <c r="DO115" s="782"/>
      <c r="DP115" s="783"/>
      <c r="DQ115" s="784" t="s">
        <v>201</v>
      </c>
      <c r="DR115" s="782"/>
      <c r="DS115" s="782"/>
      <c r="DT115" s="782"/>
      <c r="DU115" s="783"/>
      <c r="DV115" s="785" t="s">
        <v>201</v>
      </c>
      <c r="DW115" s="786"/>
      <c r="DX115" s="786"/>
      <c r="DY115" s="786"/>
      <c r="DZ115" s="787"/>
    </row>
    <row r="116" spans="1:130" s="48" customFormat="1" ht="26.25" customHeight="1" x14ac:dyDescent="0.15">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v>17</v>
      </c>
      <c r="AB116" s="782"/>
      <c r="AC116" s="782"/>
      <c r="AD116" s="782"/>
      <c r="AE116" s="783"/>
      <c r="AF116" s="784" t="s">
        <v>201</v>
      </c>
      <c r="AG116" s="782"/>
      <c r="AH116" s="782"/>
      <c r="AI116" s="782"/>
      <c r="AJ116" s="783"/>
      <c r="AK116" s="784" t="s">
        <v>201</v>
      </c>
      <c r="AL116" s="782"/>
      <c r="AM116" s="782"/>
      <c r="AN116" s="782"/>
      <c r="AO116" s="783"/>
      <c r="AP116" s="785" t="s">
        <v>201</v>
      </c>
      <c r="AQ116" s="786"/>
      <c r="AR116" s="786"/>
      <c r="AS116" s="786"/>
      <c r="AT116" s="787"/>
      <c r="AU116" s="976"/>
      <c r="AV116" s="977"/>
      <c r="AW116" s="977"/>
      <c r="AX116" s="977"/>
      <c r="AY116" s="977"/>
      <c r="AZ116" s="799" t="s">
        <v>223</v>
      </c>
      <c r="BA116" s="800"/>
      <c r="BB116" s="800"/>
      <c r="BC116" s="800"/>
      <c r="BD116" s="800"/>
      <c r="BE116" s="800"/>
      <c r="BF116" s="800"/>
      <c r="BG116" s="800"/>
      <c r="BH116" s="800"/>
      <c r="BI116" s="800"/>
      <c r="BJ116" s="800"/>
      <c r="BK116" s="800"/>
      <c r="BL116" s="800"/>
      <c r="BM116" s="800"/>
      <c r="BN116" s="800"/>
      <c r="BO116" s="800"/>
      <c r="BP116" s="801"/>
      <c r="BQ116" s="791" t="s">
        <v>201</v>
      </c>
      <c r="BR116" s="792"/>
      <c r="BS116" s="792"/>
      <c r="BT116" s="792"/>
      <c r="BU116" s="792"/>
      <c r="BV116" s="792" t="s">
        <v>201</v>
      </c>
      <c r="BW116" s="792"/>
      <c r="BX116" s="792"/>
      <c r="BY116" s="792"/>
      <c r="BZ116" s="792"/>
      <c r="CA116" s="792" t="s">
        <v>201</v>
      </c>
      <c r="CB116" s="792"/>
      <c r="CC116" s="792"/>
      <c r="CD116" s="792"/>
      <c r="CE116" s="792"/>
      <c r="CF116" s="793" t="s">
        <v>201</v>
      </c>
      <c r="CG116" s="794"/>
      <c r="CH116" s="794"/>
      <c r="CI116" s="794"/>
      <c r="CJ116" s="794"/>
      <c r="CK116" s="982"/>
      <c r="CL116" s="983"/>
      <c r="CM116" s="788" t="s">
        <v>12</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201</v>
      </c>
      <c r="DH116" s="782"/>
      <c r="DI116" s="782"/>
      <c r="DJ116" s="782"/>
      <c r="DK116" s="783"/>
      <c r="DL116" s="784" t="s">
        <v>201</v>
      </c>
      <c r="DM116" s="782"/>
      <c r="DN116" s="782"/>
      <c r="DO116" s="782"/>
      <c r="DP116" s="783"/>
      <c r="DQ116" s="784" t="s">
        <v>201</v>
      </c>
      <c r="DR116" s="782"/>
      <c r="DS116" s="782"/>
      <c r="DT116" s="782"/>
      <c r="DU116" s="783"/>
      <c r="DV116" s="785" t="s">
        <v>201</v>
      </c>
      <c r="DW116" s="786"/>
      <c r="DX116" s="786"/>
      <c r="DY116" s="786"/>
      <c r="DZ116" s="787"/>
    </row>
    <row r="117" spans="1:130" s="48" customFormat="1" ht="26.25" customHeight="1" x14ac:dyDescent="0.15">
      <c r="A117" s="756" t="s">
        <v>272</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321</v>
      </c>
      <c r="Z117" s="758"/>
      <c r="AA117" s="803">
        <v>5817142</v>
      </c>
      <c r="AB117" s="804"/>
      <c r="AC117" s="804"/>
      <c r="AD117" s="804"/>
      <c r="AE117" s="805"/>
      <c r="AF117" s="806">
        <v>6041234</v>
      </c>
      <c r="AG117" s="804"/>
      <c r="AH117" s="804"/>
      <c r="AI117" s="804"/>
      <c r="AJ117" s="805"/>
      <c r="AK117" s="806">
        <v>6167634</v>
      </c>
      <c r="AL117" s="804"/>
      <c r="AM117" s="804"/>
      <c r="AN117" s="804"/>
      <c r="AO117" s="805"/>
      <c r="AP117" s="807"/>
      <c r="AQ117" s="808"/>
      <c r="AR117" s="808"/>
      <c r="AS117" s="808"/>
      <c r="AT117" s="809"/>
      <c r="AU117" s="976"/>
      <c r="AV117" s="977"/>
      <c r="AW117" s="977"/>
      <c r="AX117" s="977"/>
      <c r="AY117" s="977"/>
      <c r="AZ117" s="810" t="s">
        <v>478</v>
      </c>
      <c r="BA117" s="811"/>
      <c r="BB117" s="811"/>
      <c r="BC117" s="811"/>
      <c r="BD117" s="811"/>
      <c r="BE117" s="811"/>
      <c r="BF117" s="811"/>
      <c r="BG117" s="811"/>
      <c r="BH117" s="811"/>
      <c r="BI117" s="811"/>
      <c r="BJ117" s="811"/>
      <c r="BK117" s="811"/>
      <c r="BL117" s="811"/>
      <c r="BM117" s="811"/>
      <c r="BN117" s="811"/>
      <c r="BO117" s="811"/>
      <c r="BP117" s="812"/>
      <c r="BQ117" s="791" t="s">
        <v>201</v>
      </c>
      <c r="BR117" s="792"/>
      <c r="BS117" s="792"/>
      <c r="BT117" s="792"/>
      <c r="BU117" s="792"/>
      <c r="BV117" s="792" t="s">
        <v>201</v>
      </c>
      <c r="BW117" s="792"/>
      <c r="BX117" s="792"/>
      <c r="BY117" s="792"/>
      <c r="BZ117" s="792"/>
      <c r="CA117" s="792" t="s">
        <v>201</v>
      </c>
      <c r="CB117" s="792"/>
      <c r="CC117" s="792"/>
      <c r="CD117" s="792"/>
      <c r="CE117" s="792"/>
      <c r="CF117" s="793" t="s">
        <v>201</v>
      </c>
      <c r="CG117" s="794"/>
      <c r="CH117" s="794"/>
      <c r="CI117" s="794"/>
      <c r="CJ117" s="794"/>
      <c r="CK117" s="982"/>
      <c r="CL117" s="983"/>
      <c r="CM117" s="788" t="s">
        <v>336</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201</v>
      </c>
      <c r="DH117" s="782"/>
      <c r="DI117" s="782"/>
      <c r="DJ117" s="782"/>
      <c r="DK117" s="783"/>
      <c r="DL117" s="784" t="s">
        <v>201</v>
      </c>
      <c r="DM117" s="782"/>
      <c r="DN117" s="782"/>
      <c r="DO117" s="782"/>
      <c r="DP117" s="783"/>
      <c r="DQ117" s="784" t="s">
        <v>201</v>
      </c>
      <c r="DR117" s="782"/>
      <c r="DS117" s="782"/>
      <c r="DT117" s="782"/>
      <c r="DU117" s="783"/>
      <c r="DV117" s="785" t="s">
        <v>201</v>
      </c>
      <c r="DW117" s="786"/>
      <c r="DX117" s="786"/>
      <c r="DY117" s="786"/>
      <c r="DZ117" s="787"/>
    </row>
    <row r="118" spans="1:130" s="48" customFormat="1" ht="26.25" customHeight="1" x14ac:dyDescent="0.15">
      <c r="A118" s="756" t="s">
        <v>92</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426</v>
      </c>
      <c r="AB118" s="757"/>
      <c r="AC118" s="757"/>
      <c r="AD118" s="757"/>
      <c r="AE118" s="758"/>
      <c r="AF118" s="759" t="s">
        <v>467</v>
      </c>
      <c r="AG118" s="757"/>
      <c r="AH118" s="757"/>
      <c r="AI118" s="757"/>
      <c r="AJ118" s="758"/>
      <c r="AK118" s="759" t="s">
        <v>383</v>
      </c>
      <c r="AL118" s="757"/>
      <c r="AM118" s="757"/>
      <c r="AN118" s="757"/>
      <c r="AO118" s="758"/>
      <c r="AP118" s="759" t="s">
        <v>468</v>
      </c>
      <c r="AQ118" s="757"/>
      <c r="AR118" s="757"/>
      <c r="AS118" s="757"/>
      <c r="AT118" s="760"/>
      <c r="AU118" s="976"/>
      <c r="AV118" s="977"/>
      <c r="AW118" s="977"/>
      <c r="AX118" s="977"/>
      <c r="AY118" s="977"/>
      <c r="AZ118" s="813" t="s">
        <v>479</v>
      </c>
      <c r="BA118" s="797"/>
      <c r="BB118" s="797"/>
      <c r="BC118" s="797"/>
      <c r="BD118" s="797"/>
      <c r="BE118" s="797"/>
      <c r="BF118" s="797"/>
      <c r="BG118" s="797"/>
      <c r="BH118" s="797"/>
      <c r="BI118" s="797"/>
      <c r="BJ118" s="797"/>
      <c r="BK118" s="797"/>
      <c r="BL118" s="797"/>
      <c r="BM118" s="797"/>
      <c r="BN118" s="797"/>
      <c r="BO118" s="797"/>
      <c r="BP118" s="798"/>
      <c r="BQ118" s="814" t="s">
        <v>201</v>
      </c>
      <c r="BR118" s="815"/>
      <c r="BS118" s="815"/>
      <c r="BT118" s="815"/>
      <c r="BU118" s="815"/>
      <c r="BV118" s="815" t="s">
        <v>201</v>
      </c>
      <c r="BW118" s="815"/>
      <c r="BX118" s="815"/>
      <c r="BY118" s="815"/>
      <c r="BZ118" s="815"/>
      <c r="CA118" s="815" t="s">
        <v>201</v>
      </c>
      <c r="CB118" s="815"/>
      <c r="CC118" s="815"/>
      <c r="CD118" s="815"/>
      <c r="CE118" s="815"/>
      <c r="CF118" s="793" t="s">
        <v>201</v>
      </c>
      <c r="CG118" s="794"/>
      <c r="CH118" s="794"/>
      <c r="CI118" s="794"/>
      <c r="CJ118" s="794"/>
      <c r="CK118" s="982"/>
      <c r="CL118" s="983"/>
      <c r="CM118" s="788" t="s">
        <v>480</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201</v>
      </c>
      <c r="DH118" s="782"/>
      <c r="DI118" s="782"/>
      <c r="DJ118" s="782"/>
      <c r="DK118" s="783"/>
      <c r="DL118" s="784" t="s">
        <v>201</v>
      </c>
      <c r="DM118" s="782"/>
      <c r="DN118" s="782"/>
      <c r="DO118" s="782"/>
      <c r="DP118" s="783"/>
      <c r="DQ118" s="784" t="s">
        <v>201</v>
      </c>
      <c r="DR118" s="782"/>
      <c r="DS118" s="782"/>
      <c r="DT118" s="782"/>
      <c r="DU118" s="783"/>
      <c r="DV118" s="785" t="s">
        <v>201</v>
      </c>
      <c r="DW118" s="786"/>
      <c r="DX118" s="786"/>
      <c r="DY118" s="786"/>
      <c r="DZ118" s="787"/>
    </row>
    <row r="119" spans="1:130" s="48" customFormat="1" ht="26.25" customHeight="1" x14ac:dyDescent="0.15">
      <c r="A119" s="986" t="s">
        <v>380</v>
      </c>
      <c r="B119" s="981"/>
      <c r="C119" s="772" t="s">
        <v>61</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201</v>
      </c>
      <c r="AB119" s="766"/>
      <c r="AC119" s="766"/>
      <c r="AD119" s="766"/>
      <c r="AE119" s="767"/>
      <c r="AF119" s="768" t="s">
        <v>201</v>
      </c>
      <c r="AG119" s="766"/>
      <c r="AH119" s="766"/>
      <c r="AI119" s="766"/>
      <c r="AJ119" s="767"/>
      <c r="AK119" s="768" t="s">
        <v>201</v>
      </c>
      <c r="AL119" s="766"/>
      <c r="AM119" s="766"/>
      <c r="AN119" s="766"/>
      <c r="AO119" s="767"/>
      <c r="AP119" s="769" t="s">
        <v>201</v>
      </c>
      <c r="AQ119" s="770"/>
      <c r="AR119" s="770"/>
      <c r="AS119" s="770"/>
      <c r="AT119" s="771"/>
      <c r="AU119" s="978"/>
      <c r="AV119" s="979"/>
      <c r="AW119" s="979"/>
      <c r="AX119" s="979"/>
      <c r="AY119" s="979"/>
      <c r="AZ119" s="69" t="s">
        <v>272</v>
      </c>
      <c r="BA119" s="69"/>
      <c r="BB119" s="69"/>
      <c r="BC119" s="69"/>
      <c r="BD119" s="69"/>
      <c r="BE119" s="69"/>
      <c r="BF119" s="69"/>
      <c r="BG119" s="69"/>
      <c r="BH119" s="69"/>
      <c r="BI119" s="69"/>
      <c r="BJ119" s="69"/>
      <c r="BK119" s="69"/>
      <c r="BL119" s="69"/>
      <c r="BM119" s="69"/>
      <c r="BN119" s="69"/>
      <c r="BO119" s="802" t="s">
        <v>165</v>
      </c>
      <c r="BP119" s="816"/>
      <c r="BQ119" s="814">
        <v>68532862</v>
      </c>
      <c r="BR119" s="815"/>
      <c r="BS119" s="815"/>
      <c r="BT119" s="815"/>
      <c r="BU119" s="815"/>
      <c r="BV119" s="815">
        <v>66884473</v>
      </c>
      <c r="BW119" s="815"/>
      <c r="BX119" s="815"/>
      <c r="BY119" s="815"/>
      <c r="BZ119" s="815"/>
      <c r="CA119" s="815">
        <v>65464784</v>
      </c>
      <c r="CB119" s="815"/>
      <c r="CC119" s="815"/>
      <c r="CD119" s="815"/>
      <c r="CE119" s="815"/>
      <c r="CF119" s="817"/>
      <c r="CG119" s="818"/>
      <c r="CH119" s="818"/>
      <c r="CI119" s="818"/>
      <c r="CJ119" s="819"/>
      <c r="CK119" s="984"/>
      <c r="CL119" s="985"/>
      <c r="CM119" s="813" t="s">
        <v>481</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t="s">
        <v>201</v>
      </c>
      <c r="DH119" s="821"/>
      <c r="DI119" s="821"/>
      <c r="DJ119" s="821"/>
      <c r="DK119" s="822"/>
      <c r="DL119" s="823" t="s">
        <v>201</v>
      </c>
      <c r="DM119" s="821"/>
      <c r="DN119" s="821"/>
      <c r="DO119" s="821"/>
      <c r="DP119" s="822"/>
      <c r="DQ119" s="823" t="s">
        <v>201</v>
      </c>
      <c r="DR119" s="821"/>
      <c r="DS119" s="821"/>
      <c r="DT119" s="821"/>
      <c r="DU119" s="822"/>
      <c r="DV119" s="824" t="s">
        <v>201</v>
      </c>
      <c r="DW119" s="825"/>
      <c r="DX119" s="825"/>
      <c r="DY119" s="825"/>
      <c r="DZ119" s="826"/>
    </row>
    <row r="120" spans="1:130" s="48" customFormat="1" ht="26.25" customHeight="1" x14ac:dyDescent="0.15">
      <c r="A120" s="987"/>
      <c r="B120" s="983"/>
      <c r="C120" s="788" t="s">
        <v>136</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201</v>
      </c>
      <c r="AB120" s="782"/>
      <c r="AC120" s="782"/>
      <c r="AD120" s="782"/>
      <c r="AE120" s="783"/>
      <c r="AF120" s="784" t="s">
        <v>201</v>
      </c>
      <c r="AG120" s="782"/>
      <c r="AH120" s="782"/>
      <c r="AI120" s="782"/>
      <c r="AJ120" s="783"/>
      <c r="AK120" s="784" t="s">
        <v>201</v>
      </c>
      <c r="AL120" s="782"/>
      <c r="AM120" s="782"/>
      <c r="AN120" s="782"/>
      <c r="AO120" s="783"/>
      <c r="AP120" s="785" t="s">
        <v>201</v>
      </c>
      <c r="AQ120" s="786"/>
      <c r="AR120" s="786"/>
      <c r="AS120" s="786"/>
      <c r="AT120" s="787"/>
      <c r="AU120" s="949" t="s">
        <v>472</v>
      </c>
      <c r="AV120" s="950"/>
      <c r="AW120" s="950"/>
      <c r="AX120" s="950"/>
      <c r="AY120" s="951"/>
      <c r="AZ120" s="772" t="s">
        <v>215</v>
      </c>
      <c r="BA120" s="763"/>
      <c r="BB120" s="763"/>
      <c r="BC120" s="763"/>
      <c r="BD120" s="763"/>
      <c r="BE120" s="763"/>
      <c r="BF120" s="763"/>
      <c r="BG120" s="763"/>
      <c r="BH120" s="763"/>
      <c r="BI120" s="763"/>
      <c r="BJ120" s="763"/>
      <c r="BK120" s="763"/>
      <c r="BL120" s="763"/>
      <c r="BM120" s="763"/>
      <c r="BN120" s="763"/>
      <c r="BO120" s="763"/>
      <c r="BP120" s="764"/>
      <c r="BQ120" s="773">
        <v>8019012</v>
      </c>
      <c r="BR120" s="774"/>
      <c r="BS120" s="774"/>
      <c r="BT120" s="774"/>
      <c r="BU120" s="774"/>
      <c r="BV120" s="774">
        <v>11315588</v>
      </c>
      <c r="BW120" s="774"/>
      <c r="BX120" s="774"/>
      <c r="BY120" s="774"/>
      <c r="BZ120" s="774"/>
      <c r="CA120" s="774">
        <v>12254539</v>
      </c>
      <c r="CB120" s="774"/>
      <c r="CC120" s="774"/>
      <c r="CD120" s="774"/>
      <c r="CE120" s="774"/>
      <c r="CF120" s="775">
        <v>59.9</v>
      </c>
      <c r="CG120" s="776"/>
      <c r="CH120" s="776"/>
      <c r="CI120" s="776"/>
      <c r="CJ120" s="776"/>
      <c r="CK120" s="957" t="s">
        <v>269</v>
      </c>
      <c r="CL120" s="958"/>
      <c r="CM120" s="958"/>
      <c r="CN120" s="958"/>
      <c r="CO120" s="959"/>
      <c r="CP120" s="827" t="s">
        <v>173</v>
      </c>
      <c r="CQ120" s="828"/>
      <c r="CR120" s="828"/>
      <c r="CS120" s="828"/>
      <c r="CT120" s="828"/>
      <c r="CU120" s="828"/>
      <c r="CV120" s="828"/>
      <c r="CW120" s="828"/>
      <c r="CX120" s="828"/>
      <c r="CY120" s="828"/>
      <c r="CZ120" s="828"/>
      <c r="DA120" s="828"/>
      <c r="DB120" s="828"/>
      <c r="DC120" s="828"/>
      <c r="DD120" s="828"/>
      <c r="DE120" s="828"/>
      <c r="DF120" s="829"/>
      <c r="DG120" s="773" t="s">
        <v>201</v>
      </c>
      <c r="DH120" s="774"/>
      <c r="DI120" s="774"/>
      <c r="DJ120" s="774"/>
      <c r="DK120" s="774"/>
      <c r="DL120" s="774" t="s">
        <v>201</v>
      </c>
      <c r="DM120" s="774"/>
      <c r="DN120" s="774"/>
      <c r="DO120" s="774"/>
      <c r="DP120" s="774"/>
      <c r="DQ120" s="774" t="s">
        <v>201</v>
      </c>
      <c r="DR120" s="774"/>
      <c r="DS120" s="774"/>
      <c r="DT120" s="774"/>
      <c r="DU120" s="774"/>
      <c r="DV120" s="777" t="s">
        <v>201</v>
      </c>
      <c r="DW120" s="777"/>
      <c r="DX120" s="777"/>
      <c r="DY120" s="777"/>
      <c r="DZ120" s="778"/>
    </row>
    <row r="121" spans="1:130" s="48" customFormat="1" ht="26.25" customHeight="1" x14ac:dyDescent="0.15">
      <c r="A121" s="987"/>
      <c r="B121" s="983"/>
      <c r="C121" s="810" t="s">
        <v>138</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201</v>
      </c>
      <c r="AB121" s="782"/>
      <c r="AC121" s="782"/>
      <c r="AD121" s="782"/>
      <c r="AE121" s="783"/>
      <c r="AF121" s="784" t="s">
        <v>201</v>
      </c>
      <c r="AG121" s="782"/>
      <c r="AH121" s="782"/>
      <c r="AI121" s="782"/>
      <c r="AJ121" s="783"/>
      <c r="AK121" s="784" t="s">
        <v>201</v>
      </c>
      <c r="AL121" s="782"/>
      <c r="AM121" s="782"/>
      <c r="AN121" s="782"/>
      <c r="AO121" s="783"/>
      <c r="AP121" s="785" t="s">
        <v>201</v>
      </c>
      <c r="AQ121" s="786"/>
      <c r="AR121" s="786"/>
      <c r="AS121" s="786"/>
      <c r="AT121" s="787"/>
      <c r="AU121" s="952"/>
      <c r="AV121" s="953"/>
      <c r="AW121" s="953"/>
      <c r="AX121" s="953"/>
      <c r="AY121" s="954"/>
      <c r="AZ121" s="788" t="s">
        <v>482</v>
      </c>
      <c r="BA121" s="789"/>
      <c r="BB121" s="789"/>
      <c r="BC121" s="789"/>
      <c r="BD121" s="789"/>
      <c r="BE121" s="789"/>
      <c r="BF121" s="789"/>
      <c r="BG121" s="789"/>
      <c r="BH121" s="789"/>
      <c r="BI121" s="789"/>
      <c r="BJ121" s="789"/>
      <c r="BK121" s="789"/>
      <c r="BL121" s="789"/>
      <c r="BM121" s="789"/>
      <c r="BN121" s="789"/>
      <c r="BO121" s="789"/>
      <c r="BP121" s="790"/>
      <c r="BQ121" s="791">
        <v>6791001</v>
      </c>
      <c r="BR121" s="792"/>
      <c r="BS121" s="792"/>
      <c r="BT121" s="792"/>
      <c r="BU121" s="792"/>
      <c r="BV121" s="792">
        <v>6780054</v>
      </c>
      <c r="BW121" s="792"/>
      <c r="BX121" s="792"/>
      <c r="BY121" s="792"/>
      <c r="BZ121" s="792"/>
      <c r="CA121" s="792">
        <v>6746745</v>
      </c>
      <c r="CB121" s="792"/>
      <c r="CC121" s="792"/>
      <c r="CD121" s="792"/>
      <c r="CE121" s="792"/>
      <c r="CF121" s="793">
        <v>33</v>
      </c>
      <c r="CG121" s="794"/>
      <c r="CH121" s="794"/>
      <c r="CI121" s="794"/>
      <c r="CJ121" s="794"/>
      <c r="CK121" s="960"/>
      <c r="CL121" s="961"/>
      <c r="CM121" s="961"/>
      <c r="CN121" s="961"/>
      <c r="CO121" s="962"/>
      <c r="CP121" s="830" t="s">
        <v>460</v>
      </c>
      <c r="CQ121" s="831"/>
      <c r="CR121" s="831"/>
      <c r="CS121" s="831"/>
      <c r="CT121" s="831"/>
      <c r="CU121" s="831"/>
      <c r="CV121" s="831"/>
      <c r="CW121" s="831"/>
      <c r="CX121" s="831"/>
      <c r="CY121" s="831"/>
      <c r="CZ121" s="831"/>
      <c r="DA121" s="831"/>
      <c r="DB121" s="831"/>
      <c r="DC121" s="831"/>
      <c r="DD121" s="831"/>
      <c r="DE121" s="831"/>
      <c r="DF121" s="832"/>
      <c r="DG121" s="791" t="s">
        <v>201</v>
      </c>
      <c r="DH121" s="792"/>
      <c r="DI121" s="792"/>
      <c r="DJ121" s="792"/>
      <c r="DK121" s="792"/>
      <c r="DL121" s="792" t="s">
        <v>201</v>
      </c>
      <c r="DM121" s="792"/>
      <c r="DN121" s="792"/>
      <c r="DO121" s="792"/>
      <c r="DP121" s="792"/>
      <c r="DQ121" s="792" t="s">
        <v>201</v>
      </c>
      <c r="DR121" s="792"/>
      <c r="DS121" s="792"/>
      <c r="DT121" s="792"/>
      <c r="DU121" s="792"/>
      <c r="DV121" s="795" t="s">
        <v>201</v>
      </c>
      <c r="DW121" s="795"/>
      <c r="DX121" s="795"/>
      <c r="DY121" s="795"/>
      <c r="DZ121" s="796"/>
    </row>
    <row r="122" spans="1:130" s="48" customFormat="1" ht="26.25" customHeight="1" x14ac:dyDescent="0.15">
      <c r="A122" s="987"/>
      <c r="B122" s="983"/>
      <c r="C122" s="788" t="s">
        <v>477</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201</v>
      </c>
      <c r="AB122" s="782"/>
      <c r="AC122" s="782"/>
      <c r="AD122" s="782"/>
      <c r="AE122" s="783"/>
      <c r="AF122" s="784" t="s">
        <v>201</v>
      </c>
      <c r="AG122" s="782"/>
      <c r="AH122" s="782"/>
      <c r="AI122" s="782"/>
      <c r="AJ122" s="783"/>
      <c r="AK122" s="784" t="s">
        <v>201</v>
      </c>
      <c r="AL122" s="782"/>
      <c r="AM122" s="782"/>
      <c r="AN122" s="782"/>
      <c r="AO122" s="783"/>
      <c r="AP122" s="785" t="s">
        <v>201</v>
      </c>
      <c r="AQ122" s="786"/>
      <c r="AR122" s="786"/>
      <c r="AS122" s="786"/>
      <c r="AT122" s="787"/>
      <c r="AU122" s="952"/>
      <c r="AV122" s="953"/>
      <c r="AW122" s="953"/>
      <c r="AX122" s="953"/>
      <c r="AY122" s="954"/>
      <c r="AZ122" s="813" t="s">
        <v>484</v>
      </c>
      <c r="BA122" s="797"/>
      <c r="BB122" s="797"/>
      <c r="BC122" s="797"/>
      <c r="BD122" s="797"/>
      <c r="BE122" s="797"/>
      <c r="BF122" s="797"/>
      <c r="BG122" s="797"/>
      <c r="BH122" s="797"/>
      <c r="BI122" s="797"/>
      <c r="BJ122" s="797"/>
      <c r="BK122" s="797"/>
      <c r="BL122" s="797"/>
      <c r="BM122" s="797"/>
      <c r="BN122" s="797"/>
      <c r="BO122" s="797"/>
      <c r="BP122" s="798"/>
      <c r="BQ122" s="814">
        <v>47777021</v>
      </c>
      <c r="BR122" s="815"/>
      <c r="BS122" s="815"/>
      <c r="BT122" s="815"/>
      <c r="BU122" s="815"/>
      <c r="BV122" s="815">
        <v>46093377</v>
      </c>
      <c r="BW122" s="815"/>
      <c r="BX122" s="815"/>
      <c r="BY122" s="815"/>
      <c r="BZ122" s="815"/>
      <c r="CA122" s="815">
        <v>44571292</v>
      </c>
      <c r="CB122" s="815"/>
      <c r="CC122" s="815"/>
      <c r="CD122" s="815"/>
      <c r="CE122" s="815"/>
      <c r="CF122" s="833">
        <v>217.8</v>
      </c>
      <c r="CG122" s="834"/>
      <c r="CH122" s="834"/>
      <c r="CI122" s="834"/>
      <c r="CJ122" s="834"/>
      <c r="CK122" s="960"/>
      <c r="CL122" s="961"/>
      <c r="CM122" s="961"/>
      <c r="CN122" s="961"/>
      <c r="CO122" s="962"/>
      <c r="CP122" s="830" t="s">
        <v>451</v>
      </c>
      <c r="CQ122" s="831"/>
      <c r="CR122" s="831"/>
      <c r="CS122" s="831"/>
      <c r="CT122" s="831"/>
      <c r="CU122" s="831"/>
      <c r="CV122" s="831"/>
      <c r="CW122" s="831"/>
      <c r="CX122" s="831"/>
      <c r="CY122" s="831"/>
      <c r="CZ122" s="831"/>
      <c r="DA122" s="831"/>
      <c r="DB122" s="831"/>
      <c r="DC122" s="831"/>
      <c r="DD122" s="831"/>
      <c r="DE122" s="831"/>
      <c r="DF122" s="832"/>
      <c r="DG122" s="791" t="s">
        <v>201</v>
      </c>
      <c r="DH122" s="792"/>
      <c r="DI122" s="792"/>
      <c r="DJ122" s="792"/>
      <c r="DK122" s="792"/>
      <c r="DL122" s="792" t="s">
        <v>201</v>
      </c>
      <c r="DM122" s="792"/>
      <c r="DN122" s="792"/>
      <c r="DO122" s="792"/>
      <c r="DP122" s="792"/>
      <c r="DQ122" s="792" t="s">
        <v>201</v>
      </c>
      <c r="DR122" s="792"/>
      <c r="DS122" s="792"/>
      <c r="DT122" s="792"/>
      <c r="DU122" s="792"/>
      <c r="DV122" s="795" t="s">
        <v>201</v>
      </c>
      <c r="DW122" s="795"/>
      <c r="DX122" s="795"/>
      <c r="DY122" s="795"/>
      <c r="DZ122" s="796"/>
    </row>
    <row r="123" spans="1:130" s="48" customFormat="1" ht="26.25" customHeight="1" x14ac:dyDescent="0.15">
      <c r="A123" s="987"/>
      <c r="B123" s="983"/>
      <c r="C123" s="788" t="s">
        <v>12</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201</v>
      </c>
      <c r="AB123" s="782"/>
      <c r="AC123" s="782"/>
      <c r="AD123" s="782"/>
      <c r="AE123" s="783"/>
      <c r="AF123" s="784" t="s">
        <v>201</v>
      </c>
      <c r="AG123" s="782"/>
      <c r="AH123" s="782"/>
      <c r="AI123" s="782"/>
      <c r="AJ123" s="783"/>
      <c r="AK123" s="784" t="s">
        <v>201</v>
      </c>
      <c r="AL123" s="782"/>
      <c r="AM123" s="782"/>
      <c r="AN123" s="782"/>
      <c r="AO123" s="783"/>
      <c r="AP123" s="785" t="s">
        <v>201</v>
      </c>
      <c r="AQ123" s="786"/>
      <c r="AR123" s="786"/>
      <c r="AS123" s="786"/>
      <c r="AT123" s="787"/>
      <c r="AU123" s="955"/>
      <c r="AV123" s="956"/>
      <c r="AW123" s="956"/>
      <c r="AX123" s="956"/>
      <c r="AY123" s="956"/>
      <c r="AZ123" s="69" t="s">
        <v>272</v>
      </c>
      <c r="BA123" s="69"/>
      <c r="BB123" s="69"/>
      <c r="BC123" s="69"/>
      <c r="BD123" s="69"/>
      <c r="BE123" s="69"/>
      <c r="BF123" s="69"/>
      <c r="BG123" s="69"/>
      <c r="BH123" s="69"/>
      <c r="BI123" s="69"/>
      <c r="BJ123" s="69"/>
      <c r="BK123" s="69"/>
      <c r="BL123" s="69"/>
      <c r="BM123" s="69"/>
      <c r="BN123" s="69"/>
      <c r="BO123" s="802" t="s">
        <v>485</v>
      </c>
      <c r="BP123" s="816"/>
      <c r="BQ123" s="835">
        <v>62587034</v>
      </c>
      <c r="BR123" s="836"/>
      <c r="BS123" s="836"/>
      <c r="BT123" s="836"/>
      <c r="BU123" s="836"/>
      <c r="BV123" s="836">
        <v>64189019</v>
      </c>
      <c r="BW123" s="836"/>
      <c r="BX123" s="836"/>
      <c r="BY123" s="836"/>
      <c r="BZ123" s="836"/>
      <c r="CA123" s="836">
        <v>63572576</v>
      </c>
      <c r="CB123" s="836"/>
      <c r="CC123" s="836"/>
      <c r="CD123" s="836"/>
      <c r="CE123" s="836"/>
      <c r="CF123" s="817"/>
      <c r="CG123" s="818"/>
      <c r="CH123" s="818"/>
      <c r="CI123" s="818"/>
      <c r="CJ123" s="819"/>
      <c r="CK123" s="960"/>
      <c r="CL123" s="961"/>
      <c r="CM123" s="961"/>
      <c r="CN123" s="961"/>
      <c r="CO123" s="962"/>
      <c r="CP123" s="830" t="s">
        <v>459</v>
      </c>
      <c r="CQ123" s="831"/>
      <c r="CR123" s="831"/>
      <c r="CS123" s="831"/>
      <c r="CT123" s="831"/>
      <c r="CU123" s="831"/>
      <c r="CV123" s="831"/>
      <c r="CW123" s="831"/>
      <c r="CX123" s="831"/>
      <c r="CY123" s="831"/>
      <c r="CZ123" s="831"/>
      <c r="DA123" s="831"/>
      <c r="DB123" s="831"/>
      <c r="DC123" s="831"/>
      <c r="DD123" s="831"/>
      <c r="DE123" s="831"/>
      <c r="DF123" s="832"/>
      <c r="DG123" s="781" t="s">
        <v>201</v>
      </c>
      <c r="DH123" s="782"/>
      <c r="DI123" s="782"/>
      <c r="DJ123" s="782"/>
      <c r="DK123" s="783"/>
      <c r="DL123" s="784" t="s">
        <v>201</v>
      </c>
      <c r="DM123" s="782"/>
      <c r="DN123" s="782"/>
      <c r="DO123" s="782"/>
      <c r="DP123" s="783"/>
      <c r="DQ123" s="784" t="s">
        <v>201</v>
      </c>
      <c r="DR123" s="782"/>
      <c r="DS123" s="782"/>
      <c r="DT123" s="782"/>
      <c r="DU123" s="783"/>
      <c r="DV123" s="785" t="s">
        <v>201</v>
      </c>
      <c r="DW123" s="786"/>
      <c r="DX123" s="786"/>
      <c r="DY123" s="786"/>
      <c r="DZ123" s="787"/>
    </row>
    <row r="124" spans="1:130" s="48" customFormat="1" ht="26.25" customHeight="1" x14ac:dyDescent="0.15">
      <c r="A124" s="987"/>
      <c r="B124" s="983"/>
      <c r="C124" s="788" t="s">
        <v>336</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201</v>
      </c>
      <c r="AB124" s="782"/>
      <c r="AC124" s="782"/>
      <c r="AD124" s="782"/>
      <c r="AE124" s="783"/>
      <c r="AF124" s="784" t="s">
        <v>201</v>
      </c>
      <c r="AG124" s="782"/>
      <c r="AH124" s="782"/>
      <c r="AI124" s="782"/>
      <c r="AJ124" s="783"/>
      <c r="AK124" s="784" t="s">
        <v>201</v>
      </c>
      <c r="AL124" s="782"/>
      <c r="AM124" s="782"/>
      <c r="AN124" s="782"/>
      <c r="AO124" s="783"/>
      <c r="AP124" s="785" t="s">
        <v>201</v>
      </c>
      <c r="AQ124" s="786"/>
      <c r="AR124" s="786"/>
      <c r="AS124" s="786"/>
      <c r="AT124" s="787"/>
      <c r="AU124" s="837" t="s">
        <v>487</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30</v>
      </c>
      <c r="BR124" s="841"/>
      <c r="BS124" s="841"/>
      <c r="BT124" s="841"/>
      <c r="BU124" s="841"/>
      <c r="BV124" s="841">
        <v>12.8</v>
      </c>
      <c r="BW124" s="841"/>
      <c r="BX124" s="841"/>
      <c r="BY124" s="841"/>
      <c r="BZ124" s="841"/>
      <c r="CA124" s="841">
        <v>9.1999999999999993</v>
      </c>
      <c r="CB124" s="841"/>
      <c r="CC124" s="841"/>
      <c r="CD124" s="841"/>
      <c r="CE124" s="841"/>
      <c r="CF124" s="842"/>
      <c r="CG124" s="843"/>
      <c r="CH124" s="843"/>
      <c r="CI124" s="843"/>
      <c r="CJ124" s="844"/>
      <c r="CK124" s="963"/>
      <c r="CL124" s="963"/>
      <c r="CM124" s="963"/>
      <c r="CN124" s="963"/>
      <c r="CO124" s="964"/>
      <c r="CP124" s="830" t="s">
        <v>489</v>
      </c>
      <c r="CQ124" s="831"/>
      <c r="CR124" s="831"/>
      <c r="CS124" s="831"/>
      <c r="CT124" s="831"/>
      <c r="CU124" s="831"/>
      <c r="CV124" s="831"/>
      <c r="CW124" s="831"/>
      <c r="CX124" s="831"/>
      <c r="CY124" s="831"/>
      <c r="CZ124" s="831"/>
      <c r="DA124" s="831"/>
      <c r="DB124" s="831"/>
      <c r="DC124" s="831"/>
      <c r="DD124" s="831"/>
      <c r="DE124" s="831"/>
      <c r="DF124" s="832"/>
      <c r="DG124" s="820" t="s">
        <v>201</v>
      </c>
      <c r="DH124" s="821"/>
      <c r="DI124" s="821"/>
      <c r="DJ124" s="821"/>
      <c r="DK124" s="822"/>
      <c r="DL124" s="823" t="s">
        <v>201</v>
      </c>
      <c r="DM124" s="821"/>
      <c r="DN124" s="821"/>
      <c r="DO124" s="821"/>
      <c r="DP124" s="822"/>
      <c r="DQ124" s="823" t="s">
        <v>201</v>
      </c>
      <c r="DR124" s="821"/>
      <c r="DS124" s="821"/>
      <c r="DT124" s="821"/>
      <c r="DU124" s="822"/>
      <c r="DV124" s="824" t="s">
        <v>201</v>
      </c>
      <c r="DW124" s="825"/>
      <c r="DX124" s="825"/>
      <c r="DY124" s="825"/>
      <c r="DZ124" s="826"/>
    </row>
    <row r="125" spans="1:130" s="48" customFormat="1" ht="26.25" customHeight="1" x14ac:dyDescent="0.15">
      <c r="A125" s="987"/>
      <c r="B125" s="983"/>
      <c r="C125" s="788" t="s">
        <v>480</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201</v>
      </c>
      <c r="AB125" s="782"/>
      <c r="AC125" s="782"/>
      <c r="AD125" s="782"/>
      <c r="AE125" s="783"/>
      <c r="AF125" s="784" t="s">
        <v>201</v>
      </c>
      <c r="AG125" s="782"/>
      <c r="AH125" s="782"/>
      <c r="AI125" s="782"/>
      <c r="AJ125" s="783"/>
      <c r="AK125" s="784" t="s">
        <v>201</v>
      </c>
      <c r="AL125" s="782"/>
      <c r="AM125" s="782"/>
      <c r="AN125" s="782"/>
      <c r="AO125" s="783"/>
      <c r="AP125" s="785" t="s">
        <v>201</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490</v>
      </c>
      <c r="CL125" s="958"/>
      <c r="CM125" s="958"/>
      <c r="CN125" s="958"/>
      <c r="CO125" s="959"/>
      <c r="CP125" s="772" t="s">
        <v>143</v>
      </c>
      <c r="CQ125" s="763"/>
      <c r="CR125" s="763"/>
      <c r="CS125" s="763"/>
      <c r="CT125" s="763"/>
      <c r="CU125" s="763"/>
      <c r="CV125" s="763"/>
      <c r="CW125" s="763"/>
      <c r="CX125" s="763"/>
      <c r="CY125" s="763"/>
      <c r="CZ125" s="763"/>
      <c r="DA125" s="763"/>
      <c r="DB125" s="763"/>
      <c r="DC125" s="763"/>
      <c r="DD125" s="763"/>
      <c r="DE125" s="763"/>
      <c r="DF125" s="764"/>
      <c r="DG125" s="773" t="s">
        <v>201</v>
      </c>
      <c r="DH125" s="774"/>
      <c r="DI125" s="774"/>
      <c r="DJ125" s="774"/>
      <c r="DK125" s="774"/>
      <c r="DL125" s="774" t="s">
        <v>201</v>
      </c>
      <c r="DM125" s="774"/>
      <c r="DN125" s="774"/>
      <c r="DO125" s="774"/>
      <c r="DP125" s="774"/>
      <c r="DQ125" s="774" t="s">
        <v>201</v>
      </c>
      <c r="DR125" s="774"/>
      <c r="DS125" s="774"/>
      <c r="DT125" s="774"/>
      <c r="DU125" s="774"/>
      <c r="DV125" s="777" t="s">
        <v>201</v>
      </c>
      <c r="DW125" s="777"/>
      <c r="DX125" s="777"/>
      <c r="DY125" s="777"/>
      <c r="DZ125" s="778"/>
    </row>
    <row r="126" spans="1:130" s="48" customFormat="1" ht="26.25" customHeight="1" x14ac:dyDescent="0.15">
      <c r="A126" s="987"/>
      <c r="B126" s="983"/>
      <c r="C126" s="788" t="s">
        <v>481</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v>10</v>
      </c>
      <c r="AB126" s="782"/>
      <c r="AC126" s="782"/>
      <c r="AD126" s="782"/>
      <c r="AE126" s="783"/>
      <c r="AF126" s="784">
        <v>10</v>
      </c>
      <c r="AG126" s="782"/>
      <c r="AH126" s="782"/>
      <c r="AI126" s="782"/>
      <c r="AJ126" s="783"/>
      <c r="AK126" s="784">
        <v>10</v>
      </c>
      <c r="AL126" s="782"/>
      <c r="AM126" s="782"/>
      <c r="AN126" s="782"/>
      <c r="AO126" s="783"/>
      <c r="AP126" s="785">
        <v>0</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411</v>
      </c>
      <c r="CQ126" s="789"/>
      <c r="CR126" s="789"/>
      <c r="CS126" s="789"/>
      <c r="CT126" s="789"/>
      <c r="CU126" s="789"/>
      <c r="CV126" s="789"/>
      <c r="CW126" s="789"/>
      <c r="CX126" s="789"/>
      <c r="CY126" s="789"/>
      <c r="CZ126" s="789"/>
      <c r="DA126" s="789"/>
      <c r="DB126" s="789"/>
      <c r="DC126" s="789"/>
      <c r="DD126" s="789"/>
      <c r="DE126" s="789"/>
      <c r="DF126" s="790"/>
      <c r="DG126" s="791" t="s">
        <v>201</v>
      </c>
      <c r="DH126" s="792"/>
      <c r="DI126" s="792"/>
      <c r="DJ126" s="792"/>
      <c r="DK126" s="792"/>
      <c r="DL126" s="792" t="s">
        <v>201</v>
      </c>
      <c r="DM126" s="792"/>
      <c r="DN126" s="792"/>
      <c r="DO126" s="792"/>
      <c r="DP126" s="792"/>
      <c r="DQ126" s="792" t="s">
        <v>201</v>
      </c>
      <c r="DR126" s="792"/>
      <c r="DS126" s="792"/>
      <c r="DT126" s="792"/>
      <c r="DU126" s="792"/>
      <c r="DV126" s="795" t="s">
        <v>201</v>
      </c>
      <c r="DW126" s="795"/>
      <c r="DX126" s="795"/>
      <c r="DY126" s="795"/>
      <c r="DZ126" s="796"/>
    </row>
    <row r="127" spans="1:130" s="48" customFormat="1" ht="26.25" customHeight="1" x14ac:dyDescent="0.15">
      <c r="A127" s="988"/>
      <c r="B127" s="985"/>
      <c r="C127" s="813" t="s">
        <v>78</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t="s">
        <v>201</v>
      </c>
      <c r="AB127" s="782"/>
      <c r="AC127" s="782"/>
      <c r="AD127" s="782"/>
      <c r="AE127" s="783"/>
      <c r="AF127" s="784" t="s">
        <v>201</v>
      </c>
      <c r="AG127" s="782"/>
      <c r="AH127" s="782"/>
      <c r="AI127" s="782"/>
      <c r="AJ127" s="783"/>
      <c r="AK127" s="784" t="s">
        <v>201</v>
      </c>
      <c r="AL127" s="782"/>
      <c r="AM127" s="782"/>
      <c r="AN127" s="782"/>
      <c r="AO127" s="783"/>
      <c r="AP127" s="785" t="s">
        <v>201</v>
      </c>
      <c r="AQ127" s="786"/>
      <c r="AR127" s="786"/>
      <c r="AS127" s="786"/>
      <c r="AT127" s="787"/>
      <c r="AU127" s="56"/>
      <c r="AV127" s="56"/>
      <c r="AW127" s="56"/>
      <c r="AX127" s="845" t="s">
        <v>493</v>
      </c>
      <c r="AY127" s="846"/>
      <c r="AZ127" s="846"/>
      <c r="BA127" s="846"/>
      <c r="BB127" s="846"/>
      <c r="BC127" s="846"/>
      <c r="BD127" s="846"/>
      <c r="BE127" s="847"/>
      <c r="BF127" s="848" t="s">
        <v>117</v>
      </c>
      <c r="BG127" s="846"/>
      <c r="BH127" s="846"/>
      <c r="BI127" s="846"/>
      <c r="BJ127" s="846"/>
      <c r="BK127" s="846"/>
      <c r="BL127" s="847"/>
      <c r="BM127" s="848" t="s">
        <v>412</v>
      </c>
      <c r="BN127" s="846"/>
      <c r="BO127" s="846"/>
      <c r="BP127" s="846"/>
      <c r="BQ127" s="846"/>
      <c r="BR127" s="846"/>
      <c r="BS127" s="847"/>
      <c r="BT127" s="848" t="s">
        <v>403</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442</v>
      </c>
      <c r="CQ127" s="789"/>
      <c r="CR127" s="789"/>
      <c r="CS127" s="789"/>
      <c r="CT127" s="789"/>
      <c r="CU127" s="789"/>
      <c r="CV127" s="789"/>
      <c r="CW127" s="789"/>
      <c r="CX127" s="789"/>
      <c r="CY127" s="789"/>
      <c r="CZ127" s="789"/>
      <c r="DA127" s="789"/>
      <c r="DB127" s="789"/>
      <c r="DC127" s="789"/>
      <c r="DD127" s="789"/>
      <c r="DE127" s="789"/>
      <c r="DF127" s="790"/>
      <c r="DG127" s="791" t="s">
        <v>201</v>
      </c>
      <c r="DH127" s="792"/>
      <c r="DI127" s="792"/>
      <c r="DJ127" s="792"/>
      <c r="DK127" s="792"/>
      <c r="DL127" s="792" t="s">
        <v>201</v>
      </c>
      <c r="DM127" s="792"/>
      <c r="DN127" s="792"/>
      <c r="DO127" s="792"/>
      <c r="DP127" s="792"/>
      <c r="DQ127" s="792" t="s">
        <v>201</v>
      </c>
      <c r="DR127" s="792"/>
      <c r="DS127" s="792"/>
      <c r="DT127" s="792"/>
      <c r="DU127" s="792"/>
      <c r="DV127" s="795" t="s">
        <v>201</v>
      </c>
      <c r="DW127" s="795"/>
      <c r="DX127" s="795"/>
      <c r="DY127" s="795"/>
      <c r="DZ127" s="796"/>
    </row>
    <row r="128" spans="1:130" s="48" customFormat="1" ht="26.25" customHeight="1" x14ac:dyDescent="0.15">
      <c r="A128" s="850" t="s">
        <v>494</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8</v>
      </c>
      <c r="X128" s="852"/>
      <c r="Y128" s="852"/>
      <c r="Z128" s="853"/>
      <c r="AA128" s="765">
        <v>641787</v>
      </c>
      <c r="AB128" s="766"/>
      <c r="AC128" s="766"/>
      <c r="AD128" s="766"/>
      <c r="AE128" s="767"/>
      <c r="AF128" s="768">
        <v>627561</v>
      </c>
      <c r="AG128" s="766"/>
      <c r="AH128" s="766"/>
      <c r="AI128" s="766"/>
      <c r="AJ128" s="767"/>
      <c r="AK128" s="768">
        <v>632485</v>
      </c>
      <c r="AL128" s="766"/>
      <c r="AM128" s="766"/>
      <c r="AN128" s="766"/>
      <c r="AO128" s="767"/>
      <c r="AP128" s="854"/>
      <c r="AQ128" s="855"/>
      <c r="AR128" s="855"/>
      <c r="AS128" s="855"/>
      <c r="AT128" s="856"/>
      <c r="AU128" s="56"/>
      <c r="AV128" s="56"/>
      <c r="AW128" s="56"/>
      <c r="AX128" s="762" t="s">
        <v>231</v>
      </c>
      <c r="AY128" s="763"/>
      <c r="AZ128" s="763"/>
      <c r="BA128" s="763"/>
      <c r="BB128" s="763"/>
      <c r="BC128" s="763"/>
      <c r="BD128" s="763"/>
      <c r="BE128" s="764"/>
      <c r="BF128" s="857" t="s">
        <v>201</v>
      </c>
      <c r="BG128" s="858"/>
      <c r="BH128" s="858"/>
      <c r="BI128" s="858"/>
      <c r="BJ128" s="858"/>
      <c r="BK128" s="858"/>
      <c r="BL128" s="859"/>
      <c r="BM128" s="857">
        <v>12.12</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394</v>
      </c>
      <c r="CQ128" s="656"/>
      <c r="CR128" s="656"/>
      <c r="CS128" s="656"/>
      <c r="CT128" s="656"/>
      <c r="CU128" s="656"/>
      <c r="CV128" s="656"/>
      <c r="CW128" s="656"/>
      <c r="CX128" s="656"/>
      <c r="CY128" s="656"/>
      <c r="CZ128" s="656"/>
      <c r="DA128" s="656"/>
      <c r="DB128" s="656"/>
      <c r="DC128" s="656"/>
      <c r="DD128" s="656"/>
      <c r="DE128" s="656"/>
      <c r="DF128" s="862"/>
      <c r="DG128" s="863" t="s">
        <v>201</v>
      </c>
      <c r="DH128" s="864"/>
      <c r="DI128" s="864"/>
      <c r="DJ128" s="864"/>
      <c r="DK128" s="864"/>
      <c r="DL128" s="864">
        <v>7160</v>
      </c>
      <c r="DM128" s="864"/>
      <c r="DN128" s="864"/>
      <c r="DO128" s="864"/>
      <c r="DP128" s="864"/>
      <c r="DQ128" s="864">
        <v>6890</v>
      </c>
      <c r="DR128" s="864"/>
      <c r="DS128" s="864"/>
      <c r="DT128" s="864"/>
      <c r="DU128" s="864"/>
      <c r="DV128" s="865">
        <v>0</v>
      </c>
      <c r="DW128" s="865"/>
      <c r="DX128" s="865"/>
      <c r="DY128" s="865"/>
      <c r="DZ128" s="866"/>
    </row>
    <row r="129" spans="1:131" s="48" customFormat="1" ht="26.25" customHeight="1" x14ac:dyDescent="0.15">
      <c r="A129" s="779" t="s">
        <v>171</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239</v>
      </c>
      <c r="X129" s="868"/>
      <c r="Y129" s="868"/>
      <c r="Z129" s="869"/>
      <c r="AA129" s="781">
        <v>23758100</v>
      </c>
      <c r="AB129" s="782"/>
      <c r="AC129" s="782"/>
      <c r="AD129" s="782"/>
      <c r="AE129" s="783"/>
      <c r="AF129" s="784">
        <v>24978640</v>
      </c>
      <c r="AG129" s="782"/>
      <c r="AH129" s="782"/>
      <c r="AI129" s="782"/>
      <c r="AJ129" s="783"/>
      <c r="AK129" s="784">
        <v>24443928</v>
      </c>
      <c r="AL129" s="782"/>
      <c r="AM129" s="782"/>
      <c r="AN129" s="782"/>
      <c r="AO129" s="783"/>
      <c r="AP129" s="870"/>
      <c r="AQ129" s="871"/>
      <c r="AR129" s="871"/>
      <c r="AS129" s="871"/>
      <c r="AT129" s="872"/>
      <c r="AU129" s="67"/>
      <c r="AV129" s="67"/>
      <c r="AW129" s="67"/>
      <c r="AX129" s="873" t="s">
        <v>113</v>
      </c>
      <c r="AY129" s="789"/>
      <c r="AZ129" s="789"/>
      <c r="BA129" s="789"/>
      <c r="BB129" s="789"/>
      <c r="BC129" s="789"/>
      <c r="BD129" s="789"/>
      <c r="BE129" s="790"/>
      <c r="BF129" s="874" t="s">
        <v>201</v>
      </c>
      <c r="BG129" s="875"/>
      <c r="BH129" s="875"/>
      <c r="BI129" s="875"/>
      <c r="BJ129" s="875"/>
      <c r="BK129" s="875"/>
      <c r="BL129" s="876"/>
      <c r="BM129" s="874">
        <v>17.12</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9" t="s">
        <v>495</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496</v>
      </c>
      <c r="X130" s="868"/>
      <c r="Y130" s="868"/>
      <c r="Z130" s="869"/>
      <c r="AA130" s="781">
        <v>3964047</v>
      </c>
      <c r="AB130" s="782"/>
      <c r="AC130" s="782"/>
      <c r="AD130" s="782"/>
      <c r="AE130" s="783"/>
      <c r="AF130" s="784">
        <v>4034908</v>
      </c>
      <c r="AG130" s="782"/>
      <c r="AH130" s="782"/>
      <c r="AI130" s="782"/>
      <c r="AJ130" s="783"/>
      <c r="AK130" s="784">
        <v>3982977</v>
      </c>
      <c r="AL130" s="782"/>
      <c r="AM130" s="782"/>
      <c r="AN130" s="782"/>
      <c r="AO130" s="783"/>
      <c r="AP130" s="870"/>
      <c r="AQ130" s="871"/>
      <c r="AR130" s="871"/>
      <c r="AS130" s="871"/>
      <c r="AT130" s="872"/>
      <c r="AU130" s="67"/>
      <c r="AV130" s="67"/>
      <c r="AW130" s="67"/>
      <c r="AX130" s="873" t="s">
        <v>428</v>
      </c>
      <c r="AY130" s="789"/>
      <c r="AZ130" s="789"/>
      <c r="BA130" s="789"/>
      <c r="BB130" s="789"/>
      <c r="BC130" s="789"/>
      <c r="BD130" s="789"/>
      <c r="BE130" s="790"/>
      <c r="BF130" s="878">
        <v>6.7</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175</v>
      </c>
      <c r="X131" s="885"/>
      <c r="Y131" s="885"/>
      <c r="Z131" s="886"/>
      <c r="AA131" s="820">
        <v>19794053</v>
      </c>
      <c r="AB131" s="821"/>
      <c r="AC131" s="821"/>
      <c r="AD131" s="821"/>
      <c r="AE131" s="822"/>
      <c r="AF131" s="823">
        <v>20943732</v>
      </c>
      <c r="AG131" s="821"/>
      <c r="AH131" s="821"/>
      <c r="AI131" s="821"/>
      <c r="AJ131" s="822"/>
      <c r="AK131" s="823">
        <v>20460951</v>
      </c>
      <c r="AL131" s="821"/>
      <c r="AM131" s="821"/>
      <c r="AN131" s="821"/>
      <c r="AO131" s="822"/>
      <c r="AP131" s="887"/>
      <c r="AQ131" s="888"/>
      <c r="AR131" s="888"/>
      <c r="AS131" s="888"/>
      <c r="AT131" s="889"/>
      <c r="AU131" s="67"/>
      <c r="AV131" s="67"/>
      <c r="AW131" s="67"/>
      <c r="AX131" s="890" t="s">
        <v>59</v>
      </c>
      <c r="AY131" s="656"/>
      <c r="AZ131" s="656"/>
      <c r="BA131" s="656"/>
      <c r="BB131" s="656"/>
      <c r="BC131" s="656"/>
      <c r="BD131" s="656"/>
      <c r="BE131" s="862"/>
      <c r="BF131" s="891">
        <v>9.1999999999999993</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0" t="s">
        <v>115</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497</v>
      </c>
      <c r="W132" s="897"/>
      <c r="X132" s="897"/>
      <c r="Y132" s="897"/>
      <c r="Z132" s="898"/>
      <c r="AA132" s="899">
        <v>6.1195552019999999</v>
      </c>
      <c r="AB132" s="900"/>
      <c r="AC132" s="900"/>
      <c r="AD132" s="900"/>
      <c r="AE132" s="901"/>
      <c r="AF132" s="902">
        <v>6.5831867979999998</v>
      </c>
      <c r="AG132" s="900"/>
      <c r="AH132" s="900"/>
      <c r="AI132" s="900"/>
      <c r="AJ132" s="901"/>
      <c r="AK132" s="902">
        <v>7.5860208059999996</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53</v>
      </c>
      <c r="W133" s="904"/>
      <c r="X133" s="904"/>
      <c r="Y133" s="904"/>
      <c r="Z133" s="905"/>
      <c r="AA133" s="906">
        <v>6.5</v>
      </c>
      <c r="AB133" s="907"/>
      <c r="AC133" s="907"/>
      <c r="AD133" s="907"/>
      <c r="AE133" s="908"/>
      <c r="AF133" s="906">
        <v>6.3</v>
      </c>
      <c r="AG133" s="907"/>
      <c r="AH133" s="907"/>
      <c r="AI133" s="907"/>
      <c r="AJ133" s="908"/>
      <c r="AK133" s="906">
        <v>6.7</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yMJd2dkhg2mE39D8bi2HJclufO9Q3Ft9YriqHyAKGg6uiKxJT1wxBC9wio6Ay+sbAEfjHBxS80dRsJ5sVji1GA==" saltValue="m6nRMZMe97wslUDm/DTK4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96</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4o+78BrRdK5aL+ym7GuAAtDGQxX4Wcfx+jtU6ymFxUUU/4/JDimQFPBNLiAQS5L46s5bcIhWLkFR+z6Jaa1LYA==" saltValue="fu0YaujfKFTCOooh4RiFaw==" spinCount="100000" sheet="1" objects="1" scenarios="1"/>
  <phoneticPr fontId="21"/>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ppAkQ97Tv0wCU+gu9iJ/28RT1IZbhGsrlcbsePOGqG4WHiS9zpv5uo424Gtprfh7ADsrFIZxsTyJjR7HaxdDhA==" saltValue="GkTHdO2LZk2RrXPXLPSnAw=="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329</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82</v>
      </c>
      <c r="AP7" s="127"/>
      <c r="AQ7" s="138" t="s">
        <v>499</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500</v>
      </c>
      <c r="AQ8" s="139" t="s">
        <v>502</v>
      </c>
      <c r="AR8" s="153" t="s">
        <v>416</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503</v>
      </c>
      <c r="AL9" s="990"/>
      <c r="AM9" s="990"/>
      <c r="AN9" s="991"/>
      <c r="AO9" s="117">
        <v>7383325</v>
      </c>
      <c r="AP9" s="117">
        <v>69647</v>
      </c>
      <c r="AQ9" s="140">
        <v>62374</v>
      </c>
      <c r="AR9" s="154">
        <v>11.7</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207</v>
      </c>
      <c r="AL10" s="990"/>
      <c r="AM10" s="990"/>
      <c r="AN10" s="991"/>
      <c r="AO10" s="118">
        <v>497486</v>
      </c>
      <c r="AP10" s="118">
        <v>4693</v>
      </c>
      <c r="AQ10" s="141">
        <v>4230</v>
      </c>
      <c r="AR10" s="155">
        <v>10.9</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392</v>
      </c>
      <c r="AL11" s="990"/>
      <c r="AM11" s="990"/>
      <c r="AN11" s="991"/>
      <c r="AO11" s="118" t="s">
        <v>201</v>
      </c>
      <c r="AP11" s="118" t="s">
        <v>201</v>
      </c>
      <c r="AQ11" s="141">
        <v>601</v>
      </c>
      <c r="AR11" s="155" t="s">
        <v>201</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237</v>
      </c>
      <c r="AL12" s="990"/>
      <c r="AM12" s="990"/>
      <c r="AN12" s="991"/>
      <c r="AO12" s="118">
        <v>38380</v>
      </c>
      <c r="AP12" s="118">
        <v>362</v>
      </c>
      <c r="AQ12" s="141">
        <v>13</v>
      </c>
      <c r="AR12" s="155">
        <v>2684.6</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504</v>
      </c>
      <c r="AL13" s="990"/>
      <c r="AM13" s="990"/>
      <c r="AN13" s="991"/>
      <c r="AO13" s="118">
        <v>303897</v>
      </c>
      <c r="AP13" s="118">
        <v>2867</v>
      </c>
      <c r="AQ13" s="141">
        <v>2559</v>
      </c>
      <c r="AR13" s="155">
        <v>12</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505</v>
      </c>
      <c r="AL14" s="990"/>
      <c r="AM14" s="990"/>
      <c r="AN14" s="991"/>
      <c r="AO14" s="118">
        <v>320704</v>
      </c>
      <c r="AP14" s="118">
        <v>3025</v>
      </c>
      <c r="AQ14" s="141">
        <v>1133</v>
      </c>
      <c r="AR14" s="155">
        <v>167</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308</v>
      </c>
      <c r="AL15" s="993"/>
      <c r="AM15" s="993"/>
      <c r="AN15" s="994"/>
      <c r="AO15" s="118">
        <v>-479520</v>
      </c>
      <c r="AP15" s="118">
        <v>-4523</v>
      </c>
      <c r="AQ15" s="141">
        <v>-4006</v>
      </c>
      <c r="AR15" s="155">
        <v>12.9</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272</v>
      </c>
      <c r="AL16" s="993"/>
      <c r="AM16" s="993"/>
      <c r="AN16" s="994"/>
      <c r="AO16" s="118">
        <v>8064272</v>
      </c>
      <c r="AP16" s="118">
        <v>76070</v>
      </c>
      <c r="AQ16" s="141">
        <v>66904</v>
      </c>
      <c r="AR16" s="155">
        <v>13.7</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169</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506</v>
      </c>
      <c r="AP20" s="129" t="s">
        <v>334</v>
      </c>
      <c r="AQ20" s="142" t="s">
        <v>37</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507</v>
      </c>
      <c r="AL21" s="996"/>
      <c r="AM21" s="996"/>
      <c r="AN21" s="997"/>
      <c r="AO21" s="120">
        <v>7.17</v>
      </c>
      <c r="AP21" s="130">
        <v>6.16</v>
      </c>
      <c r="AQ21" s="143">
        <v>1.01</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508</v>
      </c>
      <c r="AL22" s="996"/>
      <c r="AM22" s="996"/>
      <c r="AN22" s="997"/>
      <c r="AO22" s="121">
        <v>97.5</v>
      </c>
      <c r="AP22" s="131">
        <v>98.9</v>
      </c>
      <c r="AQ22" s="144">
        <v>-1.4</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998" t="s">
        <v>509</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x14ac:dyDescent="0.15">
      <c r="A27" s="85"/>
      <c r="AO27" s="90"/>
      <c r="AP27" s="90"/>
      <c r="AQ27" s="90"/>
      <c r="AR27" s="90"/>
      <c r="AS27" s="90"/>
      <c r="AT27" s="90"/>
    </row>
    <row r="28" spans="1:46" ht="17.25" x14ac:dyDescent="0.15">
      <c r="A28" s="82" t="s">
        <v>264</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120</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82</v>
      </c>
      <c r="AP30" s="127"/>
      <c r="AQ30" s="138" t="s">
        <v>499</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500</v>
      </c>
      <c r="AQ31" s="139" t="s">
        <v>502</v>
      </c>
      <c r="AR31" s="153" t="s">
        <v>416</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510</v>
      </c>
      <c r="AL32" s="1000"/>
      <c r="AM32" s="1000"/>
      <c r="AN32" s="1001"/>
      <c r="AO32" s="118">
        <v>4709648</v>
      </c>
      <c r="AP32" s="118">
        <v>44426</v>
      </c>
      <c r="AQ32" s="145">
        <v>33699</v>
      </c>
      <c r="AR32" s="155">
        <v>31.8</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511</v>
      </c>
      <c r="AL33" s="1000"/>
      <c r="AM33" s="1000"/>
      <c r="AN33" s="1001"/>
      <c r="AO33" s="118" t="s">
        <v>201</v>
      </c>
      <c r="AP33" s="118" t="s">
        <v>201</v>
      </c>
      <c r="AQ33" s="145" t="s">
        <v>201</v>
      </c>
      <c r="AR33" s="155" t="s">
        <v>201</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512</v>
      </c>
      <c r="AL34" s="1000"/>
      <c r="AM34" s="1000"/>
      <c r="AN34" s="1001"/>
      <c r="AO34" s="118">
        <v>52667</v>
      </c>
      <c r="AP34" s="118">
        <v>497</v>
      </c>
      <c r="AQ34" s="145">
        <v>23</v>
      </c>
      <c r="AR34" s="155">
        <v>2060.9</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513</v>
      </c>
      <c r="AL35" s="1000"/>
      <c r="AM35" s="1000"/>
      <c r="AN35" s="1001"/>
      <c r="AO35" s="118" t="s">
        <v>201</v>
      </c>
      <c r="AP35" s="118" t="s">
        <v>201</v>
      </c>
      <c r="AQ35" s="145">
        <v>5771</v>
      </c>
      <c r="AR35" s="155" t="s">
        <v>201</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31</v>
      </c>
      <c r="AL36" s="1000"/>
      <c r="AM36" s="1000"/>
      <c r="AN36" s="1001"/>
      <c r="AO36" s="118">
        <v>1405309</v>
      </c>
      <c r="AP36" s="118">
        <v>13256</v>
      </c>
      <c r="AQ36" s="145">
        <v>1158</v>
      </c>
      <c r="AR36" s="155">
        <v>1044.7</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347</v>
      </c>
      <c r="AL37" s="1000"/>
      <c r="AM37" s="1000"/>
      <c r="AN37" s="1001"/>
      <c r="AO37" s="118">
        <v>10</v>
      </c>
      <c r="AP37" s="118">
        <v>0</v>
      </c>
      <c r="AQ37" s="145">
        <v>631</v>
      </c>
      <c r="AR37" s="155">
        <v>-100</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514</v>
      </c>
      <c r="AL38" s="1003"/>
      <c r="AM38" s="1003"/>
      <c r="AN38" s="1004"/>
      <c r="AO38" s="122" t="s">
        <v>201</v>
      </c>
      <c r="AP38" s="122" t="s">
        <v>201</v>
      </c>
      <c r="AQ38" s="146">
        <v>0</v>
      </c>
      <c r="AR38" s="144" t="s">
        <v>201</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51</v>
      </c>
      <c r="AL39" s="1003"/>
      <c r="AM39" s="1003"/>
      <c r="AN39" s="1004"/>
      <c r="AO39" s="118">
        <v>-632485</v>
      </c>
      <c r="AP39" s="118">
        <v>-5966</v>
      </c>
      <c r="AQ39" s="145">
        <v>-6112</v>
      </c>
      <c r="AR39" s="155">
        <v>-2.4</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515</v>
      </c>
      <c r="AL40" s="1000"/>
      <c r="AM40" s="1000"/>
      <c r="AN40" s="1001"/>
      <c r="AO40" s="118">
        <v>-3982977</v>
      </c>
      <c r="AP40" s="118">
        <v>-37571</v>
      </c>
      <c r="AQ40" s="145">
        <v>-25565</v>
      </c>
      <c r="AR40" s="155">
        <v>47</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381</v>
      </c>
      <c r="AL41" s="1006"/>
      <c r="AM41" s="1006"/>
      <c r="AN41" s="1007"/>
      <c r="AO41" s="118">
        <v>1552172</v>
      </c>
      <c r="AP41" s="118">
        <v>14642</v>
      </c>
      <c r="AQ41" s="145">
        <v>9604</v>
      </c>
      <c r="AR41" s="155">
        <v>52.5</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516</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517</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518</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82</v>
      </c>
      <c r="AN49" s="1008" t="s">
        <v>437</v>
      </c>
      <c r="AO49" s="1009"/>
      <c r="AP49" s="1009"/>
      <c r="AQ49" s="1009"/>
      <c r="AR49" s="1010"/>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491</v>
      </c>
      <c r="AO50" s="124" t="s">
        <v>492</v>
      </c>
      <c r="AP50" s="135" t="s">
        <v>519</v>
      </c>
      <c r="AQ50" s="148" t="s">
        <v>376</v>
      </c>
      <c r="AR50" s="158" t="s">
        <v>520</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501</v>
      </c>
      <c r="AL51" s="103"/>
      <c r="AM51" s="108">
        <v>5226008</v>
      </c>
      <c r="AN51" s="115">
        <v>48619</v>
      </c>
      <c r="AO51" s="125">
        <v>27.3</v>
      </c>
      <c r="AP51" s="136">
        <v>43226</v>
      </c>
      <c r="AQ51" s="149">
        <v>1.3</v>
      </c>
      <c r="AR51" s="159">
        <v>26</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274</v>
      </c>
      <c r="AM52" s="109">
        <v>3470951</v>
      </c>
      <c r="AN52" s="116">
        <v>32291</v>
      </c>
      <c r="AO52" s="126">
        <v>61</v>
      </c>
      <c r="AP52" s="137">
        <v>22622</v>
      </c>
      <c r="AQ52" s="150">
        <v>-0.2</v>
      </c>
      <c r="AR52" s="160">
        <v>61.2</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521</v>
      </c>
      <c r="AL53" s="103"/>
      <c r="AM53" s="108">
        <v>7537740</v>
      </c>
      <c r="AN53" s="115">
        <v>70382</v>
      </c>
      <c r="AO53" s="125">
        <v>44.8</v>
      </c>
      <c r="AP53" s="136">
        <v>42836</v>
      </c>
      <c r="AQ53" s="149">
        <v>-0.9</v>
      </c>
      <c r="AR53" s="159">
        <v>45.7</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274</v>
      </c>
      <c r="AM54" s="109">
        <v>4003408</v>
      </c>
      <c r="AN54" s="116">
        <v>37381</v>
      </c>
      <c r="AO54" s="126">
        <v>15.8</v>
      </c>
      <c r="AP54" s="137">
        <v>22936</v>
      </c>
      <c r="AQ54" s="150">
        <v>1.4</v>
      </c>
      <c r="AR54" s="160">
        <v>14.4</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474</v>
      </c>
      <c r="AL55" s="103"/>
      <c r="AM55" s="108">
        <v>4715327</v>
      </c>
      <c r="AN55" s="115">
        <v>43971</v>
      </c>
      <c r="AO55" s="125">
        <v>-37.5</v>
      </c>
      <c r="AP55" s="136">
        <v>44161</v>
      </c>
      <c r="AQ55" s="149">
        <v>3.1</v>
      </c>
      <c r="AR55" s="159">
        <v>-40.6</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274</v>
      </c>
      <c r="AM56" s="109">
        <v>1837938</v>
      </c>
      <c r="AN56" s="116">
        <v>17139</v>
      </c>
      <c r="AO56" s="126">
        <v>-54.2</v>
      </c>
      <c r="AP56" s="137">
        <v>23644</v>
      </c>
      <c r="AQ56" s="150">
        <v>3.1</v>
      </c>
      <c r="AR56" s="160">
        <v>-57.3</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317</v>
      </c>
      <c r="AL57" s="103"/>
      <c r="AM57" s="108">
        <v>3690556</v>
      </c>
      <c r="AN57" s="115">
        <v>34827</v>
      </c>
      <c r="AO57" s="125">
        <v>-20.8</v>
      </c>
      <c r="AP57" s="136">
        <v>43955</v>
      </c>
      <c r="AQ57" s="149">
        <v>-0.5</v>
      </c>
      <c r="AR57" s="159">
        <v>-20.3</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274</v>
      </c>
      <c r="AM58" s="109">
        <v>1803077</v>
      </c>
      <c r="AN58" s="116">
        <v>17015</v>
      </c>
      <c r="AO58" s="126">
        <v>-0.7</v>
      </c>
      <c r="AP58" s="137">
        <v>21318</v>
      </c>
      <c r="AQ58" s="150">
        <v>-9.8000000000000007</v>
      </c>
      <c r="AR58" s="160">
        <v>9.1</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139</v>
      </c>
      <c r="AL59" s="103"/>
      <c r="AM59" s="108">
        <v>3776406</v>
      </c>
      <c r="AN59" s="115">
        <v>35623</v>
      </c>
      <c r="AO59" s="125">
        <v>2.2999999999999998</v>
      </c>
      <c r="AP59" s="136">
        <v>41921</v>
      </c>
      <c r="AQ59" s="149">
        <v>-4.5999999999999996</v>
      </c>
      <c r="AR59" s="159">
        <v>6.9</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274</v>
      </c>
      <c r="AM60" s="109">
        <v>2456317</v>
      </c>
      <c r="AN60" s="116">
        <v>23170</v>
      </c>
      <c r="AO60" s="126">
        <v>36.200000000000003</v>
      </c>
      <c r="AP60" s="137">
        <v>21655</v>
      </c>
      <c r="AQ60" s="150">
        <v>1.6</v>
      </c>
      <c r="AR60" s="160">
        <v>34.6</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522</v>
      </c>
      <c r="AL61" s="106"/>
      <c r="AM61" s="108">
        <v>4989207</v>
      </c>
      <c r="AN61" s="115">
        <v>46684</v>
      </c>
      <c r="AO61" s="125">
        <v>3.2</v>
      </c>
      <c r="AP61" s="136">
        <v>43220</v>
      </c>
      <c r="AQ61" s="151">
        <v>-0.3</v>
      </c>
      <c r="AR61" s="159">
        <v>3.5</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274</v>
      </c>
      <c r="AM62" s="109">
        <v>2714338</v>
      </c>
      <c r="AN62" s="116">
        <v>25399</v>
      </c>
      <c r="AO62" s="126">
        <v>11.6</v>
      </c>
      <c r="AP62" s="137">
        <v>22435</v>
      </c>
      <c r="AQ62" s="150">
        <v>-0.8</v>
      </c>
      <c r="AR62" s="160">
        <v>12.4</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wBY00g6sFzs60ehWv6Q5TL71RRGLUdCcE92dmXFHnXSON0Gmh9ojzJnHCsULxbs9E5T686Ns8SD65jf8HWHGyQ==" saltValue="pyMZQkTH5Rg96GbUG5G6x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96</v>
      </c>
    </row>
    <row r="120" spans="125:125" ht="13.5" hidden="1" customHeight="1" x14ac:dyDescent="0.15"/>
    <row r="121" spans="125:125" ht="13.5" hidden="1" customHeight="1" x14ac:dyDescent="0.15">
      <c r="DU121" s="78"/>
    </row>
  </sheetData>
  <sheetProtection algorithmName="SHA-512" hashValue="3Dp0UWYkl5bkbj/NvU4AQHTXoppE5OYmxHYpOO6teTBFUZgki8k7c6PAmqhao0EPncU7FiaTAKHKRI8dJPWZfw==" saltValue="zbTck4Sj+3iTnTHfaXtvd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96</v>
      </c>
    </row>
  </sheetData>
  <sheetProtection algorithmName="SHA-512" hashValue="nOkkhwAw9Gj8CDqcdjPG+IqF90UuTvB+ErNog0EfAoSirS/2RBHwr6BNhuf2oXuz7F02sGuy/7txP1JPQDKjbQ==" saltValue="RXFjlHt7Bbmp0DFo3bcbL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5</v>
      </c>
      <c r="C46" s="171"/>
      <c r="D46" s="171"/>
      <c r="E46" s="172" t="s">
        <v>16</v>
      </c>
      <c r="F46" s="173" t="s">
        <v>524</v>
      </c>
      <c r="G46" s="177" t="s">
        <v>525</v>
      </c>
      <c r="H46" s="177" t="s">
        <v>526</v>
      </c>
      <c r="I46" s="177" t="s">
        <v>527</v>
      </c>
      <c r="J46" s="182" t="s">
        <v>450</v>
      </c>
    </row>
    <row r="47" spans="2:10" ht="57.75" customHeight="1" x14ac:dyDescent="0.15">
      <c r="B47" s="168"/>
      <c r="C47" s="1015" t="s">
        <v>3</v>
      </c>
      <c r="D47" s="1015"/>
      <c r="E47" s="1016"/>
      <c r="F47" s="174">
        <v>9.89</v>
      </c>
      <c r="G47" s="178">
        <v>7.28</v>
      </c>
      <c r="H47" s="178">
        <v>5.72</v>
      </c>
      <c r="I47" s="178">
        <v>8.51</v>
      </c>
      <c r="J47" s="183">
        <v>9.4600000000000009</v>
      </c>
    </row>
    <row r="48" spans="2:10" ht="57.75" customHeight="1" x14ac:dyDescent="0.15">
      <c r="B48" s="169"/>
      <c r="C48" s="1017" t="s">
        <v>9</v>
      </c>
      <c r="D48" s="1017"/>
      <c r="E48" s="1018"/>
      <c r="F48" s="175">
        <v>3.63</v>
      </c>
      <c r="G48" s="179">
        <v>3.54</v>
      </c>
      <c r="H48" s="179">
        <v>5.29</v>
      </c>
      <c r="I48" s="179">
        <v>5.78</v>
      </c>
      <c r="J48" s="184">
        <v>6.5</v>
      </c>
    </row>
    <row r="49" spans="2:10" ht="57.75" customHeight="1" x14ac:dyDescent="0.15">
      <c r="B49" s="170"/>
      <c r="C49" s="1019" t="s">
        <v>15</v>
      </c>
      <c r="D49" s="1019"/>
      <c r="E49" s="1020"/>
      <c r="F49" s="176" t="s">
        <v>528</v>
      </c>
      <c r="G49" s="180" t="s">
        <v>131</v>
      </c>
      <c r="H49" s="180">
        <v>0.56000000000000005</v>
      </c>
      <c r="I49" s="180">
        <v>3.83</v>
      </c>
      <c r="J49" s="185">
        <v>1.35</v>
      </c>
    </row>
    <row r="50" spans="2:10" x14ac:dyDescent="0.15"/>
  </sheetData>
  <sheetProtection algorithmName="SHA-512" hashValue="Mh0XiHWLjs7YkMM+usAOrqnz4x1Yy0VfGAGwJsUJRrLmZhHK7BXCOlRgTV71sUtK4GM1HmV+jrvGxh+8eZBE0Q==" saltValue="Tgia3vZcrgL80CmSq5ToI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2024-02-05T00:19:51Z</dcterms:created>
  <dcterms:modified xsi:type="dcterms:W3CDTF">2024-03-25T05:20:36Z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2024-03-22T01:49:53Z</vt:filetime>
  </property>
</Properties>
</file>