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東海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C36" i="10"/>
  <c r="CO35" i="10"/>
  <c r="C35" i="10"/>
  <c r="CO34" i="10"/>
  <c r="BW34" i="10"/>
  <c r="BW35" i="10" s="1"/>
  <c r="BW36" i="10" s="1"/>
  <c r="BW37" i="10" s="1"/>
  <c r="BW38" i="10" s="1"/>
  <c r="BW39" i="10" s="1"/>
  <c r="BW40" i="10" s="1"/>
  <c r="BW41" i="10" s="1"/>
  <c r="BW42" i="10" s="1"/>
  <c r="U34" i="10"/>
  <c r="U35" i="10" s="1"/>
  <c r="U36" i="10" s="1"/>
  <c r="U37" i="10" s="1"/>
  <c r="C34" i="10"/>
  <c r="AM34" i="10" l="1"/>
  <c r="AM35" i="10" s="1"/>
  <c r="AM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<sst xmlns="http://schemas.openxmlformats.org/spreadsheetml/2006/main" count="1063" uniqueCount="590">
  <si>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</si>
  <si>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</si>
  <si>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</si>
  <si>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</si>
  <si>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</si>
  <si>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</si>
  <si>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</si>
  <si>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</si>
  <si>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</si>
  <si>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</si>
  <si>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</si>
  <si>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</si>
  <si>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</si>
  <si>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</si>
  <si>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</si>
  <si>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</si>
  <si>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</si>
  <si>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</si>
  <si>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</si>
  <si>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</si>
  <si>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</si>
  <si>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</si>
  <si>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</si>
  <si>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</si>
  <si>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</si>
  <si>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</si>
  <si>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</si>
  <si>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</si>
  <si>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</si>
  <si>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</si>
  <si>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</si>
  <si>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</si>
  <si>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</si>
  <si>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</si>
  <si>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</si>
  <si>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</si>
  <si>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</si>
  <si>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</si>
  <si>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</si>
  <si>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</si>
  <si>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</si>
  <si>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</si>
  <si>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</si>
  <si>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</si>
  <si>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</si>
  <si>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</si>
  <si>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</si>
  <si>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</si>
  <si>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</si>
  <si>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</si>
  <si>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</si>
  <si>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</si>
  <si>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</si>
  <si>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</si>
  <si>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</si>
  <si>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</si>
  <si>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</si>
  <si>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</si>
  <si>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</si>
  <si>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</si>
  <si>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</si>
  <si>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</si>
  <si>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</si>
  <si>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</si>
  <si>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</si>
  <si>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</si>
  <si>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</si>
  <si>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</si>
  <si>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</si>
  <si>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</si>
  <si>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</si>
  <si>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</si>
  <si>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</si>
  <si>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</si>
  <si>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</si>
  <si>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</si>
  <si>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</si>
  <si>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</si>
  <si>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</si>
  <si>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</si>
  <si>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</si>
  <si>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</si>
  <si>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</si>
  <si>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</si>
  <si>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</si>
  <si>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</si>
  <si>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</si>
  <si>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</si>
  <si>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</si>
  <si>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</si>
  <si>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</si>
  <si>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</si>
  <si>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</si>
  <si>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</si>
  <si>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</si>
  <si>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</si>
  <si>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</si>
  <si>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</si>
  <si>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</si>
  <si>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</si>
  <si>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</si>
  <si>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</si>
  <si>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東海村</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</si>
  <si>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</si>
  <si>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</si>
  <si>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</si>
  <si>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</si>
  <si>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</si>
  <si>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</si>
  <si>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</si>
  <si>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</si>
  <si>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</si>
  <si>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</si>
  <si>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</si>
  <si>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</si>
  <si>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</si>
  <si>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</si>
  <si>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</si>
  <si>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</si>
  <si>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</si>
  <si>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</si>
  <si>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</si>
  <si>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</si>
  <si>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</si>
  <si>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</si>
  <si>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</si>
  <si>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</si>
  <si>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</si>
  <si>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</si>
  <si>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</si>
  <si>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</si>
  <si>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</si>
  <si>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</si>
  <si>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</si>
  <si>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</si>
  <si>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</si>
  <si>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</si>
  <si>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</si>
  <si>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</si>
  <si>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</si>
  <si>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</si>
  <si>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</si>
  <si>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</si>
  <si>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</si>
  <si>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</si>
  <si>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</si>
  <si>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</si>
  <si>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</si>
  <si>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</si>
  <si>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</si>
  <si>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</si>
  <si>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</si>
  <si>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</si>
  <si>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</si>
  <si>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</si>
  <si>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</si>
  <si>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</si>
  <si>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</si>
  <si>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</si>
  <si>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</si>
  <si>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</si>
  <si>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</si>
  <si>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</si>
  <si>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</si>
  <si>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</si>
  <si>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</si>
  <si>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</si>
  <si>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</si>
  <si>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</si>
  <si>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</si>
  <si>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</si>
  <si>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</si>
  <si>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</si>
  <si>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</si>
  <si>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</si>
  <si>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</si>
  <si>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</si>
  <si>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</si>
  <si>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</si>
  <si>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</si>
  <si>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</si>
  <si>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</si>
  <si>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</si>
  <si>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</si>
  <si>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</si>
  <si>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</si>
  <si>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</si>
  <si>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</si>
  <si>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</si>
  <si>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</si>
  <si>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</si>
  <si>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</si>
  <si>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</si>
  <si>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</si>
  <si>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</si>
  <si>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</si>
  <si>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</si>
  <si>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</si>
  <si>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</si>
  <si>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</si>
  <si>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</si>
  <si>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</si>
  <si>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</si>
  <si>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</si>
  <si>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</si>
  <si>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</si>
  <si>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</si>
  <si>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</si>
  <si>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</si>
  <si>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</si>
  <si>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</si>
  <si>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</si>
  <si>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</si>
  <si>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</si>
  <si>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</si>
  <si>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</si>
  <si>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</si>
  <si>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</si>
  <si>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</si>
  <si>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</si>
  <si>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</si>
  <si>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</si>
  <si>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</si>
  <si>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茨城県東海村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</si>
  <si>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</si>
  <si>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</si>
  <si>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</si>
  <si>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</si>
  <si>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</si>
  <si>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</si>
  <si>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</si>
  <si>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</si>
  <si>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</si>
  <si>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</si>
  <si>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</si>
  <si>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</si>
  <si>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</si>
  <si>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</si>
  <si>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</si>
  <si>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</si>
  <si>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</si>
  <si>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</si>
  <si>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</si>
  <si>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</si>
  <si>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</si>
  <si>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</si>
  <si>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</si>
  <si>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</si>
  <si>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</si>
  <si>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</si>
  <si>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</si>
  <si>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</si>
  <si>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</si>
  <si>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</si>
  <si>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</si>
  <si>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</si>
  <si>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</si>
  <si>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</si>
  <si>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</si>
  <si>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</si>
  <si>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</si>
  <si>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</si>
  <si>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</si>
  <si>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</si>
  <si>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</si>
  <si>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</si>
  <si>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</si>
  <si>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</si>
  <si>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</si>
  <si>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</si>
  <si>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</si>
  <si>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</si>
  <si>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</si>
  <si>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</si>
  <si>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</si>
  <si>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</si>
  <si>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</si>
  <si>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</si>
  <si>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</si>
  <si>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</si>
  <si>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</si>
  <si>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</si>
  <si>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</si>
  <si>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</si>
  <si>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</si>
  <si>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</si>
  <si>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</si>
  <si>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</si>
  <si>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</si>
  <si>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</si>
  <si>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</si>
  <si>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</si>
  <si>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</si>
  <si>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</si>
  <si>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</si>
  <si>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</si>
  <si>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</si>
  <si>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</si>
  <si>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</si>
  <si>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</si>
  <si>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</si>
  <si>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</si>
  <si>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</si>
  <si>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</si>
  <si>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</si>
  <si>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</si>
  <si>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</si>
  <si>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</si>
  <si>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</si>
  <si>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</si>
  <si>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</si>
  <si>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</si>
  <si>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</si>
  <si>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</si>
  <si>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</si>
  <si>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</si>
  <si>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</si>
  <si>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</si>
  <si>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</si>
  <si>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</si>
  <si>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</si>
  <si>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</si>
  <si>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</si>
  <si>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</si>
  <si>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</si>
  <si>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</si>
  <si>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</si>
  <si>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</si>
  <si>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</si>
  <si>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</si>
  <si>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</si>
  <si>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</si>
  <si>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</si>
  <si>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</si>
  <si>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</si>
  <si>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</si>
  <si>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</si>
  <si>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</si>
  <si>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</si>
  <si>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</si>
  <si>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</si>
  <si>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</si>
  <si>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</si>
  <si>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</si>
  <si>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</si>
  <si>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</si>
  <si>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</si>
  <si>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</si>
  <si>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</si>
  <si>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</si>
  <si>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</si>
  <si>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</si>
  <si>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</si>
  <si>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</si>
  <si>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</si>
  <si>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</si>
  <si>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</si>
  <si>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</si>
  <si>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</si>
  <si>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</si>
  <si>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</si>
  <si>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</si>
  <si>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</si>
  <si>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</si>
  <si>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</si>
  <si>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</si>
  <si>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</si>
  <si>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</si>
  <si>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</si>
  <si>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</si>
  <si>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</si>
  <si>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</si>
  <si>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</si>
  <si>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</si>
  <si>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</si>
  <si>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</si>
  <si>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茨城県東海村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</si>
  <si>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</si>
  <si>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</si>
  <si>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</si>
  <si>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</si>
  <si>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</si>
  <si>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</si>
  <si>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</si>
  <si>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</si>
  <si>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</si>
  <si>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</si>
  <si>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</si>
  <si>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</si>
  <si>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</si>
  <si>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</si>
  <si>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</si>
  <si>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</si>
  <si>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</si>
  <si>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</si>
  <si>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</si>
  <si>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</si>
  <si>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</si>
  <si>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</si>
  <si>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</si>
  <si>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</si>
  <si>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</si>
  <si>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</si>
  <si>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</si>
  <si>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</si>
  <si>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</si>
  <si>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</si>
  <si>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</si>
  <si>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</si>
  <si>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</si>
  <si>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東海村水道事業会計</t>
    <phoneticPr fontId="5"/>
  </si>
  <si>
    <t>東海村下水道事業会計</t>
    <phoneticPr fontId="5"/>
  </si>
  <si>
    <t>東海村病院事業会計</t>
    <phoneticPr fontId="5"/>
  </si>
  <si>
    <t>水戸・勝田都市計画事業東海駅西土地区画整理事業特別会計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</si>
  <si>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</si>
  <si>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</si>
  <si>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</si>
  <si>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</si>
  <si>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</si>
  <si>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</si>
  <si>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</si>
  <si>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</si>
  <si>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</si>
  <si>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</si>
  <si>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</si>
  <si>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</si>
  <si>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</si>
  <si>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</si>
  <si>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</si>
  <si>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</si>
  <si>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</si>
  <si>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</si>
  <si>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</si>
  <si>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</si>
  <si>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</si>
  <si>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</si>
  <si>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</si>
  <si>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</si>
  <si>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</si>
  <si>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</si>
  <si>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</si>
  <si>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</si>
  <si>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</si>
  <si>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</si>
  <si>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</si>
  <si>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</si>
  <si>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</si>
  <si>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</si>
  <si>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</si>
  <si>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</si>
  <si>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</si>
  <si>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</si>
  <si>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</si>
  <si>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</si>
  <si>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</si>
  <si>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</si>
  <si>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</si>
  <si>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</si>
  <si>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</si>
  <si>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</si>
  <si>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</si>
  <si>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</si>
  <si>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</si>
  <si>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</si>
  <si>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</si>
  <si>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</si>
  <si>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</si>
  <si>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</si>
  <si>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</si>
  <si>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</si>
  <si>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</si>
  <si>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</si>
  <si>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</si>
  <si>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</si>
  <si>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</si>
  <si>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</si>
  <si>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</si>
  <si>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</si>
  <si>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</si>
  <si>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</si>
  <si>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</si>
  <si>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</si>
  <si>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</si>
  <si>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</si>
  <si>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</si>
  <si>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</si>
  <si>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</si>
  <si>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</si>
  <si>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</si>
  <si>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</si>
  <si>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</si>
  <si>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</si>
  <si>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</si>
  <si>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</si>
  <si>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</si>
  <si>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</si>
  <si>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</si>
  <si>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</si>
  <si>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</si>
  <si>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</si>
  <si>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</si>
  <si>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</si>
  <si>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</si>
  <si>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</si>
  <si>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</si>
  <si>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</si>
  <si>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</si>
  <si>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</si>
  <si>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</si>
  <si>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</si>
  <si>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</si>
  <si>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</si>
  <si>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</si>
  <si>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</si>
  <si>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</si>
  <si>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</si>
  <si>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</si>
  <si>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</si>
  <si>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</si>
  <si>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</si>
  <si>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</si>
  <si>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</si>
  <si>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</si>
  <si>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</si>
  <si>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</si>
  <si>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</si>
  <si>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</si>
  <si>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</si>
  <si>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</si>
  <si>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</si>
  <si>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</si>
  <si>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</si>
  <si>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</si>
  <si>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</si>
  <si>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</si>
  <si>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</si>
  <si>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</si>
  <si>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</si>
  <si>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</si>
  <si>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</si>
  <si>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</si>
  <si>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</si>
  <si>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</si>
  <si>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</si>
  <si>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</si>
  <si>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</si>
  <si>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</si>
  <si>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</si>
  <si>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</si>
  <si>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</si>
  <si>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</si>
  <si>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</si>
  <si>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</si>
  <si>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</si>
  <si>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</si>
  <si>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3.15</t>
  </si>
  <si>
    <t>▲ 3.13</t>
  </si>
  <si>
    <t>▲ 0.21</t>
  </si>
  <si>
    <t>東海村国民健康保険事業特別会計</t>
  </si>
  <si>
    <t>▲ 0.01</t>
  </si>
  <si>
    <t>東海村病院事業会計</t>
  </si>
  <si>
    <t>東海村水道事業会計</t>
  </si>
  <si>
    <t>一般会計</t>
  </si>
  <si>
    <t>東海村下水道事業会計</t>
  </si>
  <si>
    <t>東海村介護保険事業特別会計（保険事業勘定）</t>
  </si>
  <si>
    <t>水戸・勝田都市計画事業東海中央土地区画整理事業特別会計</t>
  </si>
  <si>
    <t>水戸・勝田都市計画事業東海駅西土地区画整理事業特別会計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</si>
  <si>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</si>
  <si>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</si>
  <si>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</si>
  <si>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</si>
  <si>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</si>
  <si>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</si>
  <si>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</si>
  <si>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</si>
  <si>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東海村後期高齢者医療特別会計</t>
  </si>
  <si>
    <t>東海村介護保険事業特別会計（介護サービス事業勘定）</t>
  </si>
  <si>
    <t>法適用企業</t>
  </si>
  <si>
    <t>法非適用企業</t>
  </si>
  <si>
    <t>水戸・勝田都市計画事業東海駅東土地区画整理事業特別会計</t>
  </si>
  <si>
    <t>茨城県市町村総合事務組合（一般会計）</t>
  </si>
  <si>
    <t>茨城県市町村総合事務組合（県民交通災害共済事業特別会計）</t>
  </si>
  <si>
    <t>ひたちなか・東海広域事務組合（一般会計）</t>
  </si>
  <si>
    <t>ひたちなか・東海広域事務組合（一般廃棄物処理事業特別会計）</t>
  </si>
  <si>
    <t>ひたちなか・東海広域事務組合（消防事業特別会計）</t>
  </si>
  <si>
    <t>ひたちなか・東海広域事務組合（常陸那珂公共下水道事業特別会計）</t>
  </si>
  <si>
    <t>茨城県租税債権管理機構（一般会計）</t>
  </si>
  <si>
    <t>茨城県後期高齢者医療広域連合（一般会計）</t>
  </si>
  <si>
    <t>茨城県後期高齢者医療広域連合（後期高齢医療特別会計）</t>
  </si>
  <si>
    <t>東海村文化・スポーツ振興財団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</si>
</sst>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21D9-4CA0-9C97-0E311B3646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67083</c:v>
                </c:pt>
                <c:pt idx="1">
                  <c:v>82900</c:v>
                </c:pt>
                <c:pt idx="2">
                  <c:v>99672</c:v>
                </c:pt>
                <c:pt idx="3">
                  <c:v>38547</c:v>
                </c:pt>
                <c:pt idx="4">
                  <c:v>42498</c:v>
                </c:pt>
              </c:numCache>
            </c:numRef>
          </c:val>
          <c:smooth val="0"/>
          <c:extLst>
            <c:ext xmlns:c16="http://schemas.microsoft.com/office/drawing/2014/chart" uri="{C3380CC4-5D6E-409C-BE32-E72D297353CC}">
              <c16:uniqueId val="{00000001-21D9-4CA0-9C97-0E311B3646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4.26</c:v>
                </c:pt>
                <c:pt idx="1">
                  <c:v>8.0299999999999994</c:v>
                </c:pt>
                <c:pt idx="2">
                  <c:v>5.86</c:v>
                </c:pt>
                <c:pt idx="3">
                  <c:v>9.27</c:v>
                </c:pt>
                <c:pt idx="4">
                  <c:v>5.5</c:v>
                </c:pt>
              </c:numCache>
            </c:numRef>
          </c:val>
          <c:extLst>
            <c:ext xmlns:c16="http://schemas.microsoft.com/office/drawing/2014/chart" uri="{C3380CC4-5D6E-409C-BE32-E72D297353CC}">
              <c16:uniqueId val="{00000000-030C-4B93-9FDF-BB27AB5D77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63.98</c:v>
                </c:pt>
                <c:pt idx="1">
                  <c:v>59.11</c:v>
                </c:pt>
                <c:pt idx="2">
                  <c:v>57.51</c:v>
                </c:pt>
                <c:pt idx="3">
                  <c:v>62.36</c:v>
                </c:pt>
                <c:pt idx="4">
                  <c:v>65.89</c:v>
                </c:pt>
              </c:numCache>
            </c:numRef>
          </c:val>
          <c:extLst>
            <c:ext xmlns:c16="http://schemas.microsoft.com/office/drawing/2014/chart" uri="{C3380CC4-5D6E-409C-BE32-E72D297353CC}">
              <c16:uniqueId val="{00000001-030C-4B93-9FDF-BB27AB5D77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c:v>
                </c:pt>
                <c:pt idx="1">
                  <c:v>-3.15</c:v>
                </c:pt>
                <c:pt idx="2">
                  <c:v>-3.13</c:v>
                </c:pt>
                <c:pt idx="3">
                  <c:v>13.26</c:v>
                </c:pt>
                <c:pt idx="4">
                  <c:v>-0.21</c:v>
                </c:pt>
              </c:numCache>
            </c:numRef>
          </c:val>
          <c:smooth val="0"/>
          <c:extLst>
            <c:ext xmlns:c16="http://schemas.microsoft.com/office/drawing/2014/chart" uri="{C3380CC4-5D6E-409C-BE32-E72D297353CC}">
              <c16:uniqueId val="{00000002-030C-4B93-9FDF-BB27AB5D77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2.02</c:v>
                </c:pt>
                <c:pt idx="2">
                  <c:v>#N/A</c:v>
                </c:pt>
                <c:pt idx="3">
                  <c:v>0.22</c:v>
                </c:pt>
                <c:pt idx="4">
                  <c:v>#N/A</c:v>
                </c:pt>
                <c:pt idx="5">
                  <c:v>0.08</c:v>
                </c:pt>
                <c:pt idx="6">
                  <c:v>#N/A</c:v>
                </c:pt>
                <c:pt idx="7">
                  <c:v>7.0000000000000007E-2</c:v>
                </c:pt>
                <c:pt idx="8">
                  <c:v>#N/A</c:v>
                </c:pt>
                <c:pt idx="9">
                  <c:v>0.05</c:v>
                </c:pt>
              </c:numCache>
            </c:numRef>
          </c:val>
          <c:extLst>
            <c:ext xmlns:c16="http://schemas.microsoft.com/office/drawing/2014/chart" uri="{C3380CC4-5D6E-409C-BE32-E72D297353CC}">
              <c16:uniqueId val="{00000000-34E4-4F03-AAC1-50D03A7574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E4-4F03-AAC1-50D03A757496}"/>
            </c:ext>
          </c:extLst>
        </c:ser>
        <c:ser>
          <c:idx val="2"/>
          <c:order val="2"/>
          <c:tx>
            <c:strRef>
              <c:f>データシート!$A$29</c:f>
              <c:strCache>
                <c:ptCount val="1"/>
                <c:pt idx="0">
                  <c:v>水戸・勝田都市計画事業東海駅西土地区画整理事業特別会計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0.01</c:v>
                </c:pt>
                <c:pt idx="4">
                  <c:v>#N/A</c:v>
                </c:pt>
                <c:pt idx="5">
                  <c:v>0.13</c:v>
                </c:pt>
                <c:pt idx="6">
                  <c:v>#N/A</c:v>
                </c:pt>
                <c:pt idx="7">
                  <c:v>0.04</c:v>
                </c:pt>
                <c:pt idx="8">
                  <c:v>#N/A</c:v>
                </c:pt>
                <c:pt idx="9">
                  <c:v>0.13</c:v>
                </c:pt>
              </c:numCache>
            </c:numRef>
          </c:val>
          <c:extLst>
            <c:ext xmlns:c16="http://schemas.microsoft.com/office/drawing/2014/chart" uri="{C3380CC4-5D6E-409C-BE32-E72D297353CC}">
              <c16:uniqueId val="{00000002-34E4-4F03-AAC1-50D03A757496}"/>
            </c:ext>
          </c:extLst>
        </c:ser>
        <c:ser>
          <c:idx val="3"/>
          <c:order val="3"/>
          <c:tx>
            <c:strRef>
              <c:f>データシート!$A$30</c:f>
              <c:strCache>
                <c:ptCount val="1"/>
                <c:pt idx="0">
                  <c:v>水戸・勝田都市計画事業東海中央土地区画整理事業特別会計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0.28000000000000003</c:v>
                </c:pt>
                <c:pt idx="2">
                  <c:v>#N/A</c:v>
                </c:pt>
                <c:pt idx="3">
                  <c:v>0.32</c:v>
                </c:pt>
                <c:pt idx="4">
                  <c:v>#N/A</c:v>
                </c:pt>
                <c:pt idx="5">
                  <c:v>0.74</c:v>
                </c:pt>
                <c:pt idx="6">
                  <c:v>#N/A</c:v>
                </c:pt>
                <c:pt idx="7">
                  <c:v>0.49</c:v>
                </c:pt>
                <c:pt idx="8">
                  <c:v>#N/A</c:v>
                </c:pt>
                <c:pt idx="9">
                  <c:v>0.6</c:v>
                </c:pt>
              </c:numCache>
            </c:numRef>
          </c:val>
          <c:extLst>
            <c:ext xmlns:c16="http://schemas.microsoft.com/office/drawing/2014/chart" uri="{C3380CC4-5D6E-409C-BE32-E72D297353CC}">
              <c16:uniqueId val="{00000003-34E4-4F03-AAC1-50D03A757496}"/>
            </c:ext>
          </c:extLst>
        </c:ser>
        <c:ser>
          <c:idx val="4"/>
          <c:order val="4"/>
          <c:tx>
            <c:strRef>
              <c:f>データシート!$A$31</c:f>
              <c:strCache>
                <c:ptCount val="1"/>
                <c:pt idx="0">
                  <c:v>東海村介護保険事業特別会計（保険事業勘定）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1.94</c:v>
                </c:pt>
                <c:pt idx="2">
                  <c:v>#N/A</c:v>
                </c:pt>
                <c:pt idx="3">
                  <c:v>1.33</c:v>
                </c:pt>
                <c:pt idx="4">
                  <c:v>#N/A</c:v>
                </c:pt>
                <c:pt idx="5">
                  <c:v>0.7</c:v>
                </c:pt>
                <c:pt idx="6">
                  <c:v>#N/A</c:v>
                </c:pt>
                <c:pt idx="7">
                  <c:v>1.19</c:v>
                </c:pt>
                <c:pt idx="8">
                  <c:v>#N/A</c:v>
                </c:pt>
                <c:pt idx="9">
                  <c:v>1.73</c:v>
                </c:pt>
              </c:numCache>
            </c:numRef>
          </c:val>
          <c:extLst>
            <c:ext xmlns:c16="http://schemas.microsoft.com/office/drawing/2014/chart" uri="{C3380CC4-5D6E-409C-BE32-E72D297353CC}">
              <c16:uniqueId val="{00000004-34E4-4F03-AAC1-50D03A757496}"/>
            </c:ext>
          </c:extLst>
        </c:ser>
        <c:ser>
          <c:idx val="5"/>
          <c:order val="5"/>
          <c:tx>
            <c:strRef>
              <c:f>データシート!$A$32</c:f>
              <c:strCache>
                <c:ptCount val="1"/>
                <c:pt idx="0">
                  <c:v>東海村下水道事業会計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4.37</c:v>
                </c:pt>
                <c:pt idx="4">
                  <c:v>#N/A</c:v>
                </c:pt>
                <c:pt idx="5">
                  <c:v>4.78</c:v>
                </c:pt>
                <c:pt idx="6">
                  <c:v>#N/A</c:v>
                </c:pt>
                <c:pt idx="7">
                  <c:v>4.26</c:v>
                </c:pt>
                <c:pt idx="8">
                  <c:v>#N/A</c:v>
                </c:pt>
                <c:pt idx="9">
                  <c:v>5.16</c:v>
                </c:pt>
              </c:numCache>
            </c:numRef>
          </c:val>
          <c:extLst>
            <c:ext xmlns:c16="http://schemas.microsoft.com/office/drawing/2014/chart" uri="{C3380CC4-5D6E-409C-BE32-E72D297353CC}">
              <c16:uniqueId val="{00000005-34E4-4F03-AAC1-50D03A75749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4.25</c:v>
                </c:pt>
                <c:pt idx="2">
                  <c:v>#N/A</c:v>
                </c:pt>
                <c:pt idx="3">
                  <c:v>8.0299999999999994</c:v>
                </c:pt>
                <c:pt idx="4">
                  <c:v>#N/A</c:v>
                </c:pt>
                <c:pt idx="5">
                  <c:v>5.85</c:v>
                </c:pt>
                <c:pt idx="6">
                  <c:v>#N/A</c:v>
                </c:pt>
                <c:pt idx="7">
                  <c:v>9.26</c:v>
                </c:pt>
                <c:pt idx="8">
                  <c:v>#N/A</c:v>
                </c:pt>
                <c:pt idx="9">
                  <c:v>5.5</c:v>
                </c:pt>
              </c:numCache>
            </c:numRef>
          </c:val>
          <c:extLst>
            <c:ext xmlns:c16="http://schemas.microsoft.com/office/drawing/2014/chart" uri="{C3380CC4-5D6E-409C-BE32-E72D297353CC}">
              <c16:uniqueId val="{00000006-34E4-4F03-AAC1-50D03A757496}"/>
            </c:ext>
          </c:extLst>
        </c:ser>
        <c:ser>
          <c:idx val="7"/>
          <c:order val="7"/>
          <c:tx>
            <c:strRef>
              <c:f>データシート!$A$34</c:f>
              <c:strCache>
                <c:ptCount val="1"/>
                <c:pt idx="0">
                  <c:v>東海村水道事業会計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7.15</c:v>
                </c:pt>
                <c:pt idx="2">
                  <c:v>#N/A</c:v>
                </c:pt>
                <c:pt idx="3">
                  <c:v>6.89</c:v>
                </c:pt>
                <c:pt idx="4">
                  <c:v>#N/A</c:v>
                </c:pt>
                <c:pt idx="5">
                  <c:v>6.64</c:v>
                </c:pt>
                <c:pt idx="6">
                  <c:v>#N/A</c:v>
                </c:pt>
                <c:pt idx="7">
                  <c:v>7.37</c:v>
                </c:pt>
                <c:pt idx="8">
                  <c:v>#N/A</c:v>
                </c:pt>
                <c:pt idx="9">
                  <c:v>6.78</c:v>
                </c:pt>
              </c:numCache>
            </c:numRef>
          </c:val>
          <c:extLst>
            <c:ext xmlns:c16="http://schemas.microsoft.com/office/drawing/2014/chart" uri="{C3380CC4-5D6E-409C-BE32-E72D297353CC}">
              <c16:uniqueId val="{00000007-34E4-4F03-AAC1-50D03A757496}"/>
            </c:ext>
          </c:extLst>
        </c:ser>
        <c:ser>
          <c:idx val="8"/>
          <c:order val="8"/>
          <c:tx>
            <c:strRef>
              <c:f>データシート!$A$35</c:f>
              <c:strCache>
                <c:ptCount val="1"/>
                <c:pt idx="0">
                  <c:v>東海村病院事業会計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17.5</c:v>
                </c:pt>
                <c:pt idx="2">
                  <c:v>#N/A</c:v>
                </c:pt>
                <c:pt idx="3">
                  <c:v>18.57</c:v>
                </c:pt>
                <c:pt idx="4">
                  <c:v>#N/A</c:v>
                </c:pt>
                <c:pt idx="5">
                  <c:v>18.91</c:v>
                </c:pt>
                <c:pt idx="6">
                  <c:v>#N/A</c:v>
                </c:pt>
                <c:pt idx="7">
                  <c:v>14.69</c:v>
                </c:pt>
                <c:pt idx="8">
                  <c:v>#N/A</c:v>
                </c:pt>
                <c:pt idx="9">
                  <c:v>13.81</c:v>
                </c:pt>
              </c:numCache>
            </c:numRef>
          </c:val>
          <c:extLst>
            <c:ext xmlns:c16="http://schemas.microsoft.com/office/drawing/2014/chart" uri="{C3380CC4-5D6E-409C-BE32-E72D297353CC}">
              <c16:uniqueId val="{00000008-34E4-4F03-AAC1-50D03A757496}"/>
            </c:ext>
          </c:extLst>
        </c:ser>
        <c:ser>
          <c:idx val="9"/>
          <c:order val="9"/>
          <c:tx>
            <c:strRef>
              <c:f>データシート!$A$36</c:f>
              <c:strCache>
                <c:ptCount val="1"/>
                <c:pt idx="0">
                  <c:v>東海村国民健康保険事業特別会計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0.17</c:v>
                </c:pt>
                <c:pt idx="2">
                  <c:v>#N/A</c:v>
                </c:pt>
                <c:pt idx="3">
                  <c:v>0.3</c:v>
                </c:pt>
                <c:pt idx="4">
                  <c:v>#N/A</c:v>
                </c:pt>
                <c:pt idx="5">
                  <c:v>1.03</c:v>
                </c:pt>
                <c:pt idx="6">
                  <c:v>#N/A</c:v>
                </c:pt>
                <c:pt idx="7">
                  <c:v>1.02</c:v>
                </c:pt>
                <c:pt idx="8">
                  <c:v>0.01</c:v>
                </c:pt>
                <c:pt idx="9">
                  <c:v>#N/A</c:v>
                </c:pt>
              </c:numCache>
            </c:numRef>
          </c:val>
          <c:extLst>
            <c:ext xmlns:c16="http://schemas.microsoft.com/office/drawing/2014/chart" uri="{C3380CC4-5D6E-409C-BE32-E72D297353CC}">
              <c16:uniqueId val="{00000009-34E4-4F03-AAC1-50D03A7574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1055</c:v>
                </c:pt>
                <c:pt idx="5">
                  <c:v>998</c:v>
                </c:pt>
                <c:pt idx="8">
                  <c:v>975</c:v>
                </c:pt>
                <c:pt idx="11">
                  <c:v>922</c:v>
                </c:pt>
                <c:pt idx="14">
                  <c:v>816</c:v>
                </c:pt>
              </c:numCache>
            </c:numRef>
          </c:val>
          <c:extLst>
            <c:ext xmlns:c16="http://schemas.microsoft.com/office/drawing/2014/chart" uri="{C3380CC4-5D6E-409C-BE32-E72D297353CC}">
              <c16:uniqueId val="{00000000-B1C3-483D-935A-6EB36ACA7C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C3-483D-935A-6EB36ACA7C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6</c:v>
                </c:pt>
                <c:pt idx="9">
                  <c:v>5</c:v>
                </c:pt>
                <c:pt idx="12">
                  <c:v>5</c:v>
                </c:pt>
              </c:numCache>
            </c:numRef>
          </c:val>
          <c:extLst>
            <c:ext xmlns:c16="http://schemas.microsoft.com/office/drawing/2014/chart" uri="{C3380CC4-5D6E-409C-BE32-E72D297353CC}">
              <c16:uniqueId val="{00000002-B1C3-483D-935A-6EB36ACA7C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180</c:v>
                </c:pt>
                <c:pt idx="3">
                  <c:v>178</c:v>
                </c:pt>
                <c:pt idx="6">
                  <c:v>194</c:v>
                </c:pt>
                <c:pt idx="9">
                  <c:v>194</c:v>
                </c:pt>
                <c:pt idx="12">
                  <c:v>195</c:v>
                </c:pt>
              </c:numCache>
            </c:numRef>
          </c:val>
          <c:extLst>
            <c:ext xmlns:c16="http://schemas.microsoft.com/office/drawing/2014/chart" uri="{C3380CC4-5D6E-409C-BE32-E72D297353CC}">
              <c16:uniqueId val="{00000003-B1C3-483D-935A-6EB36ACA7C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674</c:v>
                </c:pt>
                <c:pt idx="3">
                  <c:v>698</c:v>
                </c:pt>
                <c:pt idx="6">
                  <c:v>643</c:v>
                </c:pt>
                <c:pt idx="9">
                  <c:v>632</c:v>
                </c:pt>
                <c:pt idx="12">
                  <c:v>623</c:v>
                </c:pt>
              </c:numCache>
            </c:numRef>
          </c:val>
          <c:extLst>
            <c:ext xmlns:c16="http://schemas.microsoft.com/office/drawing/2014/chart" uri="{C3380CC4-5D6E-409C-BE32-E72D297353CC}">
              <c16:uniqueId val="{00000004-B1C3-483D-935A-6EB36ACA7C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3-483D-935A-6EB36ACA7C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3-483D-935A-6EB36ACA7C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633</c:v>
                </c:pt>
                <c:pt idx="3">
                  <c:v>563</c:v>
                </c:pt>
                <c:pt idx="6">
                  <c:v>523</c:v>
                </c:pt>
                <c:pt idx="9">
                  <c:v>440</c:v>
                </c:pt>
                <c:pt idx="12">
                  <c:v>320</c:v>
                </c:pt>
              </c:numCache>
            </c:numRef>
          </c:val>
          <c:extLst>
            <c:ext xmlns:c16="http://schemas.microsoft.com/office/drawing/2014/chart" uri="{C3380CC4-5D6E-409C-BE32-E72D297353CC}">
              <c16:uniqueId val="{00000007-B1C3-483D-935A-6EB36ACA7C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437</c:v>
                </c:pt>
                <c:pt idx="2">
                  <c:v>#N/A</c:v>
                </c:pt>
                <c:pt idx="3">
                  <c:v>#N/A</c:v>
                </c:pt>
                <c:pt idx="4">
                  <c:v>446</c:v>
                </c:pt>
                <c:pt idx="5">
                  <c:v>#N/A</c:v>
                </c:pt>
                <c:pt idx="6">
                  <c:v>#N/A</c:v>
                </c:pt>
                <c:pt idx="7">
                  <c:v>391</c:v>
                </c:pt>
                <c:pt idx="8">
                  <c:v>#N/A</c:v>
                </c:pt>
                <c:pt idx="9">
                  <c:v>#N/A</c:v>
                </c:pt>
                <c:pt idx="10">
                  <c:v>349</c:v>
                </c:pt>
                <c:pt idx="11">
                  <c:v>#N/A</c:v>
                </c:pt>
                <c:pt idx="12">
                  <c:v>#N/A</c:v>
                </c:pt>
                <c:pt idx="13">
                  <c:v>327</c:v>
                </c:pt>
                <c:pt idx="14">
                  <c:v>#N/A</c:v>
                </c:pt>
              </c:numCache>
            </c:numRef>
          </c:val>
          <c:smooth val="0"/>
          <c:extLst>
            <c:ext xmlns:c16="http://schemas.microsoft.com/office/drawing/2014/chart" uri="{C3380CC4-5D6E-409C-BE32-E72D297353CC}">
              <c16:uniqueId val="{00000008-B1C3-483D-935A-6EB36ACA7C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6365</c:v>
                </c:pt>
                <c:pt idx="5">
                  <c:v>5679</c:v>
                </c:pt>
                <c:pt idx="8">
                  <c:v>5070</c:v>
                </c:pt>
                <c:pt idx="11">
                  <c:v>4183</c:v>
                </c:pt>
                <c:pt idx="14">
                  <c:v>3698</c:v>
                </c:pt>
              </c:numCache>
            </c:numRef>
          </c:val>
          <c:extLst>
            <c:ext xmlns:c16="http://schemas.microsoft.com/office/drawing/2014/chart" uri="{C3380CC4-5D6E-409C-BE32-E72D297353CC}">
              <c16:uniqueId val="{00000000-C03C-44C5-A81D-F7F135C498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1210</c:v>
                </c:pt>
                <c:pt idx="5">
                  <c:v>1117</c:v>
                </c:pt>
                <c:pt idx="8">
                  <c:v>1204</c:v>
                </c:pt>
                <c:pt idx="11">
                  <c:v>1366</c:v>
                </c:pt>
                <c:pt idx="14">
                  <c:v>1395</c:v>
                </c:pt>
              </c:numCache>
            </c:numRef>
          </c:val>
          <c:extLst>
            <c:ext xmlns:c16="http://schemas.microsoft.com/office/drawing/2014/chart" uri="{C3380CC4-5D6E-409C-BE32-E72D297353CC}">
              <c16:uniqueId val="{00000001-C03C-44C5-A81D-F7F135C498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11636</c:v>
                </c:pt>
                <c:pt idx="5">
                  <c:v>10451</c:v>
                </c:pt>
                <c:pt idx="8">
                  <c:v>9916</c:v>
                </c:pt>
                <c:pt idx="11">
                  <c:v>11411</c:v>
                </c:pt>
                <c:pt idx="14">
                  <c:v>12993</c:v>
                </c:pt>
              </c:numCache>
            </c:numRef>
          </c:val>
          <c:extLst>
            <c:ext xmlns:c16="http://schemas.microsoft.com/office/drawing/2014/chart" uri="{C3380CC4-5D6E-409C-BE32-E72D297353CC}">
              <c16:uniqueId val="{00000002-C03C-44C5-A81D-F7F135C498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3C-44C5-A81D-F7F135C498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3C-44C5-A81D-F7F135C498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2</c:v>
                </c:pt>
                <c:pt idx="6">
                  <c:v>0</c:v>
                </c:pt>
                <c:pt idx="9">
                  <c:v>2</c:v>
                </c:pt>
                <c:pt idx="12">
                  <c:v>0</c:v>
                </c:pt>
              </c:numCache>
            </c:numRef>
          </c:val>
          <c:extLst>
            <c:ext xmlns:c16="http://schemas.microsoft.com/office/drawing/2014/chart" uri="{C3380CC4-5D6E-409C-BE32-E72D297353CC}">
              <c16:uniqueId val="{00000005-C03C-44C5-A81D-F7F135C498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1341</c:v>
                </c:pt>
                <c:pt idx="3">
                  <c:v>1282</c:v>
                </c:pt>
                <c:pt idx="6">
                  <c:v>1217</c:v>
                </c:pt>
                <c:pt idx="9">
                  <c:v>1167</c:v>
                </c:pt>
                <c:pt idx="12">
                  <c:v>1103</c:v>
                </c:pt>
              </c:numCache>
            </c:numRef>
          </c:val>
          <c:extLst>
            <c:ext xmlns:c16="http://schemas.microsoft.com/office/drawing/2014/chart" uri="{C3380CC4-5D6E-409C-BE32-E72D297353CC}">
              <c16:uniqueId val="{00000006-C03C-44C5-A81D-F7F135C498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243</c:v>
                </c:pt>
                <c:pt idx="3">
                  <c:v>229</c:v>
                </c:pt>
                <c:pt idx="6">
                  <c:v>223</c:v>
                </c:pt>
                <c:pt idx="9">
                  <c:v>209</c:v>
                </c:pt>
                <c:pt idx="12">
                  <c:v>270</c:v>
                </c:pt>
              </c:numCache>
            </c:numRef>
          </c:val>
          <c:extLst>
            <c:ext xmlns:c16="http://schemas.microsoft.com/office/drawing/2014/chart" uri="{C3380CC4-5D6E-409C-BE32-E72D297353CC}">
              <c16:uniqueId val="{00000007-C03C-44C5-A81D-F7F135C498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6083</c:v>
                </c:pt>
                <c:pt idx="3">
                  <c:v>5951</c:v>
                </c:pt>
                <c:pt idx="6">
                  <c:v>5932</c:v>
                </c:pt>
                <c:pt idx="9">
                  <c:v>5664</c:v>
                </c:pt>
                <c:pt idx="12">
                  <c:v>5400</c:v>
                </c:pt>
              </c:numCache>
            </c:numRef>
          </c:val>
          <c:extLst>
            <c:ext xmlns:c16="http://schemas.microsoft.com/office/drawing/2014/chart" uri="{C3380CC4-5D6E-409C-BE32-E72D297353CC}">
              <c16:uniqueId val="{00000008-C03C-44C5-A81D-F7F135C498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c:v>
                </c:pt>
                <c:pt idx="3">
                  <c:v>13</c:v>
                </c:pt>
                <c:pt idx="6">
                  <c:v>10</c:v>
                </c:pt>
                <c:pt idx="9">
                  <c:v>6</c:v>
                </c:pt>
                <c:pt idx="12">
                  <c:v>3</c:v>
                </c:pt>
              </c:numCache>
            </c:numRef>
          </c:val>
          <c:extLst>
            <c:ext xmlns:c16="http://schemas.microsoft.com/office/drawing/2014/chart" uri="{C3380CC4-5D6E-409C-BE32-E72D297353CC}">
              <c16:uniqueId val="{00000009-C03C-44C5-A81D-F7F135C498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2264</c:v>
                </c:pt>
                <c:pt idx="3">
                  <c:v>1838</c:v>
                </c:pt>
                <c:pt idx="6">
                  <c:v>1749</c:v>
                </c:pt>
                <c:pt idx="9">
                  <c:v>1591</c:v>
                </c:pt>
                <c:pt idx="12">
                  <c:v>1510</c:v>
                </c:pt>
              </c:numCache>
            </c:numRef>
          </c:val>
          <c:extLst>
            <c:ext xmlns:c16="http://schemas.microsoft.com/office/drawing/2014/chart" uri="{C3380CC4-5D6E-409C-BE32-E72D297353CC}">
              <c16:uniqueId val="{0000000A-C03C-44C5-A81D-F7F135C498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3C-44C5-A81D-F7F135C498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6488</c:v>
                </c:pt>
                <c:pt idx="1">
                  <c:v>7639</c:v>
                </c:pt>
                <c:pt idx="2">
                  <c:v>8074</c:v>
                </c:pt>
              </c:numCache>
            </c:numRef>
          </c:val>
          <c:extLst>
            <c:ext xmlns:c16="http://schemas.microsoft.com/office/drawing/2014/chart" uri="{C3380CC4-5D6E-409C-BE32-E72D297353CC}">
              <c16:uniqueId val="{00000000-4F46-40F6-AEBD-FEB3827E09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621</c:v>
                </c:pt>
                <c:pt idx="1">
                  <c:v>716</c:v>
                </c:pt>
                <c:pt idx="2">
                  <c:v>1174</c:v>
                </c:pt>
              </c:numCache>
            </c:numRef>
          </c:val>
          <c:extLst>
            <c:ext xmlns:c16="http://schemas.microsoft.com/office/drawing/2014/chart" uri="{C3380CC4-5D6E-409C-BE32-E72D297353CC}">
              <c16:uniqueId val="{00000001-4F46-40F6-AEBD-FEB3827E09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1519</c:v>
                </c:pt>
                <c:pt idx="1">
                  <c:v>1624</c:v>
                </c:pt>
                <c:pt idx="2">
                  <c:v>2181</c:v>
                </c:pt>
              </c:numCache>
            </c:numRef>
          </c:val>
          <c:extLst>
            <c:ext xmlns:c16="http://schemas.microsoft.com/office/drawing/2014/chart" uri="{C3380CC4-5D6E-409C-BE32-E72D297353CC}">
              <c16:uniqueId val="{00000002-4F46-40F6-AEBD-FEB3827E09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プライマリーバランスを考慮した計画的な地方債の借り入れを行っていることに伴い，実質公債費比率は比較的低い水準を維持している。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年度から一部事務組合の起債償還が本格的に始まり，一時的に一般会計負担金が増加していることに加え，令和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ひたちなか・東海広域事務組合の消防事業において消防指令システム部分更新工事の起債償還が始まったことにより，起債償還に係る負担金が増加しているが，近年，新たな借入れを抑制していることから，数値は維持・改善され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が減少しているのは，事業費補正により基準財政需要額に算入された下水道事業費が減少していることや，災害復旧費等に係る基準財政需要額について財源対策債及び臨時財政対策債の算入額が減少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今後も計画的な地方債の借り入れに努め，地方債の発行に大きく頼ることのない財政運営を進めていく。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本村においては，満期一括償還地方債の借入れはないことから，償還に係る積立ては行っていない。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将来負担比率は，その分子において，基金等の充当可能財源等が地方債現在高や公営企業債等繰入見込額等の将来負担額より多いため算定されない。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近年，新たな借入れを抑制しているところであるが，令和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駅エスカレーター改修事業等に当たり地方債の借り入れを行った。今後も計画的に基金を積み立てるとともに，プライマリーバランスに考慮した地方債の計画的な借り入れに努め，将来世代に過度の負担を残すことのないような財政運営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茨城県東海村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計画に基づく「減債基金」の取り崩しや，年次計画に基づく「電源立地地域整備基金」の取り崩し等を行った一方で，「財政調整基金」，「減債基金」及び「電源立地地域整備基金」等の積立てを行ったため，基金全体として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「財政調整基金」，「公共施設維持整備基金」及び「減債基金」等について，年次計画や償還計画等に基づく取り崩しを予定しており，中長期的には減少していく見込みである。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公共施設維持整備基金：既存の公共施設の維持整備。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電源立地地域整備基金：公共施設の整備，維持補修及び維持運営。</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公共施設維持整備基金：東海村公共施設等総合管理計画に基づいた公共施設及びインフラの維持整備等の財源として積立てたことによる増加。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電源立地地域整備基金：後年度における公共施設維持補修事業の財源として積立てたことによる増加。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東海村公共施設等総合管理計画に基づいた公共施設及びインフラの維持整備等を実施していくため，令和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年度に，公共施設維持整備基金，児童福祉施設整備基金及び公立学校施設整備基金の３基金を統合し，東海村公共施設等総合管理推進基金とする。公共施設等総合管理計画の実施計画期間である今後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年間で一般財源額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歳計剰余金及び歳入歳出調整による積立てを行ったことにより，前年度比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税収の逓減により財源を補てんする必要があることから，中長期的には減少していく見込みではあるが，今後も災害等の不測の事態に備えるとともに，大規模事業の実施等による年度間の財政不均衡を調整するための適正額の確保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百万円を取り崩した一方で，将来の地方債償還に備え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年度から起債償還のため減債基金を取り崩しており，令和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年度は地方債償還元金の半分に当たる額を取り崩した。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年度以降も地方債の償還計画に基づき，減債基金の取り崩しを予定。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38,424
38,039
38.00
20,956,635
20,219,176
674,017
12,254,433
1,510,429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は，依然として類似団体平均を上回っており，昭和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普通交付税の不交付団体となっている。これは，電力関連の大型事業所が集中して立地していることや直近で大規模償却資産を取得したこと等により，類似団体を上回る固定資産税収入等があるため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償却資産の経年減価等による税収の逓減や，それに伴い基準財政収入額も逓減していくことが予想されるため，経常経費の抑制に努めるとともに，事業の選択と集中により，安定的な財政基盤の構築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24695</xdr:rowOff>
    </xdr:from>
    <xdr:to>
      <xdr:col>23</xdr:col>
      <xdr:colOff>133350</xdr:colOff>
      <xdr:row>37</xdr:row>
      <xdr:rowOff>24695</xdr:rowOff>
    </xdr:to>
    <xdr:cxnSp macro="">
      <xdr:nvCxnSpPr>
        <xdr:cNvPr id="69" name="直線コネクタ 68"/>
        <xdr:cNvCxnSpPr/>
      </xdr:nvCxnSpPr>
      <xdr:spPr>
        <a:xfrm>
          <a:off x="4114800" y="6368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24695</xdr:rowOff>
    </xdr:to>
    <xdr:cxnSp macro="">
      <xdr:nvCxnSpPr>
        <xdr:cNvPr id="72" name="直線コネクタ 71"/>
        <xdr:cNvCxnSpPr/>
      </xdr:nvCxnSpPr>
      <xdr:spPr>
        <a:xfrm>
          <a:off x="3225800" y="63415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142522</xdr:rowOff>
    </xdr:from>
    <xdr:to>
      <xdr:col>15</xdr:col>
      <xdr:colOff>82550</xdr:colOff>
      <xdr:row>36</xdr:row>
      <xdr:rowOff>169333</xdr:rowOff>
    </xdr:to>
    <xdr:cxnSp macro="">
      <xdr:nvCxnSpPr>
        <xdr:cNvPr id="75" name="直線コネクタ 74"/>
        <xdr:cNvCxnSpPr/>
      </xdr:nvCxnSpPr>
      <xdr:spPr>
        <a:xfrm>
          <a:off x="2336800" y="63147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142522</xdr:rowOff>
    </xdr:to>
    <xdr:cxnSp macro="">
      <xdr:nvCxnSpPr>
        <xdr:cNvPr id="78" name="直線コネクタ 77"/>
        <xdr:cNvCxnSpPr/>
      </xdr:nvCxnSpPr>
      <xdr:spPr>
        <a:xfrm>
          <a:off x="1447800" y="62611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145345</xdr:rowOff>
    </xdr:from>
    <xdr:to>
      <xdr:col>23</xdr:col>
      <xdr:colOff>184150</xdr:colOff>
      <xdr:row>37</xdr:row>
      <xdr:rowOff>75495</xdr:rowOff>
    </xdr:to>
    <xdr:sp macro="" textlink="">
      <xdr:nvSpPr>
        <xdr:cNvPr id="88" name="楕円 87"/>
        <xdr:cNvSpPr/>
      </xdr:nvSpPr>
      <xdr:spPr>
        <a:xfrm>
          <a:off x="49022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66622</xdr:rowOff>
    </xdr:from>
    <xdr:ext cx="762000" cy="259045"/>
    <xdr:sp macro="" textlink="">
      <xdr:nvSpPr>
        <xdr:cNvPr id="89" name="財政力該当値テキスト"/>
        <xdr:cNvSpPr txBox="1"/>
      </xdr:nvSpPr>
      <xdr:spPr>
        <a:xfrm>
          <a:off x="5041900" y="623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145345</xdr:rowOff>
    </xdr:from>
    <xdr:to>
      <xdr:col>19</xdr:col>
      <xdr:colOff>184150</xdr:colOff>
      <xdr:row>37</xdr:row>
      <xdr:rowOff>75495</xdr:rowOff>
    </xdr:to>
    <xdr:sp macro="" textlink="">
      <xdr:nvSpPr>
        <xdr:cNvPr id="90" name="楕円 89"/>
        <xdr:cNvSpPr/>
      </xdr:nvSpPr>
      <xdr:spPr>
        <a:xfrm>
          <a:off x="4064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85672</xdr:rowOff>
    </xdr:from>
    <xdr:ext cx="736600" cy="259045"/>
    <xdr:sp macro="" textlink="">
      <xdr:nvSpPr>
        <xdr:cNvPr id="91" name="テキスト ボックス 90"/>
        <xdr:cNvSpPr txBox="1"/>
      </xdr:nvSpPr>
      <xdr:spPr>
        <a:xfrm>
          <a:off x="3733800" y="60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118533</xdr:rowOff>
    </xdr:from>
    <xdr:to>
      <xdr:col>15</xdr:col>
      <xdr:colOff>133350</xdr:colOff>
      <xdr:row>37</xdr:row>
      <xdr:rowOff>48683</xdr:rowOff>
    </xdr:to>
    <xdr:sp macro="" textlink="">
      <xdr:nvSpPr>
        <xdr:cNvPr id="92" name="楕円 91"/>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58860</xdr:rowOff>
    </xdr:from>
    <xdr:ext cx="762000" cy="259045"/>
    <xdr:sp macro="" textlink="">
      <xdr:nvSpPr>
        <xdr:cNvPr id="93" name="テキスト ボックス 92"/>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91722</xdr:rowOff>
    </xdr:from>
    <xdr:to>
      <xdr:col>11</xdr:col>
      <xdr:colOff>82550</xdr:colOff>
      <xdr:row>37</xdr:row>
      <xdr:rowOff>21872</xdr:rowOff>
    </xdr:to>
    <xdr:sp macro="" textlink="">
      <xdr:nvSpPr>
        <xdr:cNvPr id="94" name="楕円 93"/>
        <xdr:cNvSpPr/>
      </xdr:nvSpPr>
      <xdr:spPr>
        <a:xfrm>
          <a:off x="2286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32049</xdr:rowOff>
    </xdr:from>
    <xdr:ext cx="762000" cy="259045"/>
    <xdr:sp macro="" textlink="">
      <xdr:nvSpPr>
        <xdr:cNvPr id="95" name="テキスト ボックス 94"/>
        <xdr:cNvSpPr txBox="1"/>
      </xdr:nvSpPr>
      <xdr:spPr>
        <a:xfrm>
          <a:off x="1955800" y="603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6" name="楕円 95"/>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7" name="テキスト ボックス 96"/>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ポイント上昇している。これは，分母となる経常一般財源収入額の大半を占める税収が減少したことによるものである。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歳入では償却資産の経年減価による固定資産税の減等に伴う経常一般財源の減少が，歳出では扶助費や人件費，物件費の伸び等による経常経費充当一般財源の増加が考えられることから，事務事業の見直し等を積極的に進め，更なる事務の効率化を図りながら経常経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63</xdr:row>
      <xdr:rowOff>128778</xdr:rowOff>
    </xdr:to>
    <xdr:cxnSp macro="">
      <xdr:nvCxnSpPr>
        <xdr:cNvPr id="130" name="直線コネクタ 129"/>
        <xdr:cNvCxnSpPr/>
      </xdr:nvCxnSpPr>
      <xdr:spPr>
        <a:xfrm>
          <a:off x="4114800" y="1074191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65</xdr:row>
      <xdr:rowOff>36830</xdr:rowOff>
    </xdr:to>
    <xdr:cxnSp macro="">
      <xdr:nvCxnSpPr>
        <xdr:cNvPr id="133" name="直線コネクタ 132"/>
        <xdr:cNvCxnSpPr/>
      </xdr:nvCxnSpPr>
      <xdr:spPr>
        <a:xfrm flipV="1">
          <a:off x="3225800" y="10741914"/>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36830</xdr:rowOff>
    </xdr:to>
    <xdr:cxnSp macro="">
      <xdr:nvCxnSpPr>
        <xdr:cNvPr id="136" name="直線コネクタ 135"/>
        <xdr:cNvCxnSpPr/>
      </xdr:nvCxnSpPr>
      <xdr:spPr>
        <a:xfrm>
          <a:off x="2336800" y="110893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116586</xdr:rowOff>
    </xdr:to>
    <xdr:cxnSp macro="">
      <xdr:nvCxnSpPr>
        <xdr:cNvPr id="139" name="直線コネクタ 138"/>
        <xdr:cNvCxnSpPr/>
      </xdr:nvCxnSpPr>
      <xdr:spPr>
        <a:xfrm>
          <a:off x="1447800" y="1095908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9" name="楕円 148"/>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94505</xdr:rowOff>
    </xdr:from>
    <xdr:ext cx="762000" cy="259045"/>
    <xdr:sp macro="" textlink="">
      <xdr:nvSpPr>
        <xdr:cNvPr id="150" name="財政構造の弾力性該当値テキスト"/>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2" name="テキスト ボックス 151"/>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3" name="楕円 152"/>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4" name="テキスト ボックス 153"/>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5" name="楕円 154"/>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56" name="テキスト ボックス 155"/>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8" name="テキスト ボックス 157"/>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恒常的に類似団体平均を上回っているが，これは福祉施策や教育施策の充実のため，村単独費による職員配置・業務委託などが多いことが主な要因として考えられる。今後も，行政評価と予算編成の連動を軸に行財政改革に取り組み，事業の合理化等により経費の抑制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147665</xdr:rowOff>
    </xdr:from>
    <xdr:to>
      <xdr:col>23</xdr:col>
      <xdr:colOff>133350</xdr:colOff>
      <xdr:row>85</xdr:row>
      <xdr:rowOff>53352</xdr:rowOff>
    </xdr:to>
    <xdr:cxnSp macro="">
      <xdr:nvCxnSpPr>
        <xdr:cNvPr id="189" name="直線コネクタ 188"/>
        <xdr:cNvCxnSpPr/>
      </xdr:nvCxnSpPr>
      <xdr:spPr>
        <a:xfrm>
          <a:off x="4114800" y="14549465"/>
          <a:ext cx="8382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136801</xdr:rowOff>
    </xdr:from>
    <xdr:to>
      <xdr:col>19</xdr:col>
      <xdr:colOff>133350</xdr:colOff>
      <xdr:row>84</xdr:row>
      <xdr:rowOff>147665</xdr:rowOff>
    </xdr:to>
    <xdr:cxnSp macro="">
      <xdr:nvCxnSpPr>
        <xdr:cNvPr id="192" name="直線コネクタ 191"/>
        <xdr:cNvCxnSpPr/>
      </xdr:nvCxnSpPr>
      <xdr:spPr>
        <a:xfrm>
          <a:off x="3225800" y="14538601"/>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51519</xdr:rowOff>
    </xdr:from>
    <xdr:to>
      <xdr:col>15</xdr:col>
      <xdr:colOff>82550</xdr:colOff>
      <xdr:row>84</xdr:row>
      <xdr:rowOff>136801</xdr:rowOff>
    </xdr:to>
    <xdr:cxnSp macro="">
      <xdr:nvCxnSpPr>
        <xdr:cNvPr id="195" name="直線コネクタ 194"/>
        <xdr:cNvCxnSpPr/>
      </xdr:nvCxnSpPr>
      <xdr:spPr>
        <a:xfrm>
          <a:off x="2336800" y="14453319"/>
          <a:ext cx="889000" cy="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51519</xdr:rowOff>
    </xdr:from>
    <xdr:to>
      <xdr:col>11</xdr:col>
      <xdr:colOff>31750</xdr:colOff>
      <xdr:row>84</xdr:row>
      <xdr:rowOff>88130</xdr:rowOff>
    </xdr:to>
    <xdr:cxnSp macro="">
      <xdr:nvCxnSpPr>
        <xdr:cNvPr id="198" name="直線コネクタ 197"/>
        <xdr:cNvCxnSpPr/>
      </xdr:nvCxnSpPr>
      <xdr:spPr>
        <a:xfrm flipV="1">
          <a:off x="1447800" y="14453319"/>
          <a:ext cx="889000" cy="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2552</xdr:rowOff>
    </xdr:from>
    <xdr:to>
      <xdr:col>23</xdr:col>
      <xdr:colOff>184150</xdr:colOff>
      <xdr:row>85</xdr:row>
      <xdr:rowOff>104152</xdr:rowOff>
    </xdr:to>
    <xdr:sp macro="" textlink="">
      <xdr:nvSpPr>
        <xdr:cNvPr id="208" name="楕円 207"/>
        <xdr:cNvSpPr/>
      </xdr:nvSpPr>
      <xdr:spPr>
        <a:xfrm>
          <a:off x="4902200" y="145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146079</xdr:rowOff>
    </xdr:from>
    <xdr:ext cx="762000" cy="259045"/>
    <xdr:sp macro="" textlink="">
      <xdr:nvSpPr>
        <xdr:cNvPr id="209" name="人件費・物件費等の状況該当値テキスト"/>
        <xdr:cNvSpPr txBox="1"/>
      </xdr:nvSpPr>
      <xdr:spPr>
        <a:xfrm>
          <a:off x="5041900" y="1454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96865</xdr:rowOff>
    </xdr:from>
    <xdr:to>
      <xdr:col>19</xdr:col>
      <xdr:colOff>184150</xdr:colOff>
      <xdr:row>85</xdr:row>
      <xdr:rowOff>27015</xdr:rowOff>
    </xdr:to>
    <xdr:sp macro="" textlink="">
      <xdr:nvSpPr>
        <xdr:cNvPr id="210" name="楕円 209"/>
        <xdr:cNvSpPr/>
      </xdr:nvSpPr>
      <xdr:spPr>
        <a:xfrm>
          <a:off x="4064000" y="144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11792</xdr:rowOff>
    </xdr:from>
    <xdr:ext cx="736600" cy="259045"/>
    <xdr:sp macro="" textlink="">
      <xdr:nvSpPr>
        <xdr:cNvPr id="211" name="テキスト ボックス 210"/>
        <xdr:cNvSpPr txBox="1"/>
      </xdr:nvSpPr>
      <xdr:spPr>
        <a:xfrm>
          <a:off x="3733800" y="14585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86001</xdr:rowOff>
    </xdr:from>
    <xdr:to>
      <xdr:col>15</xdr:col>
      <xdr:colOff>133350</xdr:colOff>
      <xdr:row>85</xdr:row>
      <xdr:rowOff>16151</xdr:rowOff>
    </xdr:to>
    <xdr:sp macro="" textlink="">
      <xdr:nvSpPr>
        <xdr:cNvPr id="212" name="楕円 211"/>
        <xdr:cNvSpPr/>
      </xdr:nvSpPr>
      <xdr:spPr>
        <a:xfrm>
          <a:off x="3175000" y="144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928</xdr:rowOff>
    </xdr:from>
    <xdr:ext cx="762000" cy="259045"/>
    <xdr:sp macro="" textlink="">
      <xdr:nvSpPr>
        <xdr:cNvPr id="213" name="テキスト ボックス 212"/>
        <xdr:cNvSpPr txBox="1"/>
      </xdr:nvSpPr>
      <xdr:spPr>
        <a:xfrm>
          <a:off x="2844800" y="1457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719</xdr:rowOff>
    </xdr:from>
    <xdr:to>
      <xdr:col>11</xdr:col>
      <xdr:colOff>82550</xdr:colOff>
      <xdr:row>84</xdr:row>
      <xdr:rowOff>102319</xdr:rowOff>
    </xdr:to>
    <xdr:sp macro="" textlink="">
      <xdr:nvSpPr>
        <xdr:cNvPr id="214" name="楕円 213"/>
        <xdr:cNvSpPr/>
      </xdr:nvSpPr>
      <xdr:spPr>
        <a:xfrm>
          <a:off x="2286000" y="144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87096</xdr:rowOff>
    </xdr:from>
    <xdr:ext cx="762000" cy="259045"/>
    <xdr:sp macro="" textlink="">
      <xdr:nvSpPr>
        <xdr:cNvPr id="215" name="テキスト ボックス 214"/>
        <xdr:cNvSpPr txBox="1"/>
      </xdr:nvSpPr>
      <xdr:spPr>
        <a:xfrm>
          <a:off x="1955800" y="1448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37330</xdr:rowOff>
    </xdr:from>
    <xdr:to>
      <xdr:col>7</xdr:col>
      <xdr:colOff>31750</xdr:colOff>
      <xdr:row>84</xdr:row>
      <xdr:rowOff>138930</xdr:rowOff>
    </xdr:to>
    <xdr:sp macro="" textlink="">
      <xdr:nvSpPr>
        <xdr:cNvPr id="216" name="楕円 215"/>
        <xdr:cNvSpPr/>
      </xdr:nvSpPr>
      <xdr:spPr>
        <a:xfrm>
          <a:off x="1397000" y="14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123707</xdr:rowOff>
    </xdr:from>
    <xdr:ext cx="762000" cy="259045"/>
    <xdr:sp macro="" textlink="">
      <xdr:nvSpPr>
        <xdr:cNvPr id="217" name="テキスト ボックス 216"/>
        <xdr:cNvSpPr txBox="1"/>
      </xdr:nvSpPr>
      <xdr:spPr>
        <a:xfrm>
          <a:off x="1066800" y="145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ポイント上回っている。これは，本村の職員構成上，中高年齢層後半職員が極めて少なく，学歴別の役職登用時年齢が他と比較して低いことが類似団体平均を上回っている要因と考えられる。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今後も中長期的な職員採用計画による職員構成の是正や給与制度の見直しを行い，適正な給与水準の確保に努めていく。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87086</xdr:rowOff>
    </xdr:to>
    <xdr:cxnSp macro="">
      <xdr:nvCxnSpPr>
        <xdr:cNvPr id="253" name="直線コネクタ 252"/>
        <xdr:cNvCxnSpPr/>
      </xdr:nvCxnSpPr>
      <xdr:spPr>
        <a:xfrm>
          <a:off x="16179800" y="153116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69850</xdr:rowOff>
    </xdr:to>
    <xdr:cxnSp macro="">
      <xdr:nvCxnSpPr>
        <xdr:cNvPr id="256" name="直線コネクタ 255"/>
        <xdr:cNvCxnSpPr/>
      </xdr:nvCxnSpPr>
      <xdr:spPr>
        <a:xfrm flipV="1">
          <a:off x="15290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121557</xdr:rowOff>
    </xdr:to>
    <xdr:cxnSp macro="">
      <xdr:nvCxnSpPr>
        <xdr:cNvPr id="259" name="直線コネクタ 258"/>
        <xdr:cNvCxnSpPr/>
      </xdr:nvCxnSpPr>
      <xdr:spPr>
        <a:xfrm flipV="1">
          <a:off x="14401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89</xdr:row>
      <xdr:rowOff>121557</xdr:rowOff>
    </xdr:to>
    <xdr:cxnSp macro="">
      <xdr:nvCxnSpPr>
        <xdr:cNvPr id="262" name="直線コネクタ 261"/>
        <xdr:cNvCxnSpPr/>
      </xdr:nvCxnSpPr>
      <xdr:spPr>
        <a:xfrm>
          <a:off x="13512800" y="153633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72" name="楕円 271"/>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103613</xdr:rowOff>
    </xdr:from>
    <xdr:ext cx="762000" cy="259045"/>
    <xdr:sp macro="" textlink="">
      <xdr:nvSpPr>
        <xdr:cNvPr id="273" name="給与水準   （国との比較）該当値テキスト"/>
        <xdr:cNvSpPr txBox="1"/>
      </xdr:nvSpPr>
      <xdr:spPr>
        <a:xfrm>
          <a:off x="17106900" y="151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4" name="楕円 273"/>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5" name="テキスト ボックス 274"/>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6" name="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7" name="テキスト ボックス 27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78" name="楕円 277"/>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79" name="テキスト ボックス 278"/>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0" name="楕円 279"/>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1" name="テキスト ボックス 28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人口千人当たり職員数は，前年度と比較してほぼ同水準で推移しており，類似団体平均を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ポイント上回っている。これは，村単独で実施している福祉施策や教育施策等が多数あることなどが主な要因として考えられる。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今後も事務事業の積極的な見直しを進めるとともに，事務の効率化を図り，適切な定員管理に努めていく。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160837</xdr:rowOff>
    </xdr:from>
    <xdr:to>
      <xdr:col>81</xdr:col>
      <xdr:colOff>44450</xdr:colOff>
      <xdr:row>63</xdr:row>
      <xdr:rowOff>169454</xdr:rowOff>
    </xdr:to>
    <xdr:cxnSp macro="">
      <xdr:nvCxnSpPr>
        <xdr:cNvPr id="318" name="直線コネクタ 317"/>
        <xdr:cNvCxnSpPr/>
      </xdr:nvCxnSpPr>
      <xdr:spPr>
        <a:xfrm>
          <a:off x="16179800" y="10962187"/>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157390</xdr:rowOff>
    </xdr:from>
    <xdr:to>
      <xdr:col>77</xdr:col>
      <xdr:colOff>44450</xdr:colOff>
      <xdr:row>63</xdr:row>
      <xdr:rowOff>160837</xdr:rowOff>
    </xdr:to>
    <xdr:cxnSp macro="">
      <xdr:nvCxnSpPr>
        <xdr:cNvPr id="321" name="直線コネクタ 320"/>
        <xdr:cNvCxnSpPr/>
      </xdr:nvCxnSpPr>
      <xdr:spPr>
        <a:xfrm>
          <a:off x="15290800" y="109587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131535</xdr:rowOff>
    </xdr:from>
    <xdr:to>
      <xdr:col>72</xdr:col>
      <xdr:colOff>203200</xdr:colOff>
      <xdr:row>63</xdr:row>
      <xdr:rowOff>157390</xdr:rowOff>
    </xdr:to>
    <xdr:cxnSp macro="">
      <xdr:nvCxnSpPr>
        <xdr:cNvPr id="324" name="直線コネクタ 323"/>
        <xdr:cNvCxnSpPr/>
      </xdr:nvCxnSpPr>
      <xdr:spPr>
        <a:xfrm>
          <a:off x="14401800" y="10932885"/>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112576</xdr:rowOff>
    </xdr:from>
    <xdr:to>
      <xdr:col>68</xdr:col>
      <xdr:colOff>152400</xdr:colOff>
      <xdr:row>63</xdr:row>
      <xdr:rowOff>131535</xdr:rowOff>
    </xdr:to>
    <xdr:cxnSp macro="">
      <xdr:nvCxnSpPr>
        <xdr:cNvPr id="327" name="直線コネクタ 326"/>
        <xdr:cNvCxnSpPr/>
      </xdr:nvCxnSpPr>
      <xdr:spPr>
        <a:xfrm>
          <a:off x="13512800" y="1091392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118654</xdr:rowOff>
    </xdr:from>
    <xdr:to>
      <xdr:col>81</xdr:col>
      <xdr:colOff>95250</xdr:colOff>
      <xdr:row>64</xdr:row>
      <xdr:rowOff>48804</xdr:rowOff>
    </xdr:to>
    <xdr:sp macro="" textlink="">
      <xdr:nvSpPr>
        <xdr:cNvPr id="337" name="楕円 336"/>
        <xdr:cNvSpPr/>
      </xdr:nvSpPr>
      <xdr:spPr>
        <a:xfrm>
          <a:off x="169672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90731</xdr:rowOff>
    </xdr:from>
    <xdr:ext cx="762000" cy="259045"/>
    <xdr:sp macro="" textlink="">
      <xdr:nvSpPr>
        <xdr:cNvPr id="338" name="定員管理の状況該当値テキスト"/>
        <xdr:cNvSpPr txBox="1"/>
      </xdr:nvSpPr>
      <xdr:spPr>
        <a:xfrm>
          <a:off x="17106900" y="108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110037</xdr:rowOff>
    </xdr:from>
    <xdr:to>
      <xdr:col>77</xdr:col>
      <xdr:colOff>95250</xdr:colOff>
      <xdr:row>64</xdr:row>
      <xdr:rowOff>40187</xdr:rowOff>
    </xdr:to>
    <xdr:sp macro="" textlink="">
      <xdr:nvSpPr>
        <xdr:cNvPr id="339" name="楕円 338"/>
        <xdr:cNvSpPr/>
      </xdr:nvSpPr>
      <xdr:spPr>
        <a:xfrm>
          <a:off x="16129000" y="10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24964</xdr:rowOff>
    </xdr:from>
    <xdr:ext cx="736600" cy="259045"/>
    <xdr:sp macro="" textlink="">
      <xdr:nvSpPr>
        <xdr:cNvPr id="340" name="テキスト ボックス 339"/>
        <xdr:cNvSpPr txBox="1"/>
      </xdr:nvSpPr>
      <xdr:spPr>
        <a:xfrm>
          <a:off x="15798800" y="1099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106590</xdr:rowOff>
    </xdr:from>
    <xdr:to>
      <xdr:col>73</xdr:col>
      <xdr:colOff>44450</xdr:colOff>
      <xdr:row>64</xdr:row>
      <xdr:rowOff>36740</xdr:rowOff>
    </xdr:to>
    <xdr:sp macro="" textlink="">
      <xdr:nvSpPr>
        <xdr:cNvPr id="341" name="楕円 340"/>
        <xdr:cNvSpPr/>
      </xdr:nvSpPr>
      <xdr:spPr>
        <a:xfrm>
          <a:off x="15240000" y="109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21517</xdr:rowOff>
    </xdr:from>
    <xdr:ext cx="762000" cy="259045"/>
    <xdr:sp macro="" textlink="">
      <xdr:nvSpPr>
        <xdr:cNvPr id="342" name="テキスト ボックス 341"/>
        <xdr:cNvSpPr txBox="1"/>
      </xdr:nvSpPr>
      <xdr:spPr>
        <a:xfrm>
          <a:off x="14909800" y="1099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80735</xdr:rowOff>
    </xdr:from>
    <xdr:to>
      <xdr:col>68</xdr:col>
      <xdr:colOff>203200</xdr:colOff>
      <xdr:row>64</xdr:row>
      <xdr:rowOff>10885</xdr:rowOff>
    </xdr:to>
    <xdr:sp macro="" textlink="">
      <xdr:nvSpPr>
        <xdr:cNvPr id="343" name="楕円 342"/>
        <xdr:cNvSpPr/>
      </xdr:nvSpPr>
      <xdr:spPr>
        <a:xfrm>
          <a:off x="14351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167112</xdr:rowOff>
    </xdr:from>
    <xdr:ext cx="762000" cy="259045"/>
    <xdr:sp macro="" textlink="">
      <xdr:nvSpPr>
        <xdr:cNvPr id="344" name="テキスト ボックス 343"/>
        <xdr:cNvSpPr txBox="1"/>
      </xdr:nvSpPr>
      <xdr:spPr>
        <a:xfrm>
          <a:off x="14020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61776</xdr:rowOff>
    </xdr:from>
    <xdr:to>
      <xdr:col>64</xdr:col>
      <xdr:colOff>152400</xdr:colOff>
      <xdr:row>63</xdr:row>
      <xdr:rowOff>163376</xdr:rowOff>
    </xdr:to>
    <xdr:sp macro="" textlink="">
      <xdr:nvSpPr>
        <xdr:cNvPr id="345" name="楕円 344"/>
        <xdr:cNvSpPr/>
      </xdr:nvSpPr>
      <xdr:spPr>
        <a:xfrm>
          <a:off x="13462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148153</xdr:rowOff>
    </xdr:from>
    <xdr:ext cx="762000" cy="259045"/>
    <xdr:sp macro="" textlink="">
      <xdr:nvSpPr>
        <xdr:cNvPr id="346" name="テキスト ボックス 345"/>
        <xdr:cNvSpPr txBox="1"/>
      </xdr:nvSpPr>
      <xdr:spPr>
        <a:xfrm>
          <a:off x="13131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ポイント下回っており，引き続き低い水準を維持している。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年度から一部事務組合の起債償還が本格的に始まり，一時的に一般会計負担金が増加しているが，平成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年度以降，計画的な地方債の借り入れに努めており，数値は維持・改善していく見込みである。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今後もプライマリーバランスに注意しながら現行水準の維持に努めるとともに，地方債の発行に大きく頼ることのない財政運営に努めていく。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166551</xdr:rowOff>
    </xdr:from>
    <xdr:to>
      <xdr:col>81</xdr:col>
      <xdr:colOff>44450</xdr:colOff>
      <xdr:row>39</xdr:row>
      <xdr:rowOff>36467</xdr:rowOff>
    </xdr:to>
    <xdr:cxnSp macro="">
      <xdr:nvCxnSpPr>
        <xdr:cNvPr id="381" name="直線コネクタ 380"/>
        <xdr:cNvCxnSpPr/>
      </xdr:nvCxnSpPr>
      <xdr:spPr>
        <a:xfrm flipV="1">
          <a:off x="16179800" y="668165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36467</xdr:rowOff>
    </xdr:from>
    <xdr:to>
      <xdr:col>77</xdr:col>
      <xdr:colOff>44450</xdr:colOff>
      <xdr:row>39</xdr:row>
      <xdr:rowOff>64044</xdr:rowOff>
    </xdr:to>
    <xdr:cxnSp macro="">
      <xdr:nvCxnSpPr>
        <xdr:cNvPr id="384" name="直線コネクタ 383"/>
        <xdr:cNvCxnSpPr/>
      </xdr:nvCxnSpPr>
      <xdr:spPr>
        <a:xfrm flipV="1">
          <a:off x="15290800" y="67230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64044</xdr:rowOff>
    </xdr:from>
    <xdr:to>
      <xdr:col>72</xdr:col>
      <xdr:colOff>203200</xdr:colOff>
      <xdr:row>39</xdr:row>
      <xdr:rowOff>70938</xdr:rowOff>
    </xdr:to>
    <xdr:cxnSp macro="">
      <xdr:nvCxnSpPr>
        <xdr:cNvPr id="387" name="直線コネクタ 386"/>
        <xdr:cNvCxnSpPr/>
      </xdr:nvCxnSpPr>
      <xdr:spPr>
        <a:xfrm flipV="1">
          <a:off x="14401800" y="675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77833</xdr:rowOff>
    </xdr:to>
    <xdr:cxnSp macro="">
      <xdr:nvCxnSpPr>
        <xdr:cNvPr id="390" name="直線コネクタ 389"/>
        <xdr:cNvCxnSpPr/>
      </xdr:nvCxnSpPr>
      <xdr:spPr>
        <a:xfrm flipV="1">
          <a:off x="13512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0" name="楕円 399"/>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1"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157117</xdr:rowOff>
    </xdr:from>
    <xdr:to>
      <xdr:col>77</xdr:col>
      <xdr:colOff>95250</xdr:colOff>
      <xdr:row>39</xdr:row>
      <xdr:rowOff>87267</xdr:rowOff>
    </xdr:to>
    <xdr:sp macro="" textlink="">
      <xdr:nvSpPr>
        <xdr:cNvPr id="402" name="楕円 401"/>
        <xdr:cNvSpPr/>
      </xdr:nvSpPr>
      <xdr:spPr>
        <a:xfrm>
          <a:off x="16129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97444</xdr:rowOff>
    </xdr:from>
    <xdr:ext cx="736600" cy="259045"/>
    <xdr:sp macro="" textlink="">
      <xdr:nvSpPr>
        <xdr:cNvPr id="403" name="テキスト ボックス 402"/>
        <xdr:cNvSpPr txBox="1"/>
      </xdr:nvSpPr>
      <xdr:spPr>
        <a:xfrm>
          <a:off x="15798800" y="644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13244</xdr:rowOff>
    </xdr:from>
    <xdr:to>
      <xdr:col>73</xdr:col>
      <xdr:colOff>44450</xdr:colOff>
      <xdr:row>39</xdr:row>
      <xdr:rowOff>114844</xdr:rowOff>
    </xdr:to>
    <xdr:sp macro="" textlink="">
      <xdr:nvSpPr>
        <xdr:cNvPr id="404" name="楕円 403"/>
        <xdr:cNvSpPr/>
      </xdr:nvSpPr>
      <xdr:spPr>
        <a:xfrm>
          <a:off x="15240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125021</xdr:rowOff>
    </xdr:from>
    <xdr:ext cx="762000" cy="259045"/>
    <xdr:sp macro="" textlink="">
      <xdr:nvSpPr>
        <xdr:cNvPr id="405" name="テキスト ボックス 404"/>
        <xdr:cNvSpPr txBox="1"/>
      </xdr:nvSpPr>
      <xdr:spPr>
        <a:xfrm>
          <a:off x="1490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27033</xdr:rowOff>
    </xdr:from>
    <xdr:to>
      <xdr:col>64</xdr:col>
      <xdr:colOff>152400</xdr:colOff>
      <xdr:row>39</xdr:row>
      <xdr:rowOff>128633</xdr:rowOff>
    </xdr:to>
    <xdr:sp macro="" textlink="">
      <xdr:nvSpPr>
        <xdr:cNvPr id="408" name="楕円 407"/>
        <xdr:cNvSpPr/>
      </xdr:nvSpPr>
      <xdr:spPr>
        <a:xfrm>
          <a:off x="13462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138810</xdr:rowOff>
    </xdr:from>
    <xdr:ext cx="762000" cy="259045"/>
    <xdr:sp macro="" textlink="">
      <xdr:nvSpPr>
        <xdr:cNvPr id="409" name="テキスト ボックス 408"/>
        <xdr:cNvSpPr txBox="1"/>
      </xdr:nvSpPr>
      <xdr:spPr>
        <a:xfrm>
          <a:off x="13131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将来負担比率は，基金等の充当可能財源が負債総額より多いため算出されない。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今後も計画的に基金を積み立てるとともに，プライマリーバランスを考慮した地方債の借り入れに努め，将来の世代に過度の負担を残すことのないような財政運営を行っていく。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38,424
38,039
38.00
20,956,635
20,219,176
674,017
12,254,433
1,510,429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これは村単独で実施している福祉施策や教育施策が多数あること等により，類似団体と比較して会計年度任用職員等を含めた職員数が多いことが主な要因と考えられる。依然として類似団体平均，全国平均及び県平均を上回っていることから，今後も事業の合理化等による経費節減を図るとともに，働き方改革による時間外勤務の削減等により，人件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67564</xdr:rowOff>
    </xdr:to>
    <xdr:cxnSp macro="">
      <xdr:nvCxnSpPr>
        <xdr:cNvPr id="64" name="直線コネクタ 63"/>
        <xdr:cNvCxnSpPr/>
      </xdr:nvCxnSpPr>
      <xdr:spPr>
        <a:xfrm>
          <a:off x="3987800" y="65506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145288</xdr:rowOff>
    </xdr:to>
    <xdr:cxnSp macro="">
      <xdr:nvCxnSpPr>
        <xdr:cNvPr id="67" name="直線コネクタ 66"/>
        <xdr:cNvCxnSpPr/>
      </xdr:nvCxnSpPr>
      <xdr:spPr>
        <a:xfrm flipV="1">
          <a:off x="3098800" y="65506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38</xdr:row>
      <xdr:rowOff>145288</xdr:rowOff>
    </xdr:to>
    <xdr:cxnSp macro="">
      <xdr:nvCxnSpPr>
        <xdr:cNvPr id="70" name="直線コネクタ 69"/>
        <xdr:cNvCxnSpPr/>
      </xdr:nvCxnSpPr>
      <xdr:spPr>
        <a:xfrm>
          <a:off x="2209800" y="649122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147574</xdr:rowOff>
    </xdr:to>
    <xdr:cxnSp macro="">
      <xdr:nvCxnSpPr>
        <xdr:cNvPr id="73" name="直線コネクタ 72"/>
        <xdr:cNvCxnSpPr/>
      </xdr:nvCxnSpPr>
      <xdr:spPr>
        <a:xfrm>
          <a:off x="1320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94488</xdr:rowOff>
    </xdr:from>
    <xdr:to>
      <xdr:col>15</xdr:col>
      <xdr:colOff>149225</xdr:colOff>
      <xdr:row>39</xdr:row>
      <xdr:rowOff>24638</xdr:rowOff>
    </xdr:to>
    <xdr:sp macro="" textlink="">
      <xdr:nvSpPr>
        <xdr:cNvPr id="87" name="楕円 86"/>
        <xdr:cNvSpPr/>
      </xdr:nvSpPr>
      <xdr:spPr>
        <a:xfrm>
          <a:off x="3048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88" name="テキスト ボックス 87"/>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これは，電気料や環境省除染廃棄物等状況調査・分析実証事業委託料の増など年度間の増減によるもののほか，福祉施策や教育施策充実のための業務委託が多いことや，公共施設の指定管理業務委託等が主な要因として考えられる。将来的に上昇することが見込まれているため，今後，事務事業の見直し等，経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83566</xdr:rowOff>
    </xdr:from>
    <xdr:to>
      <xdr:col>82</xdr:col>
      <xdr:colOff>107950</xdr:colOff>
      <xdr:row>20</xdr:row>
      <xdr:rowOff>159004</xdr:rowOff>
    </xdr:to>
    <xdr:cxnSp macro="">
      <xdr:nvCxnSpPr>
        <xdr:cNvPr id="123" name="直線コネクタ 122"/>
        <xdr:cNvCxnSpPr/>
      </xdr:nvCxnSpPr>
      <xdr:spPr>
        <a:xfrm>
          <a:off x="15671800" y="334111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83566</xdr:rowOff>
    </xdr:from>
    <xdr:to>
      <xdr:col>78</xdr:col>
      <xdr:colOff>69850</xdr:colOff>
      <xdr:row>21</xdr:row>
      <xdr:rowOff>60706</xdr:rowOff>
    </xdr:to>
    <xdr:cxnSp macro="">
      <xdr:nvCxnSpPr>
        <xdr:cNvPr id="126" name="直線コネクタ 125"/>
        <xdr:cNvCxnSpPr/>
      </xdr:nvCxnSpPr>
      <xdr:spPr>
        <a:xfrm flipV="1">
          <a:off x="14782800" y="3341116"/>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42418</xdr:rowOff>
    </xdr:from>
    <xdr:to>
      <xdr:col>73</xdr:col>
      <xdr:colOff>180975</xdr:colOff>
      <xdr:row>21</xdr:row>
      <xdr:rowOff>60706</xdr:rowOff>
    </xdr:to>
    <xdr:cxnSp macro="">
      <xdr:nvCxnSpPr>
        <xdr:cNvPr id="129" name="直線コネクタ 128"/>
        <xdr:cNvCxnSpPr/>
      </xdr:nvCxnSpPr>
      <xdr:spPr>
        <a:xfrm>
          <a:off x="13893800" y="3642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49276</xdr:rowOff>
    </xdr:from>
    <xdr:to>
      <xdr:col>69</xdr:col>
      <xdr:colOff>92075</xdr:colOff>
      <xdr:row>21</xdr:row>
      <xdr:rowOff>42418</xdr:rowOff>
    </xdr:to>
    <xdr:cxnSp macro="">
      <xdr:nvCxnSpPr>
        <xdr:cNvPr id="132" name="直線コネクタ 131"/>
        <xdr:cNvCxnSpPr/>
      </xdr:nvCxnSpPr>
      <xdr:spPr>
        <a:xfrm>
          <a:off x="13004800" y="34782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108204</xdr:rowOff>
    </xdr:from>
    <xdr:to>
      <xdr:col>82</xdr:col>
      <xdr:colOff>158750</xdr:colOff>
      <xdr:row>21</xdr:row>
      <xdr:rowOff>38354</xdr:rowOff>
    </xdr:to>
    <xdr:sp macro="" textlink="">
      <xdr:nvSpPr>
        <xdr:cNvPr id="142" name="楕円 141"/>
        <xdr:cNvSpPr/>
      </xdr:nvSpPr>
      <xdr:spPr>
        <a:xfrm>
          <a:off x="164592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80281</xdr:rowOff>
    </xdr:from>
    <xdr:ext cx="762000" cy="259045"/>
    <xdr:sp macro="" textlink="">
      <xdr:nvSpPr>
        <xdr:cNvPr id="143" name="物件費該当値テキスト"/>
        <xdr:cNvSpPr txBox="1"/>
      </xdr:nvSpPr>
      <xdr:spPr>
        <a:xfrm>
          <a:off x="16598900" y="35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32766</xdr:rowOff>
    </xdr:from>
    <xdr:to>
      <xdr:col>78</xdr:col>
      <xdr:colOff>120650</xdr:colOff>
      <xdr:row>19</xdr:row>
      <xdr:rowOff>134366</xdr:rowOff>
    </xdr:to>
    <xdr:sp macro="" textlink="">
      <xdr:nvSpPr>
        <xdr:cNvPr id="144" name="楕円 143"/>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119143</xdr:rowOff>
    </xdr:from>
    <xdr:ext cx="736600" cy="259045"/>
    <xdr:sp macro="" textlink="">
      <xdr:nvSpPr>
        <xdr:cNvPr id="145" name="テキスト ボックス 144"/>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9906</xdr:rowOff>
    </xdr:from>
    <xdr:to>
      <xdr:col>74</xdr:col>
      <xdr:colOff>31750</xdr:colOff>
      <xdr:row>21</xdr:row>
      <xdr:rowOff>111506</xdr:rowOff>
    </xdr:to>
    <xdr:sp macro="" textlink="">
      <xdr:nvSpPr>
        <xdr:cNvPr id="146" name="楕円 145"/>
        <xdr:cNvSpPr/>
      </xdr:nvSpPr>
      <xdr:spPr>
        <a:xfrm>
          <a:off x="14732000" y="36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96283</xdr:rowOff>
    </xdr:from>
    <xdr:ext cx="762000" cy="259045"/>
    <xdr:sp macro="" textlink="">
      <xdr:nvSpPr>
        <xdr:cNvPr id="147" name="テキスト ボックス 146"/>
        <xdr:cNvSpPr txBox="1"/>
      </xdr:nvSpPr>
      <xdr:spPr>
        <a:xfrm>
          <a:off x="14401800" y="369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163068</xdr:rowOff>
    </xdr:from>
    <xdr:to>
      <xdr:col>69</xdr:col>
      <xdr:colOff>142875</xdr:colOff>
      <xdr:row>21</xdr:row>
      <xdr:rowOff>93218</xdr:rowOff>
    </xdr:to>
    <xdr:sp macro="" textlink="">
      <xdr:nvSpPr>
        <xdr:cNvPr id="148" name="楕円 147"/>
        <xdr:cNvSpPr/>
      </xdr:nvSpPr>
      <xdr:spPr>
        <a:xfrm>
          <a:off x="138430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77995</xdr:rowOff>
    </xdr:from>
    <xdr:ext cx="762000" cy="259045"/>
    <xdr:sp macro="" textlink="">
      <xdr:nvSpPr>
        <xdr:cNvPr id="149" name="テキスト ボックス 148"/>
        <xdr:cNvSpPr txBox="1"/>
      </xdr:nvSpPr>
      <xdr:spPr>
        <a:xfrm>
          <a:off x="13512800" y="367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169926</xdr:rowOff>
    </xdr:from>
    <xdr:to>
      <xdr:col>65</xdr:col>
      <xdr:colOff>53975</xdr:colOff>
      <xdr:row>20</xdr:row>
      <xdr:rowOff>100076</xdr:rowOff>
    </xdr:to>
    <xdr:sp macro="" textlink="">
      <xdr:nvSpPr>
        <xdr:cNvPr id="150" name="楕円 149"/>
        <xdr:cNvSpPr/>
      </xdr:nvSpPr>
      <xdr:spPr>
        <a:xfrm>
          <a:off x="12954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84853</xdr:rowOff>
    </xdr:from>
    <xdr:ext cx="762000" cy="259045"/>
    <xdr:sp macro="" textlink="">
      <xdr:nvSpPr>
        <xdr:cNvPr id="151" name="テキスト ボックス 150"/>
        <xdr:cNvSpPr txBox="1"/>
      </xdr:nvSpPr>
      <xdr:spPr>
        <a:xfrm>
          <a:off x="12623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ポイント下回っており，前年度と比較すると同水準となっている。少子高齢化の進展による社会保障費の需要増や村単独の福祉施策が多数あること等を踏まえると，将来的に上昇することが見込まれる。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当該経費は抑制が困難であり，制度の見直しや受益者負担のあり方を検証する等，上昇傾向に歯止めをかけるよう努めていく。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12700</xdr:rowOff>
    </xdr:to>
    <xdr:cxnSp macro="">
      <xdr:nvCxnSpPr>
        <xdr:cNvPr id="186" name="直線コネクタ 185"/>
        <xdr:cNvCxnSpPr/>
      </xdr:nvCxnSpPr>
      <xdr:spPr>
        <a:xfrm>
          <a:off x="3987800" y="9559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129722</xdr:rowOff>
    </xdr:to>
    <xdr:cxnSp macro="">
      <xdr:nvCxnSpPr>
        <xdr:cNvPr id="189" name="直線コネクタ 188"/>
        <xdr:cNvCxnSpPr/>
      </xdr:nvCxnSpPr>
      <xdr:spPr>
        <a:xfrm>
          <a:off x="3098800" y="955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110672</xdr:rowOff>
    </xdr:to>
    <xdr:cxnSp macro="">
      <xdr:nvCxnSpPr>
        <xdr:cNvPr id="192" name="直線コネクタ 191"/>
        <xdr:cNvCxnSpPr/>
      </xdr:nvCxnSpPr>
      <xdr:spPr>
        <a:xfrm flipV="1">
          <a:off x="2209800" y="9559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110672</xdr:rowOff>
    </xdr:to>
    <xdr:cxnSp macro="">
      <xdr:nvCxnSpPr>
        <xdr:cNvPr id="195" name="直線コネクタ 194"/>
        <xdr:cNvCxnSpPr/>
      </xdr:nvCxnSpPr>
      <xdr:spPr>
        <a:xfrm>
          <a:off x="1320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7" name="楕円 206"/>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08" name="テキスト ボックス 207"/>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9" name="楕円 208"/>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0" name="テキスト ボックス 209"/>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1" name="楕円 210"/>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12" name="テキスト ボックス 211"/>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4" name="テキスト ボックス 213"/>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ポイント上昇している。これは，減債基金や公共施設維持整備基金積立金の増や国民健康保険事業特別会計繰出金の減等によるものである。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今後も独立採算の原則を踏まえた事業費の節減等により特別会計の健全化を進め，繰出金等の縮減に努めるとともに，一般会計の負担軽減を図っていく。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91622</xdr:rowOff>
    </xdr:from>
    <xdr:to>
      <xdr:col>82</xdr:col>
      <xdr:colOff>107950</xdr:colOff>
      <xdr:row>53</xdr:row>
      <xdr:rowOff>156935</xdr:rowOff>
    </xdr:to>
    <xdr:cxnSp macro="">
      <xdr:nvCxnSpPr>
        <xdr:cNvPr id="249" name="直線コネクタ 248"/>
        <xdr:cNvCxnSpPr/>
      </xdr:nvCxnSpPr>
      <xdr:spPr>
        <a:xfrm>
          <a:off x="15671800" y="9178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91622</xdr:rowOff>
    </xdr:from>
    <xdr:to>
      <xdr:col>78</xdr:col>
      <xdr:colOff>69850</xdr:colOff>
      <xdr:row>54</xdr:row>
      <xdr:rowOff>72572</xdr:rowOff>
    </xdr:to>
    <xdr:cxnSp macro="">
      <xdr:nvCxnSpPr>
        <xdr:cNvPr id="252" name="直線コネクタ 251"/>
        <xdr:cNvCxnSpPr/>
      </xdr:nvCxnSpPr>
      <xdr:spPr>
        <a:xfrm flipV="1">
          <a:off x="14782800" y="9178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39915</xdr:rowOff>
    </xdr:from>
    <xdr:to>
      <xdr:col>73</xdr:col>
      <xdr:colOff>180975</xdr:colOff>
      <xdr:row>54</xdr:row>
      <xdr:rowOff>72572</xdr:rowOff>
    </xdr:to>
    <xdr:cxnSp macro="">
      <xdr:nvCxnSpPr>
        <xdr:cNvPr id="255" name="直線コネクタ 254"/>
        <xdr:cNvCxnSpPr/>
      </xdr:nvCxnSpPr>
      <xdr:spPr>
        <a:xfrm>
          <a:off x="13893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39915</xdr:rowOff>
    </xdr:from>
    <xdr:to>
      <xdr:col>69</xdr:col>
      <xdr:colOff>92075</xdr:colOff>
      <xdr:row>55</xdr:row>
      <xdr:rowOff>97065</xdr:rowOff>
    </xdr:to>
    <xdr:cxnSp macro="">
      <xdr:nvCxnSpPr>
        <xdr:cNvPr id="258" name="直線コネクタ 257"/>
        <xdr:cNvCxnSpPr/>
      </xdr:nvCxnSpPr>
      <xdr:spPr>
        <a:xfrm flipV="1">
          <a:off x="13004800" y="9298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106135</xdr:rowOff>
    </xdr:from>
    <xdr:to>
      <xdr:col>82</xdr:col>
      <xdr:colOff>158750</xdr:colOff>
      <xdr:row>54</xdr:row>
      <xdr:rowOff>36285</xdr:rowOff>
    </xdr:to>
    <xdr:sp macro="" textlink="">
      <xdr:nvSpPr>
        <xdr:cNvPr id="268" name="楕円 267"/>
        <xdr:cNvSpPr/>
      </xdr:nvSpPr>
      <xdr:spPr>
        <a:xfrm>
          <a:off x="16459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14712</xdr:rowOff>
    </xdr:from>
    <xdr:ext cx="762000" cy="259045"/>
    <xdr:sp macro="" textlink="">
      <xdr:nvSpPr>
        <xdr:cNvPr id="269" name="その他該当値テキスト"/>
        <xdr:cNvSpPr txBox="1"/>
      </xdr:nvSpPr>
      <xdr:spPr>
        <a:xfrm>
          <a:off x="16598900" y="91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40822</xdr:rowOff>
    </xdr:from>
    <xdr:to>
      <xdr:col>78</xdr:col>
      <xdr:colOff>120650</xdr:colOff>
      <xdr:row>53</xdr:row>
      <xdr:rowOff>142422</xdr:rowOff>
    </xdr:to>
    <xdr:sp macro="" textlink="">
      <xdr:nvSpPr>
        <xdr:cNvPr id="270" name="楕円 269"/>
        <xdr:cNvSpPr/>
      </xdr:nvSpPr>
      <xdr:spPr>
        <a:xfrm>
          <a:off x="15621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152599</xdr:rowOff>
    </xdr:from>
    <xdr:ext cx="736600" cy="259045"/>
    <xdr:sp macro="" textlink="">
      <xdr:nvSpPr>
        <xdr:cNvPr id="271" name="テキスト ボックス 270"/>
        <xdr:cNvSpPr txBox="1"/>
      </xdr:nvSpPr>
      <xdr:spPr>
        <a:xfrm>
          <a:off x="15290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2" name="楕円 271"/>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3" name="テキスト ボックス 272"/>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160565</xdr:rowOff>
    </xdr:from>
    <xdr:to>
      <xdr:col>69</xdr:col>
      <xdr:colOff>142875</xdr:colOff>
      <xdr:row>54</xdr:row>
      <xdr:rowOff>90715</xdr:rowOff>
    </xdr:to>
    <xdr:sp macro="" textlink="">
      <xdr:nvSpPr>
        <xdr:cNvPr id="274" name="楕円 273"/>
        <xdr:cNvSpPr/>
      </xdr:nvSpPr>
      <xdr:spPr>
        <a:xfrm>
          <a:off x="13843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100892</xdr:rowOff>
    </xdr:from>
    <xdr:ext cx="762000" cy="259045"/>
    <xdr:sp macro="" textlink="">
      <xdr:nvSpPr>
        <xdr:cNvPr id="275" name="テキスト ボックス 274"/>
        <xdr:cNvSpPr txBox="1"/>
      </xdr:nvSpPr>
      <xdr:spPr>
        <a:xfrm>
          <a:off x="13512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76" name="楕円 275"/>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77" name="テキスト ボックス 276"/>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ポイント上昇している。これは，ひたちなか・東海クリーンセンター負担金の増等が主な要因である。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今後も定例化している各種補助金等も含めて事務事業評価による積極的な見直しを行い，適正水準の維持に努めていく。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115570</xdr:rowOff>
    </xdr:to>
    <xdr:cxnSp macro="">
      <xdr:nvCxnSpPr>
        <xdr:cNvPr id="307" name="直線コネクタ 306"/>
        <xdr:cNvCxnSpPr/>
      </xdr:nvCxnSpPr>
      <xdr:spPr>
        <a:xfrm>
          <a:off x="15671800" y="6445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138430</xdr:rowOff>
    </xdr:to>
    <xdr:cxnSp macro="">
      <xdr:nvCxnSpPr>
        <xdr:cNvPr id="310" name="直線コネクタ 309"/>
        <xdr:cNvCxnSpPr/>
      </xdr:nvCxnSpPr>
      <xdr:spPr>
        <a:xfrm flipV="1">
          <a:off x="14782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161290</xdr:rowOff>
    </xdr:to>
    <xdr:cxnSp macro="">
      <xdr:nvCxnSpPr>
        <xdr:cNvPr id="313" name="直線コネクタ 312"/>
        <xdr:cNvCxnSpPr/>
      </xdr:nvCxnSpPr>
      <xdr:spPr>
        <a:xfrm flipV="1">
          <a:off x="13893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161290</xdr:rowOff>
    </xdr:to>
    <xdr:cxnSp macro="">
      <xdr:nvCxnSpPr>
        <xdr:cNvPr id="316" name="直線コネクタ 315"/>
        <xdr:cNvCxnSpPr/>
      </xdr:nvCxnSpPr>
      <xdr:spPr>
        <a:xfrm>
          <a:off x="13004800" y="63723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6" name="楕円 325"/>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7"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8" name="楕円 327"/>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9" name="テキスト ボックス 328"/>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0" name="楕円 329"/>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1" name="テキスト ボックス 330"/>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2" name="楕円 331"/>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3" name="テキスト ボックス 332"/>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4" name="楕円 333"/>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5" name="テキスト ボックス 33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年度以降，起債による新たな借入れを抑制しているが，令和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年度は駅エスカレーター改修事業等に当たり地方債の発行を行った。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今後もプライマリーバランスを考慮しつつ計画的な地方債の借り入れに努め，地方債の発行に大きく頼ることのない財政運営を行っていく。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17272</xdr:rowOff>
    </xdr:from>
    <xdr:to>
      <xdr:col>24</xdr:col>
      <xdr:colOff>25400</xdr:colOff>
      <xdr:row>74</xdr:row>
      <xdr:rowOff>58420</xdr:rowOff>
    </xdr:to>
    <xdr:cxnSp macro="">
      <xdr:nvCxnSpPr>
        <xdr:cNvPr id="365" name="直線コネクタ 364"/>
        <xdr:cNvCxnSpPr/>
      </xdr:nvCxnSpPr>
      <xdr:spPr>
        <a:xfrm flipV="1">
          <a:off x="3987800" y="127045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104140</xdr:rowOff>
    </xdr:to>
    <xdr:cxnSp macro="">
      <xdr:nvCxnSpPr>
        <xdr:cNvPr id="368" name="直線コネクタ 367"/>
        <xdr:cNvCxnSpPr/>
      </xdr:nvCxnSpPr>
      <xdr:spPr>
        <a:xfrm flipV="1">
          <a:off x="3098800" y="12745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122428</xdr:rowOff>
    </xdr:to>
    <xdr:cxnSp macro="">
      <xdr:nvCxnSpPr>
        <xdr:cNvPr id="371" name="直線コネクタ 370"/>
        <xdr:cNvCxnSpPr/>
      </xdr:nvCxnSpPr>
      <xdr:spPr>
        <a:xfrm flipV="1">
          <a:off x="2209800" y="127914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122428</xdr:rowOff>
    </xdr:from>
    <xdr:to>
      <xdr:col>11</xdr:col>
      <xdr:colOff>9525</xdr:colOff>
      <xdr:row>74</xdr:row>
      <xdr:rowOff>145288</xdr:rowOff>
    </xdr:to>
    <xdr:cxnSp macro="">
      <xdr:nvCxnSpPr>
        <xdr:cNvPr id="374" name="直線コネクタ 373"/>
        <xdr:cNvCxnSpPr/>
      </xdr:nvCxnSpPr>
      <xdr:spPr>
        <a:xfrm flipV="1">
          <a:off x="1320800" y="12809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137922</xdr:rowOff>
    </xdr:from>
    <xdr:to>
      <xdr:col>24</xdr:col>
      <xdr:colOff>76200</xdr:colOff>
      <xdr:row>74</xdr:row>
      <xdr:rowOff>68072</xdr:rowOff>
    </xdr:to>
    <xdr:sp macro="" textlink="">
      <xdr:nvSpPr>
        <xdr:cNvPr id="384" name="楕円 383"/>
        <xdr:cNvSpPr/>
      </xdr:nvSpPr>
      <xdr:spPr>
        <a:xfrm>
          <a:off x="47752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46499</xdr:rowOff>
    </xdr:from>
    <xdr:ext cx="762000" cy="259045"/>
    <xdr:sp macro="" textlink="">
      <xdr:nvSpPr>
        <xdr:cNvPr id="385" name="公債費該当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86" name="楕円 385"/>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87" name="テキスト ボックス 386"/>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88" name="楕円 387"/>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89" name="テキスト ボックス 388"/>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71628</xdr:rowOff>
    </xdr:from>
    <xdr:to>
      <xdr:col>11</xdr:col>
      <xdr:colOff>60325</xdr:colOff>
      <xdr:row>75</xdr:row>
      <xdr:rowOff>1778</xdr:rowOff>
    </xdr:to>
    <xdr:sp macro="" textlink="">
      <xdr:nvSpPr>
        <xdr:cNvPr id="390" name="楕円 389"/>
        <xdr:cNvSpPr/>
      </xdr:nvSpPr>
      <xdr:spPr>
        <a:xfrm>
          <a:off x="2159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11955</xdr:rowOff>
    </xdr:from>
    <xdr:ext cx="762000" cy="259045"/>
    <xdr:sp macro="" textlink="">
      <xdr:nvSpPr>
        <xdr:cNvPr id="391" name="テキスト ボックス 390"/>
        <xdr:cNvSpPr txBox="1"/>
      </xdr:nvSpPr>
      <xdr:spPr>
        <a:xfrm>
          <a:off x="1828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94488</xdr:rowOff>
    </xdr:from>
    <xdr:to>
      <xdr:col>6</xdr:col>
      <xdr:colOff>171450</xdr:colOff>
      <xdr:row>75</xdr:row>
      <xdr:rowOff>24638</xdr:rowOff>
    </xdr:to>
    <xdr:sp macro="" textlink="">
      <xdr:nvSpPr>
        <xdr:cNvPr id="392" name="楕円 391"/>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34815</xdr:rowOff>
    </xdr:from>
    <xdr:ext cx="762000" cy="259045"/>
    <xdr:sp macro="" textlink="">
      <xdr:nvSpPr>
        <xdr:cNvPr id="393" name="テキスト ボックス 392"/>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ポイント上回っているが，これは主に人件費，物件費における村単独の福祉施策や教育施策充実のための職員配置，業務委託及び公共施設の指定管理委託等が要因であると考えられる。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今後も事務事業の見直しを積極的に進め，経常経費の抑制に努めていく。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123189</xdr:rowOff>
    </xdr:from>
    <xdr:to>
      <xdr:col>82</xdr:col>
      <xdr:colOff>107950</xdr:colOff>
      <xdr:row>80</xdr:row>
      <xdr:rowOff>134620</xdr:rowOff>
    </xdr:to>
    <xdr:cxnSp macro="">
      <xdr:nvCxnSpPr>
        <xdr:cNvPr id="426" name="直線コネクタ 425"/>
        <xdr:cNvCxnSpPr/>
      </xdr:nvCxnSpPr>
      <xdr:spPr>
        <a:xfrm>
          <a:off x="15671800" y="136677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123189</xdr:rowOff>
    </xdr:from>
    <xdr:to>
      <xdr:col>78</xdr:col>
      <xdr:colOff>69850</xdr:colOff>
      <xdr:row>81</xdr:row>
      <xdr:rowOff>88900</xdr:rowOff>
    </xdr:to>
    <xdr:cxnSp macro="">
      <xdr:nvCxnSpPr>
        <xdr:cNvPr id="429" name="直線コネクタ 428"/>
        <xdr:cNvCxnSpPr/>
      </xdr:nvCxnSpPr>
      <xdr:spPr>
        <a:xfrm flipV="1">
          <a:off x="14782800" y="13667739"/>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1270</xdr:rowOff>
    </xdr:from>
    <xdr:to>
      <xdr:col>73</xdr:col>
      <xdr:colOff>180975</xdr:colOff>
      <xdr:row>81</xdr:row>
      <xdr:rowOff>88900</xdr:rowOff>
    </xdr:to>
    <xdr:cxnSp macro="">
      <xdr:nvCxnSpPr>
        <xdr:cNvPr id="432" name="直線コネクタ 431"/>
        <xdr:cNvCxnSpPr/>
      </xdr:nvCxnSpPr>
      <xdr:spPr>
        <a:xfrm>
          <a:off x="13893800" y="138887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50800</xdr:rowOff>
    </xdr:from>
    <xdr:to>
      <xdr:col>69</xdr:col>
      <xdr:colOff>92075</xdr:colOff>
      <xdr:row>81</xdr:row>
      <xdr:rowOff>1270</xdr:rowOff>
    </xdr:to>
    <xdr:cxnSp macro="">
      <xdr:nvCxnSpPr>
        <xdr:cNvPr id="435" name="直線コネクタ 434"/>
        <xdr:cNvCxnSpPr/>
      </xdr:nvCxnSpPr>
      <xdr:spPr>
        <a:xfrm>
          <a:off x="13004800" y="13766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83820</xdr:rowOff>
    </xdr:from>
    <xdr:to>
      <xdr:col>82</xdr:col>
      <xdr:colOff>158750</xdr:colOff>
      <xdr:row>81</xdr:row>
      <xdr:rowOff>13970</xdr:rowOff>
    </xdr:to>
    <xdr:sp macro="" textlink="">
      <xdr:nvSpPr>
        <xdr:cNvPr id="445" name="楕円 444"/>
        <xdr:cNvSpPr/>
      </xdr:nvSpPr>
      <xdr:spPr>
        <a:xfrm>
          <a:off x="16459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163847</xdr:rowOff>
    </xdr:from>
    <xdr:ext cx="762000" cy="259045"/>
    <xdr:sp macro="" textlink="">
      <xdr:nvSpPr>
        <xdr:cNvPr id="446" name="公債費以外該当値テキスト"/>
        <xdr:cNvSpPr txBox="1"/>
      </xdr:nvSpPr>
      <xdr:spPr>
        <a:xfrm>
          <a:off x="16598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47" name="楕円 446"/>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48" name="テキスト ボックス 447"/>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38100</xdr:rowOff>
    </xdr:from>
    <xdr:to>
      <xdr:col>74</xdr:col>
      <xdr:colOff>31750</xdr:colOff>
      <xdr:row>81</xdr:row>
      <xdr:rowOff>139700</xdr:rowOff>
    </xdr:to>
    <xdr:sp macro="" textlink="">
      <xdr:nvSpPr>
        <xdr:cNvPr id="449" name="楕円 448"/>
        <xdr:cNvSpPr/>
      </xdr:nvSpPr>
      <xdr:spPr>
        <a:xfrm>
          <a:off x="14732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124477</xdr:rowOff>
    </xdr:from>
    <xdr:ext cx="762000" cy="259045"/>
    <xdr:sp macro="" textlink="">
      <xdr:nvSpPr>
        <xdr:cNvPr id="450" name="テキスト ボックス 449"/>
        <xdr:cNvSpPr txBox="1"/>
      </xdr:nvSpPr>
      <xdr:spPr>
        <a:xfrm>
          <a:off x="14401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121920</xdr:rowOff>
    </xdr:from>
    <xdr:to>
      <xdr:col>69</xdr:col>
      <xdr:colOff>142875</xdr:colOff>
      <xdr:row>81</xdr:row>
      <xdr:rowOff>52070</xdr:rowOff>
    </xdr:to>
    <xdr:sp macro="" textlink="">
      <xdr:nvSpPr>
        <xdr:cNvPr id="451" name="楕円 450"/>
        <xdr:cNvSpPr/>
      </xdr:nvSpPr>
      <xdr:spPr>
        <a:xfrm>
          <a:off x="13843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36847</xdr:rowOff>
    </xdr:from>
    <xdr:ext cx="762000" cy="259045"/>
    <xdr:sp macro="" textlink="">
      <xdr:nvSpPr>
        <xdr:cNvPr id="452" name="テキスト ボックス 451"/>
        <xdr:cNvSpPr txBox="1"/>
      </xdr:nvSpPr>
      <xdr:spPr>
        <a:xfrm>
          <a:off x="13512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53" name="楕円 452"/>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54" name="テキスト ボックス 453"/>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129623</xdr:rowOff>
    </xdr:from>
    <xdr:to>
      <xdr:col>29</xdr:col>
      <xdr:colOff>127000</xdr:colOff>
      <xdr:row>13</xdr:row>
      <xdr:rowOff>153561</xdr:rowOff>
    </xdr:to>
    <xdr:cxnSp macro="">
      <xdr:nvCxnSpPr>
        <xdr:cNvPr id="52" name="直線コネクタ 51"/>
        <xdr:cNvCxnSpPr/>
      </xdr:nvCxnSpPr>
      <xdr:spPr bwMode="auto">
        <a:xfrm flipV="1">
          <a:off x="5003800" y="2406098"/>
          <a:ext cx="647700" cy="23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153561</xdr:rowOff>
    </xdr:from>
    <xdr:to>
      <xdr:col>26</xdr:col>
      <xdr:colOff>50800</xdr:colOff>
      <xdr:row>14</xdr:row>
      <xdr:rowOff>10474</xdr:rowOff>
    </xdr:to>
    <xdr:cxnSp macro="">
      <xdr:nvCxnSpPr>
        <xdr:cNvPr id="55" name="直線コネクタ 54"/>
        <xdr:cNvCxnSpPr/>
      </xdr:nvCxnSpPr>
      <xdr:spPr bwMode="auto">
        <a:xfrm flipV="1">
          <a:off x="4305300" y="2430036"/>
          <a:ext cx="698500" cy="2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10474</xdr:rowOff>
    </xdr:from>
    <xdr:to>
      <xdr:col>22</xdr:col>
      <xdr:colOff>114300</xdr:colOff>
      <xdr:row>14</xdr:row>
      <xdr:rowOff>85781</xdr:rowOff>
    </xdr:to>
    <xdr:cxnSp macro="">
      <xdr:nvCxnSpPr>
        <xdr:cNvPr id="58" name="直線コネクタ 57"/>
        <xdr:cNvCxnSpPr/>
      </xdr:nvCxnSpPr>
      <xdr:spPr bwMode="auto">
        <a:xfrm flipV="1">
          <a:off x="3606800" y="2458399"/>
          <a:ext cx="698500" cy="7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85781</xdr:rowOff>
    </xdr:from>
    <xdr:to>
      <xdr:col>18</xdr:col>
      <xdr:colOff>177800</xdr:colOff>
      <xdr:row>14</xdr:row>
      <xdr:rowOff>111189</xdr:rowOff>
    </xdr:to>
    <xdr:cxnSp macro="">
      <xdr:nvCxnSpPr>
        <xdr:cNvPr id="61" name="直線コネクタ 60"/>
        <xdr:cNvCxnSpPr/>
      </xdr:nvCxnSpPr>
      <xdr:spPr bwMode="auto">
        <a:xfrm flipV="1">
          <a:off x="2908300" y="2533706"/>
          <a:ext cx="698500" cy="25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78823</xdr:rowOff>
    </xdr:from>
    <xdr:to>
      <xdr:col>29</xdr:col>
      <xdr:colOff>177800</xdr:colOff>
      <xdr:row>14</xdr:row>
      <xdr:rowOff>8973</xdr:rowOff>
    </xdr:to>
    <xdr:sp macro="" textlink="">
      <xdr:nvSpPr>
        <xdr:cNvPr id="71" name="楕円 70"/>
        <xdr:cNvSpPr/>
      </xdr:nvSpPr>
      <xdr:spPr bwMode="auto">
        <a:xfrm>
          <a:off x="5600700" y="235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95350</xdr:rowOff>
    </xdr:from>
    <xdr:ext cx="762000" cy="259045"/>
    <xdr:sp macro="" textlink="">
      <xdr:nvSpPr>
        <xdr:cNvPr id="72" name="人口1人当たり決算額の推移該当値テキスト130"/>
        <xdr:cNvSpPr txBox="1"/>
      </xdr:nvSpPr>
      <xdr:spPr>
        <a:xfrm>
          <a:off x="5740400" y="220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102761</xdr:rowOff>
    </xdr:from>
    <xdr:to>
      <xdr:col>26</xdr:col>
      <xdr:colOff>101600</xdr:colOff>
      <xdr:row>14</xdr:row>
      <xdr:rowOff>32911</xdr:rowOff>
    </xdr:to>
    <xdr:sp macro="" textlink="">
      <xdr:nvSpPr>
        <xdr:cNvPr id="73" name="楕円 72"/>
        <xdr:cNvSpPr/>
      </xdr:nvSpPr>
      <xdr:spPr bwMode="auto">
        <a:xfrm>
          <a:off x="4953000" y="237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43088</xdr:rowOff>
    </xdr:from>
    <xdr:ext cx="736600" cy="259045"/>
    <xdr:sp macro="" textlink="">
      <xdr:nvSpPr>
        <xdr:cNvPr id="74" name="テキスト ボックス 73"/>
        <xdr:cNvSpPr txBox="1"/>
      </xdr:nvSpPr>
      <xdr:spPr>
        <a:xfrm>
          <a:off x="4622800" y="21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131124</xdr:rowOff>
    </xdr:from>
    <xdr:to>
      <xdr:col>22</xdr:col>
      <xdr:colOff>165100</xdr:colOff>
      <xdr:row>14</xdr:row>
      <xdr:rowOff>61274</xdr:rowOff>
    </xdr:to>
    <xdr:sp macro="" textlink="">
      <xdr:nvSpPr>
        <xdr:cNvPr id="75" name="楕円 74"/>
        <xdr:cNvSpPr/>
      </xdr:nvSpPr>
      <xdr:spPr bwMode="auto">
        <a:xfrm>
          <a:off x="4254500" y="240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71451</xdr:rowOff>
    </xdr:from>
    <xdr:ext cx="762000" cy="259045"/>
    <xdr:sp macro="" textlink="">
      <xdr:nvSpPr>
        <xdr:cNvPr id="76" name="テキスト ボックス 75"/>
        <xdr:cNvSpPr txBox="1"/>
      </xdr:nvSpPr>
      <xdr:spPr>
        <a:xfrm>
          <a:off x="3924300" y="217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34981</xdr:rowOff>
    </xdr:from>
    <xdr:to>
      <xdr:col>19</xdr:col>
      <xdr:colOff>38100</xdr:colOff>
      <xdr:row>14</xdr:row>
      <xdr:rowOff>136581</xdr:rowOff>
    </xdr:to>
    <xdr:sp macro="" textlink="">
      <xdr:nvSpPr>
        <xdr:cNvPr id="77" name="楕円 76"/>
        <xdr:cNvSpPr/>
      </xdr:nvSpPr>
      <xdr:spPr bwMode="auto">
        <a:xfrm>
          <a:off x="3556000" y="2482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146758</xdr:rowOff>
    </xdr:from>
    <xdr:ext cx="762000" cy="259045"/>
    <xdr:sp macro="" textlink="">
      <xdr:nvSpPr>
        <xdr:cNvPr id="78" name="テキスト ボックス 77"/>
        <xdr:cNvSpPr txBox="1"/>
      </xdr:nvSpPr>
      <xdr:spPr>
        <a:xfrm>
          <a:off x="3225800" y="225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60389</xdr:rowOff>
    </xdr:from>
    <xdr:to>
      <xdr:col>15</xdr:col>
      <xdr:colOff>101600</xdr:colOff>
      <xdr:row>14</xdr:row>
      <xdr:rowOff>161989</xdr:rowOff>
    </xdr:to>
    <xdr:sp macro="" textlink="">
      <xdr:nvSpPr>
        <xdr:cNvPr id="79" name="楕円 78"/>
        <xdr:cNvSpPr/>
      </xdr:nvSpPr>
      <xdr:spPr bwMode="auto">
        <a:xfrm>
          <a:off x="2857500" y="250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716</xdr:rowOff>
    </xdr:from>
    <xdr:ext cx="762000" cy="259045"/>
    <xdr:sp macro="" textlink="">
      <xdr:nvSpPr>
        <xdr:cNvPr id="80" name="テキスト ボックス 79"/>
        <xdr:cNvSpPr txBox="1"/>
      </xdr:nvSpPr>
      <xdr:spPr>
        <a:xfrm>
          <a:off x="2527300" y="22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49447</xdr:rowOff>
    </xdr:from>
    <xdr:to>
      <xdr:col>29</xdr:col>
      <xdr:colOff>127000</xdr:colOff>
      <xdr:row>36</xdr:row>
      <xdr:rowOff>59925</xdr:rowOff>
    </xdr:to>
    <xdr:cxnSp macro="">
      <xdr:nvCxnSpPr>
        <xdr:cNvPr id="113" name="直線コネクタ 112"/>
        <xdr:cNvCxnSpPr/>
      </xdr:nvCxnSpPr>
      <xdr:spPr bwMode="auto">
        <a:xfrm>
          <a:off x="5003800" y="7002697"/>
          <a:ext cx="6477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27654</xdr:rowOff>
    </xdr:from>
    <xdr:to>
      <xdr:col>26</xdr:col>
      <xdr:colOff>50800</xdr:colOff>
      <xdr:row>36</xdr:row>
      <xdr:rowOff>49447</xdr:rowOff>
    </xdr:to>
    <xdr:cxnSp macro="">
      <xdr:nvCxnSpPr>
        <xdr:cNvPr id="116" name="直線コネクタ 115"/>
        <xdr:cNvCxnSpPr/>
      </xdr:nvCxnSpPr>
      <xdr:spPr bwMode="auto">
        <a:xfrm>
          <a:off x="4305300" y="6980904"/>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756</xdr:rowOff>
    </xdr:from>
    <xdr:to>
      <xdr:col>22</xdr:col>
      <xdr:colOff>114300</xdr:colOff>
      <xdr:row>36</xdr:row>
      <xdr:rowOff>27654</xdr:rowOff>
    </xdr:to>
    <xdr:cxnSp macro="">
      <xdr:nvCxnSpPr>
        <xdr:cNvPr id="119" name="直線コネクタ 118"/>
        <xdr:cNvCxnSpPr/>
      </xdr:nvCxnSpPr>
      <xdr:spPr bwMode="auto">
        <a:xfrm>
          <a:off x="3606800" y="6954006"/>
          <a:ext cx="698500" cy="2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756</xdr:rowOff>
    </xdr:from>
    <xdr:to>
      <xdr:col>18</xdr:col>
      <xdr:colOff>177800</xdr:colOff>
      <xdr:row>36</xdr:row>
      <xdr:rowOff>5309</xdr:rowOff>
    </xdr:to>
    <xdr:cxnSp macro="">
      <xdr:nvCxnSpPr>
        <xdr:cNvPr id="122" name="直線コネクタ 121"/>
        <xdr:cNvCxnSpPr/>
      </xdr:nvCxnSpPr>
      <xdr:spPr bwMode="auto">
        <a:xfrm flipV="1">
          <a:off x="2908300" y="6954006"/>
          <a:ext cx="6985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9125</xdr:rowOff>
    </xdr:from>
    <xdr:to>
      <xdr:col>29</xdr:col>
      <xdr:colOff>177800</xdr:colOff>
      <xdr:row>36</xdr:row>
      <xdr:rowOff>110725</xdr:rowOff>
    </xdr:to>
    <xdr:sp macro="" textlink="">
      <xdr:nvSpPr>
        <xdr:cNvPr id="132" name="楕円 131"/>
        <xdr:cNvSpPr/>
      </xdr:nvSpPr>
      <xdr:spPr bwMode="auto">
        <a:xfrm>
          <a:off x="5600700" y="696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324102</xdr:rowOff>
    </xdr:from>
    <xdr:ext cx="762000" cy="259045"/>
    <xdr:sp macro="" textlink="">
      <xdr:nvSpPr>
        <xdr:cNvPr id="133" name="人口1人当たり決算額の推移該当値テキスト445"/>
        <xdr:cNvSpPr txBox="1"/>
      </xdr:nvSpPr>
      <xdr:spPr>
        <a:xfrm>
          <a:off x="5740400" y="693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341547</xdr:rowOff>
    </xdr:from>
    <xdr:to>
      <xdr:col>26</xdr:col>
      <xdr:colOff>101600</xdr:colOff>
      <xdr:row>36</xdr:row>
      <xdr:rowOff>100247</xdr:rowOff>
    </xdr:to>
    <xdr:sp macro="" textlink="">
      <xdr:nvSpPr>
        <xdr:cNvPr id="134" name="楕円 133"/>
        <xdr:cNvSpPr/>
      </xdr:nvSpPr>
      <xdr:spPr bwMode="auto">
        <a:xfrm>
          <a:off x="4953000" y="695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85024</xdr:rowOff>
    </xdr:from>
    <xdr:ext cx="736600" cy="259045"/>
    <xdr:sp macro="" textlink="">
      <xdr:nvSpPr>
        <xdr:cNvPr id="135" name="テキスト ボックス 134"/>
        <xdr:cNvSpPr txBox="1"/>
      </xdr:nvSpPr>
      <xdr:spPr>
        <a:xfrm>
          <a:off x="4622800" y="7038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319754</xdr:rowOff>
    </xdr:from>
    <xdr:to>
      <xdr:col>22</xdr:col>
      <xdr:colOff>165100</xdr:colOff>
      <xdr:row>36</xdr:row>
      <xdr:rowOff>78454</xdr:rowOff>
    </xdr:to>
    <xdr:sp macro="" textlink="">
      <xdr:nvSpPr>
        <xdr:cNvPr id="136" name="楕円 135"/>
        <xdr:cNvSpPr/>
      </xdr:nvSpPr>
      <xdr:spPr bwMode="auto">
        <a:xfrm>
          <a:off x="4254500" y="693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63231</xdr:rowOff>
    </xdr:from>
    <xdr:ext cx="762000" cy="259045"/>
    <xdr:sp macro="" textlink="">
      <xdr:nvSpPr>
        <xdr:cNvPr id="137" name="テキスト ボックス 136"/>
        <xdr:cNvSpPr txBox="1"/>
      </xdr:nvSpPr>
      <xdr:spPr>
        <a:xfrm>
          <a:off x="3924300" y="701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292856</xdr:rowOff>
    </xdr:from>
    <xdr:to>
      <xdr:col>19</xdr:col>
      <xdr:colOff>38100</xdr:colOff>
      <xdr:row>36</xdr:row>
      <xdr:rowOff>51556</xdr:rowOff>
    </xdr:to>
    <xdr:sp macro="" textlink="">
      <xdr:nvSpPr>
        <xdr:cNvPr id="138" name="楕円 137"/>
        <xdr:cNvSpPr/>
      </xdr:nvSpPr>
      <xdr:spPr bwMode="auto">
        <a:xfrm>
          <a:off x="3556000" y="690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36333</xdr:rowOff>
    </xdr:from>
    <xdr:ext cx="762000" cy="259045"/>
    <xdr:sp macro="" textlink="">
      <xdr:nvSpPr>
        <xdr:cNvPr id="139" name="テキスト ボックス 138"/>
        <xdr:cNvSpPr txBox="1"/>
      </xdr:nvSpPr>
      <xdr:spPr>
        <a:xfrm>
          <a:off x="3225800" y="698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297409</xdr:rowOff>
    </xdr:from>
    <xdr:to>
      <xdr:col>15</xdr:col>
      <xdr:colOff>101600</xdr:colOff>
      <xdr:row>36</xdr:row>
      <xdr:rowOff>56109</xdr:rowOff>
    </xdr:to>
    <xdr:sp macro="" textlink="">
      <xdr:nvSpPr>
        <xdr:cNvPr id="140" name="楕円 139"/>
        <xdr:cNvSpPr/>
      </xdr:nvSpPr>
      <xdr:spPr bwMode="auto">
        <a:xfrm>
          <a:off x="2857500" y="690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40886</xdr:rowOff>
    </xdr:from>
    <xdr:ext cx="762000" cy="259045"/>
    <xdr:sp macro="" textlink="">
      <xdr:nvSpPr>
        <xdr:cNvPr id="141" name="テキスト ボックス 140"/>
        <xdr:cNvSpPr txBox="1"/>
      </xdr:nvSpPr>
      <xdr:spPr>
        <a:xfrm>
          <a:off x="2527300" y="699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38,424
38,039
38.00
20,956,635
20,219,176
674,017
12,254,433
1,510,429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136957</xdr:rowOff>
    </xdr:from>
    <xdr:to>
      <xdr:col>24</xdr:col>
      <xdr:colOff>63500</xdr:colOff>
      <xdr:row>32</xdr:row>
      <xdr:rowOff>140176</xdr:rowOff>
    </xdr:to>
    <xdr:cxnSp macro="">
      <xdr:nvCxnSpPr>
        <xdr:cNvPr id="61" name="直線コネクタ 60"/>
        <xdr:cNvCxnSpPr/>
      </xdr:nvCxnSpPr>
      <xdr:spPr>
        <a:xfrm flipV="1">
          <a:off x="3797300" y="5623357"/>
          <a:ext cx="8382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140176</xdr:rowOff>
    </xdr:from>
    <xdr:to>
      <xdr:col>19</xdr:col>
      <xdr:colOff>177800</xdr:colOff>
      <xdr:row>33</xdr:row>
      <xdr:rowOff>23171</xdr:rowOff>
    </xdr:to>
    <xdr:cxnSp macro="">
      <xdr:nvCxnSpPr>
        <xdr:cNvPr id="64" name="直線コネクタ 63"/>
        <xdr:cNvCxnSpPr/>
      </xdr:nvCxnSpPr>
      <xdr:spPr>
        <a:xfrm flipV="1">
          <a:off x="2908300" y="5626576"/>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23171</xdr:rowOff>
    </xdr:from>
    <xdr:to>
      <xdr:col>15</xdr:col>
      <xdr:colOff>50800</xdr:colOff>
      <xdr:row>34</xdr:row>
      <xdr:rowOff>57938</xdr:rowOff>
    </xdr:to>
    <xdr:cxnSp macro="">
      <xdr:nvCxnSpPr>
        <xdr:cNvPr id="67" name="直線コネクタ 66"/>
        <xdr:cNvCxnSpPr/>
      </xdr:nvCxnSpPr>
      <xdr:spPr>
        <a:xfrm flipV="1">
          <a:off x="2019300" y="5681021"/>
          <a:ext cx="889000" cy="20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57938</xdr:rowOff>
    </xdr:from>
    <xdr:to>
      <xdr:col>10</xdr:col>
      <xdr:colOff>114300</xdr:colOff>
      <xdr:row>34</xdr:row>
      <xdr:rowOff>75102</xdr:rowOff>
    </xdr:to>
    <xdr:cxnSp macro="">
      <xdr:nvCxnSpPr>
        <xdr:cNvPr id="70" name="直線コネクタ 69"/>
        <xdr:cNvCxnSpPr/>
      </xdr:nvCxnSpPr>
      <xdr:spPr>
        <a:xfrm flipV="1">
          <a:off x="1130300" y="5887238"/>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86157</xdr:rowOff>
    </xdr:from>
    <xdr:to>
      <xdr:col>24</xdr:col>
      <xdr:colOff>114300</xdr:colOff>
      <xdr:row>33</xdr:row>
      <xdr:rowOff>16307</xdr:rowOff>
    </xdr:to>
    <xdr:sp macro="" textlink="">
      <xdr:nvSpPr>
        <xdr:cNvPr id="80" name="楕円 79"/>
        <xdr:cNvSpPr/>
      </xdr:nvSpPr>
      <xdr:spPr>
        <a:xfrm>
          <a:off x="45847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109034</xdr:rowOff>
    </xdr:from>
    <xdr:ext cx="534377" cy="259045"/>
    <xdr:sp macro="" textlink="">
      <xdr:nvSpPr>
        <xdr:cNvPr id="81" name="人件費該当値テキスト"/>
        <xdr:cNvSpPr txBox="1"/>
      </xdr:nvSpPr>
      <xdr:spPr>
        <a:xfrm>
          <a:off x="4686300" y="542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89376</xdr:rowOff>
    </xdr:from>
    <xdr:to>
      <xdr:col>20</xdr:col>
      <xdr:colOff>38100</xdr:colOff>
      <xdr:row>33</xdr:row>
      <xdr:rowOff>19526</xdr:rowOff>
    </xdr:to>
    <xdr:sp macro="" textlink="">
      <xdr:nvSpPr>
        <xdr:cNvPr id="82" name="楕円 81"/>
        <xdr:cNvSpPr/>
      </xdr:nvSpPr>
      <xdr:spPr>
        <a:xfrm>
          <a:off x="3746500" y="55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36053</xdr:rowOff>
    </xdr:from>
    <xdr:ext cx="534377" cy="259045"/>
    <xdr:sp macro="" textlink="">
      <xdr:nvSpPr>
        <xdr:cNvPr id="83" name="テキスト ボックス 82"/>
        <xdr:cNvSpPr txBox="1"/>
      </xdr:nvSpPr>
      <xdr:spPr>
        <a:xfrm>
          <a:off x="3530111" y="535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143821</xdr:rowOff>
    </xdr:from>
    <xdr:to>
      <xdr:col>15</xdr:col>
      <xdr:colOff>101600</xdr:colOff>
      <xdr:row>33</xdr:row>
      <xdr:rowOff>73971</xdr:rowOff>
    </xdr:to>
    <xdr:sp macro="" textlink="">
      <xdr:nvSpPr>
        <xdr:cNvPr id="84" name="楕円 83"/>
        <xdr:cNvSpPr/>
      </xdr:nvSpPr>
      <xdr:spPr>
        <a:xfrm>
          <a:off x="2857500" y="56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90498</xdr:rowOff>
    </xdr:from>
    <xdr:ext cx="534377" cy="259045"/>
    <xdr:sp macro="" textlink="">
      <xdr:nvSpPr>
        <xdr:cNvPr id="85" name="テキスト ボックス 84"/>
        <xdr:cNvSpPr txBox="1"/>
      </xdr:nvSpPr>
      <xdr:spPr>
        <a:xfrm>
          <a:off x="2641111" y="54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7138</xdr:rowOff>
    </xdr:from>
    <xdr:to>
      <xdr:col>10</xdr:col>
      <xdr:colOff>165100</xdr:colOff>
      <xdr:row>34</xdr:row>
      <xdr:rowOff>108738</xdr:rowOff>
    </xdr:to>
    <xdr:sp macro="" textlink="">
      <xdr:nvSpPr>
        <xdr:cNvPr id="86" name="楕円 85"/>
        <xdr:cNvSpPr/>
      </xdr:nvSpPr>
      <xdr:spPr>
        <a:xfrm>
          <a:off x="1968500" y="58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125265</xdr:rowOff>
    </xdr:from>
    <xdr:ext cx="534377" cy="259045"/>
    <xdr:sp macro="" textlink="">
      <xdr:nvSpPr>
        <xdr:cNvPr id="87" name="テキスト ボックス 86"/>
        <xdr:cNvSpPr txBox="1"/>
      </xdr:nvSpPr>
      <xdr:spPr>
        <a:xfrm>
          <a:off x="1752111" y="56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24302</xdr:rowOff>
    </xdr:from>
    <xdr:to>
      <xdr:col>6</xdr:col>
      <xdr:colOff>38100</xdr:colOff>
      <xdr:row>34</xdr:row>
      <xdr:rowOff>125902</xdr:rowOff>
    </xdr:to>
    <xdr:sp macro="" textlink="">
      <xdr:nvSpPr>
        <xdr:cNvPr id="88" name="楕円 87"/>
        <xdr:cNvSpPr/>
      </xdr:nvSpPr>
      <xdr:spPr>
        <a:xfrm>
          <a:off x="1079500" y="58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142429</xdr:rowOff>
    </xdr:from>
    <xdr:ext cx="534377" cy="259045"/>
    <xdr:sp macro="" textlink="">
      <xdr:nvSpPr>
        <xdr:cNvPr id="89" name="テキスト ボックス 88"/>
        <xdr:cNvSpPr txBox="1"/>
      </xdr:nvSpPr>
      <xdr:spPr>
        <a:xfrm>
          <a:off x="863111" y="5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136286</xdr:rowOff>
    </xdr:from>
    <xdr:to>
      <xdr:col>24</xdr:col>
      <xdr:colOff>63500</xdr:colOff>
      <xdr:row>57</xdr:row>
      <xdr:rowOff>54813</xdr:rowOff>
    </xdr:to>
    <xdr:cxnSp macro="">
      <xdr:nvCxnSpPr>
        <xdr:cNvPr id="119" name="直線コネクタ 118"/>
        <xdr:cNvCxnSpPr/>
      </xdr:nvCxnSpPr>
      <xdr:spPr>
        <a:xfrm flipV="1">
          <a:off x="3797300" y="9737486"/>
          <a:ext cx="838200" cy="8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54813</xdr:rowOff>
    </xdr:from>
    <xdr:to>
      <xdr:col>19</xdr:col>
      <xdr:colOff>177800</xdr:colOff>
      <xdr:row>57</xdr:row>
      <xdr:rowOff>64757</xdr:rowOff>
    </xdr:to>
    <xdr:cxnSp macro="">
      <xdr:nvCxnSpPr>
        <xdr:cNvPr id="122" name="直線コネクタ 121"/>
        <xdr:cNvCxnSpPr/>
      </xdr:nvCxnSpPr>
      <xdr:spPr>
        <a:xfrm flipV="1">
          <a:off x="2908300" y="982746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64757</xdr:rowOff>
    </xdr:from>
    <xdr:to>
      <xdr:col>15</xdr:col>
      <xdr:colOff>50800</xdr:colOff>
      <xdr:row>57</xdr:row>
      <xdr:rowOff>89119</xdr:rowOff>
    </xdr:to>
    <xdr:cxnSp macro="">
      <xdr:nvCxnSpPr>
        <xdr:cNvPr id="125" name="直線コネクタ 124"/>
        <xdr:cNvCxnSpPr/>
      </xdr:nvCxnSpPr>
      <xdr:spPr>
        <a:xfrm flipV="1">
          <a:off x="2019300" y="9837407"/>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79594</xdr:rowOff>
    </xdr:from>
    <xdr:to>
      <xdr:col>10</xdr:col>
      <xdr:colOff>114300</xdr:colOff>
      <xdr:row>57</xdr:row>
      <xdr:rowOff>89119</xdr:rowOff>
    </xdr:to>
    <xdr:cxnSp macro="">
      <xdr:nvCxnSpPr>
        <xdr:cNvPr id="128" name="直線コネクタ 127"/>
        <xdr:cNvCxnSpPr/>
      </xdr:nvCxnSpPr>
      <xdr:spPr>
        <a:xfrm>
          <a:off x="1130300" y="985224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85486</xdr:rowOff>
    </xdr:from>
    <xdr:to>
      <xdr:col>24</xdr:col>
      <xdr:colOff>114300</xdr:colOff>
      <xdr:row>57</xdr:row>
      <xdr:rowOff>15636</xdr:rowOff>
    </xdr:to>
    <xdr:sp macro="" textlink="">
      <xdr:nvSpPr>
        <xdr:cNvPr id="138" name="楕円 137"/>
        <xdr:cNvSpPr/>
      </xdr:nvSpPr>
      <xdr:spPr>
        <a:xfrm>
          <a:off x="4584700" y="96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108363</xdr:rowOff>
    </xdr:from>
    <xdr:ext cx="599010" cy="259045"/>
    <xdr:sp macro="" textlink="">
      <xdr:nvSpPr>
        <xdr:cNvPr id="139" name="物件費該当値テキスト"/>
        <xdr:cNvSpPr txBox="1"/>
      </xdr:nvSpPr>
      <xdr:spPr>
        <a:xfrm>
          <a:off x="4686300" y="953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4013</xdr:rowOff>
    </xdr:from>
    <xdr:to>
      <xdr:col>20</xdr:col>
      <xdr:colOff>38100</xdr:colOff>
      <xdr:row>57</xdr:row>
      <xdr:rowOff>105613</xdr:rowOff>
    </xdr:to>
    <xdr:sp macro="" textlink="">
      <xdr:nvSpPr>
        <xdr:cNvPr id="140" name="楕円 139"/>
        <xdr:cNvSpPr/>
      </xdr:nvSpPr>
      <xdr:spPr>
        <a:xfrm>
          <a:off x="3746500" y="97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122140</xdr:rowOff>
    </xdr:from>
    <xdr:ext cx="534377" cy="259045"/>
    <xdr:sp macro="" textlink="">
      <xdr:nvSpPr>
        <xdr:cNvPr id="141" name="テキスト ボックス 140"/>
        <xdr:cNvSpPr txBox="1"/>
      </xdr:nvSpPr>
      <xdr:spPr>
        <a:xfrm>
          <a:off x="3530111" y="95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13957</xdr:rowOff>
    </xdr:from>
    <xdr:to>
      <xdr:col>15</xdr:col>
      <xdr:colOff>101600</xdr:colOff>
      <xdr:row>57</xdr:row>
      <xdr:rowOff>115557</xdr:rowOff>
    </xdr:to>
    <xdr:sp macro="" textlink="">
      <xdr:nvSpPr>
        <xdr:cNvPr id="142" name="楕円 141"/>
        <xdr:cNvSpPr/>
      </xdr:nvSpPr>
      <xdr:spPr>
        <a:xfrm>
          <a:off x="2857500" y="97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132084</xdr:rowOff>
    </xdr:from>
    <xdr:ext cx="534377" cy="259045"/>
    <xdr:sp macro="" textlink="">
      <xdr:nvSpPr>
        <xdr:cNvPr id="143" name="テキスト ボックス 142"/>
        <xdr:cNvSpPr txBox="1"/>
      </xdr:nvSpPr>
      <xdr:spPr>
        <a:xfrm>
          <a:off x="2641111" y="95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38319</xdr:rowOff>
    </xdr:from>
    <xdr:to>
      <xdr:col>10</xdr:col>
      <xdr:colOff>165100</xdr:colOff>
      <xdr:row>57</xdr:row>
      <xdr:rowOff>139919</xdr:rowOff>
    </xdr:to>
    <xdr:sp macro="" textlink="">
      <xdr:nvSpPr>
        <xdr:cNvPr id="144" name="楕円 143"/>
        <xdr:cNvSpPr/>
      </xdr:nvSpPr>
      <xdr:spPr>
        <a:xfrm>
          <a:off x="1968500" y="98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156446</xdr:rowOff>
    </xdr:from>
    <xdr:ext cx="534377" cy="259045"/>
    <xdr:sp macro="" textlink="">
      <xdr:nvSpPr>
        <xdr:cNvPr id="145" name="テキスト ボックス 144"/>
        <xdr:cNvSpPr txBox="1"/>
      </xdr:nvSpPr>
      <xdr:spPr>
        <a:xfrm>
          <a:off x="1752111" y="95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28794</xdr:rowOff>
    </xdr:from>
    <xdr:to>
      <xdr:col>6</xdr:col>
      <xdr:colOff>38100</xdr:colOff>
      <xdr:row>57</xdr:row>
      <xdr:rowOff>130394</xdr:rowOff>
    </xdr:to>
    <xdr:sp macro="" textlink="">
      <xdr:nvSpPr>
        <xdr:cNvPr id="146" name="楕円 145"/>
        <xdr:cNvSpPr/>
      </xdr:nvSpPr>
      <xdr:spPr>
        <a:xfrm>
          <a:off x="1079500" y="98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146921</xdr:rowOff>
    </xdr:from>
    <xdr:ext cx="534377" cy="259045"/>
    <xdr:sp macro="" textlink="">
      <xdr:nvSpPr>
        <xdr:cNvPr id="147" name="テキスト ボックス 146"/>
        <xdr:cNvSpPr txBox="1"/>
      </xdr:nvSpPr>
      <xdr:spPr>
        <a:xfrm>
          <a:off x="863111" y="957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146010</xdr:rowOff>
    </xdr:from>
    <xdr:to>
      <xdr:col>24</xdr:col>
      <xdr:colOff>63500</xdr:colOff>
      <xdr:row>78</xdr:row>
      <xdr:rowOff>34865</xdr:rowOff>
    </xdr:to>
    <xdr:cxnSp macro="">
      <xdr:nvCxnSpPr>
        <xdr:cNvPr id="174" name="直線コネクタ 173"/>
        <xdr:cNvCxnSpPr/>
      </xdr:nvCxnSpPr>
      <xdr:spPr>
        <a:xfrm flipV="1">
          <a:off x="3797300" y="13347660"/>
          <a:ext cx="8382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113412</xdr:rowOff>
    </xdr:from>
    <xdr:to>
      <xdr:col>19</xdr:col>
      <xdr:colOff>177800</xdr:colOff>
      <xdr:row>78</xdr:row>
      <xdr:rowOff>34865</xdr:rowOff>
    </xdr:to>
    <xdr:cxnSp macro="">
      <xdr:nvCxnSpPr>
        <xdr:cNvPr id="177" name="直線コネクタ 176"/>
        <xdr:cNvCxnSpPr/>
      </xdr:nvCxnSpPr>
      <xdr:spPr>
        <a:xfrm>
          <a:off x="2908300" y="13315062"/>
          <a:ext cx="8890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113412</xdr:rowOff>
    </xdr:from>
    <xdr:to>
      <xdr:col>15</xdr:col>
      <xdr:colOff>50800</xdr:colOff>
      <xdr:row>77</xdr:row>
      <xdr:rowOff>130191</xdr:rowOff>
    </xdr:to>
    <xdr:cxnSp macro="">
      <xdr:nvCxnSpPr>
        <xdr:cNvPr id="180" name="直線コネクタ 179"/>
        <xdr:cNvCxnSpPr/>
      </xdr:nvCxnSpPr>
      <xdr:spPr>
        <a:xfrm flipV="1">
          <a:off x="2019300" y="13315062"/>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28142</xdr:rowOff>
    </xdr:from>
    <xdr:to>
      <xdr:col>10</xdr:col>
      <xdr:colOff>114300</xdr:colOff>
      <xdr:row>77</xdr:row>
      <xdr:rowOff>130191</xdr:rowOff>
    </xdr:to>
    <xdr:cxnSp macro="">
      <xdr:nvCxnSpPr>
        <xdr:cNvPr id="183" name="直線コネクタ 182"/>
        <xdr:cNvCxnSpPr/>
      </xdr:nvCxnSpPr>
      <xdr:spPr>
        <a:xfrm>
          <a:off x="1130300" y="13058342"/>
          <a:ext cx="889000" cy="27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95210</xdr:rowOff>
    </xdr:from>
    <xdr:to>
      <xdr:col>24</xdr:col>
      <xdr:colOff>114300</xdr:colOff>
      <xdr:row>78</xdr:row>
      <xdr:rowOff>25360</xdr:rowOff>
    </xdr:to>
    <xdr:sp macro="" textlink="">
      <xdr:nvSpPr>
        <xdr:cNvPr id="193" name="楕円 192"/>
        <xdr:cNvSpPr/>
      </xdr:nvSpPr>
      <xdr:spPr>
        <a:xfrm>
          <a:off x="4584700" y="132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73637</xdr:rowOff>
    </xdr:from>
    <xdr:ext cx="469744" cy="259045"/>
    <xdr:sp macro="" textlink="">
      <xdr:nvSpPr>
        <xdr:cNvPr id="194" name="維持補修費該当値テキスト"/>
        <xdr:cNvSpPr txBox="1"/>
      </xdr:nvSpPr>
      <xdr:spPr>
        <a:xfrm>
          <a:off x="4686300"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155515</xdr:rowOff>
    </xdr:from>
    <xdr:to>
      <xdr:col>20</xdr:col>
      <xdr:colOff>38100</xdr:colOff>
      <xdr:row>78</xdr:row>
      <xdr:rowOff>85665</xdr:rowOff>
    </xdr:to>
    <xdr:sp macro="" textlink="">
      <xdr:nvSpPr>
        <xdr:cNvPr id="195" name="楕円 194"/>
        <xdr:cNvSpPr/>
      </xdr:nvSpPr>
      <xdr:spPr>
        <a:xfrm>
          <a:off x="3746500" y="133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76792</xdr:rowOff>
    </xdr:from>
    <xdr:ext cx="469744" cy="259045"/>
    <xdr:sp macro="" textlink="">
      <xdr:nvSpPr>
        <xdr:cNvPr id="196" name="テキスト ボックス 195"/>
        <xdr:cNvSpPr txBox="1"/>
      </xdr:nvSpPr>
      <xdr:spPr>
        <a:xfrm>
          <a:off x="3562428" y="1344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62612</xdr:rowOff>
    </xdr:from>
    <xdr:to>
      <xdr:col>15</xdr:col>
      <xdr:colOff>101600</xdr:colOff>
      <xdr:row>77</xdr:row>
      <xdr:rowOff>164212</xdr:rowOff>
    </xdr:to>
    <xdr:sp macro="" textlink="">
      <xdr:nvSpPr>
        <xdr:cNvPr id="197" name="楕円 196"/>
        <xdr:cNvSpPr/>
      </xdr:nvSpPr>
      <xdr:spPr>
        <a:xfrm>
          <a:off x="2857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9289</xdr:rowOff>
    </xdr:from>
    <xdr:ext cx="469744" cy="259045"/>
    <xdr:sp macro="" textlink="">
      <xdr:nvSpPr>
        <xdr:cNvPr id="198" name="テキスト ボックス 197"/>
        <xdr:cNvSpPr txBox="1"/>
      </xdr:nvSpPr>
      <xdr:spPr>
        <a:xfrm>
          <a:off x="2673428" y="1303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79391</xdr:rowOff>
    </xdr:from>
    <xdr:to>
      <xdr:col>10</xdr:col>
      <xdr:colOff>165100</xdr:colOff>
      <xdr:row>78</xdr:row>
      <xdr:rowOff>9541</xdr:rowOff>
    </xdr:to>
    <xdr:sp macro="" textlink="">
      <xdr:nvSpPr>
        <xdr:cNvPr id="199" name="楕円 198"/>
        <xdr:cNvSpPr/>
      </xdr:nvSpPr>
      <xdr:spPr>
        <a:xfrm>
          <a:off x="1968500" y="132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26068</xdr:rowOff>
    </xdr:from>
    <xdr:ext cx="469744" cy="259045"/>
    <xdr:sp macro="" textlink="">
      <xdr:nvSpPr>
        <xdr:cNvPr id="200" name="テキスト ボックス 199"/>
        <xdr:cNvSpPr txBox="1"/>
      </xdr:nvSpPr>
      <xdr:spPr>
        <a:xfrm>
          <a:off x="1784428" y="130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148792</xdr:rowOff>
    </xdr:from>
    <xdr:to>
      <xdr:col>6</xdr:col>
      <xdr:colOff>38100</xdr:colOff>
      <xdr:row>76</xdr:row>
      <xdr:rowOff>78942</xdr:rowOff>
    </xdr:to>
    <xdr:sp macro="" textlink="">
      <xdr:nvSpPr>
        <xdr:cNvPr id="201" name="楕円 200"/>
        <xdr:cNvSpPr/>
      </xdr:nvSpPr>
      <xdr:spPr>
        <a:xfrm>
          <a:off x="1079500" y="130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95470</xdr:rowOff>
    </xdr:from>
    <xdr:ext cx="469744" cy="259045"/>
    <xdr:sp macro="" textlink="">
      <xdr:nvSpPr>
        <xdr:cNvPr id="202" name="テキスト ボックス 201"/>
        <xdr:cNvSpPr txBox="1"/>
      </xdr:nvSpPr>
      <xdr:spPr>
        <a:xfrm>
          <a:off x="895428" y="1278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23213</xdr:rowOff>
    </xdr:from>
    <xdr:to>
      <xdr:col>24</xdr:col>
      <xdr:colOff>63500</xdr:colOff>
      <xdr:row>95</xdr:row>
      <xdr:rowOff>168427</xdr:rowOff>
    </xdr:to>
    <xdr:cxnSp macro="">
      <xdr:nvCxnSpPr>
        <xdr:cNvPr id="234" name="直線コネクタ 233"/>
        <xdr:cNvCxnSpPr/>
      </xdr:nvCxnSpPr>
      <xdr:spPr>
        <a:xfrm>
          <a:off x="3797300" y="16310963"/>
          <a:ext cx="838200" cy="14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23213</xdr:rowOff>
    </xdr:from>
    <xdr:to>
      <xdr:col>19</xdr:col>
      <xdr:colOff>177800</xdr:colOff>
      <xdr:row>96</xdr:row>
      <xdr:rowOff>136065</xdr:rowOff>
    </xdr:to>
    <xdr:cxnSp macro="">
      <xdr:nvCxnSpPr>
        <xdr:cNvPr id="237" name="直線コネクタ 236"/>
        <xdr:cNvCxnSpPr/>
      </xdr:nvCxnSpPr>
      <xdr:spPr>
        <a:xfrm flipV="1">
          <a:off x="2908300" y="16310963"/>
          <a:ext cx="889000" cy="28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136065</xdr:rowOff>
    </xdr:from>
    <xdr:to>
      <xdr:col>15</xdr:col>
      <xdr:colOff>50800</xdr:colOff>
      <xdr:row>96</xdr:row>
      <xdr:rowOff>146667</xdr:rowOff>
    </xdr:to>
    <xdr:cxnSp macro="">
      <xdr:nvCxnSpPr>
        <xdr:cNvPr id="240" name="直線コネクタ 239"/>
        <xdr:cNvCxnSpPr/>
      </xdr:nvCxnSpPr>
      <xdr:spPr>
        <a:xfrm flipV="1">
          <a:off x="2019300" y="16595265"/>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146667</xdr:rowOff>
    </xdr:from>
    <xdr:to>
      <xdr:col>10</xdr:col>
      <xdr:colOff>114300</xdr:colOff>
      <xdr:row>97</xdr:row>
      <xdr:rowOff>16963</xdr:rowOff>
    </xdr:to>
    <xdr:cxnSp macro="">
      <xdr:nvCxnSpPr>
        <xdr:cNvPr id="243" name="直線コネクタ 242"/>
        <xdr:cNvCxnSpPr/>
      </xdr:nvCxnSpPr>
      <xdr:spPr>
        <a:xfrm flipV="1">
          <a:off x="1130300" y="16605867"/>
          <a:ext cx="8890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117627</xdr:rowOff>
    </xdr:from>
    <xdr:to>
      <xdr:col>24</xdr:col>
      <xdr:colOff>114300</xdr:colOff>
      <xdr:row>96</xdr:row>
      <xdr:rowOff>47777</xdr:rowOff>
    </xdr:to>
    <xdr:sp macro="" textlink="">
      <xdr:nvSpPr>
        <xdr:cNvPr id="253" name="楕円 252"/>
        <xdr:cNvSpPr/>
      </xdr:nvSpPr>
      <xdr:spPr>
        <a:xfrm>
          <a:off x="4584700" y="164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96054</xdr:rowOff>
    </xdr:from>
    <xdr:ext cx="534377" cy="259045"/>
    <xdr:sp macro="" textlink="">
      <xdr:nvSpPr>
        <xdr:cNvPr id="254" name="扶助費該当値テキスト"/>
        <xdr:cNvSpPr txBox="1"/>
      </xdr:nvSpPr>
      <xdr:spPr>
        <a:xfrm>
          <a:off x="4686300" y="163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143863</xdr:rowOff>
    </xdr:from>
    <xdr:to>
      <xdr:col>20</xdr:col>
      <xdr:colOff>38100</xdr:colOff>
      <xdr:row>95</xdr:row>
      <xdr:rowOff>74013</xdr:rowOff>
    </xdr:to>
    <xdr:sp macro="" textlink="">
      <xdr:nvSpPr>
        <xdr:cNvPr id="255" name="楕円 254"/>
        <xdr:cNvSpPr/>
      </xdr:nvSpPr>
      <xdr:spPr>
        <a:xfrm>
          <a:off x="3746500" y="162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65140</xdr:rowOff>
    </xdr:from>
    <xdr:ext cx="534377" cy="259045"/>
    <xdr:sp macro="" textlink="">
      <xdr:nvSpPr>
        <xdr:cNvPr id="256" name="テキスト ボックス 255"/>
        <xdr:cNvSpPr txBox="1"/>
      </xdr:nvSpPr>
      <xdr:spPr>
        <a:xfrm>
          <a:off x="3530111" y="163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85265</xdr:rowOff>
    </xdr:from>
    <xdr:to>
      <xdr:col>15</xdr:col>
      <xdr:colOff>101600</xdr:colOff>
      <xdr:row>97</xdr:row>
      <xdr:rowOff>15415</xdr:rowOff>
    </xdr:to>
    <xdr:sp macro="" textlink="">
      <xdr:nvSpPr>
        <xdr:cNvPr id="257" name="楕円 256"/>
        <xdr:cNvSpPr/>
      </xdr:nvSpPr>
      <xdr:spPr>
        <a:xfrm>
          <a:off x="28575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6542</xdr:rowOff>
    </xdr:from>
    <xdr:ext cx="534377" cy="259045"/>
    <xdr:sp macro="" textlink="">
      <xdr:nvSpPr>
        <xdr:cNvPr id="258" name="テキスト ボックス 257"/>
        <xdr:cNvSpPr txBox="1"/>
      </xdr:nvSpPr>
      <xdr:spPr>
        <a:xfrm>
          <a:off x="2641111" y="1663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95867</xdr:rowOff>
    </xdr:from>
    <xdr:to>
      <xdr:col>10</xdr:col>
      <xdr:colOff>165100</xdr:colOff>
      <xdr:row>97</xdr:row>
      <xdr:rowOff>26017</xdr:rowOff>
    </xdr:to>
    <xdr:sp macro="" textlink="">
      <xdr:nvSpPr>
        <xdr:cNvPr id="259" name="楕円 258"/>
        <xdr:cNvSpPr/>
      </xdr:nvSpPr>
      <xdr:spPr>
        <a:xfrm>
          <a:off x="1968500" y="165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42544</xdr:rowOff>
    </xdr:from>
    <xdr:ext cx="534377" cy="259045"/>
    <xdr:sp macro="" textlink="">
      <xdr:nvSpPr>
        <xdr:cNvPr id="260" name="テキスト ボックス 259"/>
        <xdr:cNvSpPr txBox="1"/>
      </xdr:nvSpPr>
      <xdr:spPr>
        <a:xfrm>
          <a:off x="1752111" y="163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137613</xdr:rowOff>
    </xdr:from>
    <xdr:to>
      <xdr:col>6</xdr:col>
      <xdr:colOff>38100</xdr:colOff>
      <xdr:row>97</xdr:row>
      <xdr:rowOff>67763</xdr:rowOff>
    </xdr:to>
    <xdr:sp macro="" textlink="">
      <xdr:nvSpPr>
        <xdr:cNvPr id="261" name="楕円 260"/>
        <xdr:cNvSpPr/>
      </xdr:nvSpPr>
      <xdr:spPr>
        <a:xfrm>
          <a:off x="1079500" y="165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84290</xdr:rowOff>
    </xdr:from>
    <xdr:ext cx="534377" cy="259045"/>
    <xdr:sp macro="" textlink="">
      <xdr:nvSpPr>
        <xdr:cNvPr id="262" name="テキスト ボックス 261"/>
        <xdr:cNvSpPr txBox="1"/>
      </xdr:nvSpPr>
      <xdr:spPr>
        <a:xfrm>
          <a:off x="863111" y="163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98704</xdr:rowOff>
    </xdr:from>
    <xdr:to>
      <xdr:col>55</xdr:col>
      <xdr:colOff>0</xdr:colOff>
      <xdr:row>37</xdr:row>
      <xdr:rowOff>45974</xdr:rowOff>
    </xdr:to>
    <xdr:cxnSp macro="">
      <xdr:nvCxnSpPr>
        <xdr:cNvPr id="294" name="直線コネクタ 293"/>
        <xdr:cNvCxnSpPr/>
      </xdr:nvCxnSpPr>
      <xdr:spPr>
        <a:xfrm flipV="1">
          <a:off x="9639300" y="6270904"/>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87231</xdr:rowOff>
    </xdr:from>
    <xdr:to>
      <xdr:col>50</xdr:col>
      <xdr:colOff>114300</xdr:colOff>
      <xdr:row>37</xdr:row>
      <xdr:rowOff>45974</xdr:rowOff>
    </xdr:to>
    <xdr:cxnSp macro="">
      <xdr:nvCxnSpPr>
        <xdr:cNvPr id="297" name="直線コネクタ 296"/>
        <xdr:cNvCxnSpPr/>
      </xdr:nvCxnSpPr>
      <xdr:spPr>
        <a:xfrm>
          <a:off x="8750300" y="5230731"/>
          <a:ext cx="889000" cy="11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87231</xdr:rowOff>
    </xdr:from>
    <xdr:to>
      <xdr:col>45</xdr:col>
      <xdr:colOff>177800</xdr:colOff>
      <xdr:row>37</xdr:row>
      <xdr:rowOff>32868</xdr:rowOff>
    </xdr:to>
    <xdr:cxnSp macro="">
      <xdr:nvCxnSpPr>
        <xdr:cNvPr id="300" name="直線コネクタ 299"/>
        <xdr:cNvCxnSpPr/>
      </xdr:nvCxnSpPr>
      <xdr:spPr>
        <a:xfrm flipV="1">
          <a:off x="7861300" y="5230731"/>
          <a:ext cx="889000" cy="114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32868</xdr:rowOff>
    </xdr:from>
    <xdr:to>
      <xdr:col>41</xdr:col>
      <xdr:colOff>50800</xdr:colOff>
      <xdr:row>37</xdr:row>
      <xdr:rowOff>131209</xdr:rowOff>
    </xdr:to>
    <xdr:cxnSp macro="">
      <xdr:nvCxnSpPr>
        <xdr:cNvPr id="303" name="直線コネクタ 302"/>
        <xdr:cNvCxnSpPr/>
      </xdr:nvCxnSpPr>
      <xdr:spPr>
        <a:xfrm flipV="1">
          <a:off x="6972300" y="6376518"/>
          <a:ext cx="889000" cy="9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47904</xdr:rowOff>
    </xdr:from>
    <xdr:to>
      <xdr:col>55</xdr:col>
      <xdr:colOff>50800</xdr:colOff>
      <xdr:row>36</xdr:row>
      <xdr:rowOff>149504</xdr:rowOff>
    </xdr:to>
    <xdr:sp macro="" textlink="">
      <xdr:nvSpPr>
        <xdr:cNvPr id="313" name="楕円 312"/>
        <xdr:cNvSpPr/>
      </xdr:nvSpPr>
      <xdr:spPr>
        <a:xfrm>
          <a:off x="10426700" y="62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70781</xdr:rowOff>
    </xdr:from>
    <xdr:ext cx="534377" cy="259045"/>
    <xdr:sp macro="" textlink="">
      <xdr:nvSpPr>
        <xdr:cNvPr id="314" name="補助費等該当値テキスト"/>
        <xdr:cNvSpPr txBox="1"/>
      </xdr:nvSpPr>
      <xdr:spPr>
        <a:xfrm>
          <a:off x="10528300" y="60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166624</xdr:rowOff>
    </xdr:from>
    <xdr:to>
      <xdr:col>50</xdr:col>
      <xdr:colOff>165100</xdr:colOff>
      <xdr:row>37</xdr:row>
      <xdr:rowOff>96774</xdr:rowOff>
    </xdr:to>
    <xdr:sp macro="" textlink="">
      <xdr:nvSpPr>
        <xdr:cNvPr id="315" name="楕円 314"/>
        <xdr:cNvSpPr/>
      </xdr:nvSpPr>
      <xdr:spPr>
        <a:xfrm>
          <a:off x="9588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113301</xdr:rowOff>
    </xdr:from>
    <xdr:ext cx="534377" cy="259045"/>
    <xdr:sp macro="" textlink="">
      <xdr:nvSpPr>
        <xdr:cNvPr id="316" name="テキスト ボックス 315"/>
        <xdr:cNvSpPr txBox="1"/>
      </xdr:nvSpPr>
      <xdr:spPr>
        <a:xfrm>
          <a:off x="9372111" y="61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36431</xdr:rowOff>
    </xdr:from>
    <xdr:to>
      <xdr:col>46</xdr:col>
      <xdr:colOff>38100</xdr:colOff>
      <xdr:row>30</xdr:row>
      <xdr:rowOff>138031</xdr:rowOff>
    </xdr:to>
    <xdr:sp macro="" textlink="">
      <xdr:nvSpPr>
        <xdr:cNvPr id="317" name="楕円 316"/>
        <xdr:cNvSpPr/>
      </xdr:nvSpPr>
      <xdr:spPr>
        <a:xfrm>
          <a:off x="8699500" y="51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154558</xdr:rowOff>
    </xdr:from>
    <xdr:ext cx="599010" cy="259045"/>
    <xdr:sp macro="" textlink="">
      <xdr:nvSpPr>
        <xdr:cNvPr id="318" name="テキスト ボックス 317"/>
        <xdr:cNvSpPr txBox="1"/>
      </xdr:nvSpPr>
      <xdr:spPr>
        <a:xfrm>
          <a:off x="8450795" y="49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153518</xdr:rowOff>
    </xdr:from>
    <xdr:to>
      <xdr:col>41</xdr:col>
      <xdr:colOff>101600</xdr:colOff>
      <xdr:row>37</xdr:row>
      <xdr:rowOff>83668</xdr:rowOff>
    </xdr:to>
    <xdr:sp macro="" textlink="">
      <xdr:nvSpPr>
        <xdr:cNvPr id="319" name="楕円 318"/>
        <xdr:cNvSpPr/>
      </xdr:nvSpPr>
      <xdr:spPr>
        <a:xfrm>
          <a:off x="7810500" y="63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100195</xdr:rowOff>
    </xdr:from>
    <xdr:ext cx="534377" cy="259045"/>
    <xdr:sp macro="" textlink="">
      <xdr:nvSpPr>
        <xdr:cNvPr id="320" name="テキスト ボックス 319"/>
        <xdr:cNvSpPr txBox="1"/>
      </xdr:nvSpPr>
      <xdr:spPr>
        <a:xfrm>
          <a:off x="7594111" y="61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80409</xdr:rowOff>
    </xdr:from>
    <xdr:to>
      <xdr:col>36</xdr:col>
      <xdr:colOff>165100</xdr:colOff>
      <xdr:row>38</xdr:row>
      <xdr:rowOff>10559</xdr:rowOff>
    </xdr:to>
    <xdr:sp macro="" textlink="">
      <xdr:nvSpPr>
        <xdr:cNvPr id="321" name="楕円 320"/>
        <xdr:cNvSpPr/>
      </xdr:nvSpPr>
      <xdr:spPr>
        <a:xfrm>
          <a:off x="6921500" y="64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27086</xdr:rowOff>
    </xdr:from>
    <xdr:ext cx="534377" cy="259045"/>
    <xdr:sp macro="" textlink="">
      <xdr:nvSpPr>
        <xdr:cNvPr id="322" name="テキスト ボックス 321"/>
        <xdr:cNvSpPr txBox="1"/>
      </xdr:nvSpPr>
      <xdr:spPr>
        <a:xfrm>
          <a:off x="6705111" y="61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63516</xdr:rowOff>
    </xdr:from>
    <xdr:to>
      <xdr:col>55</xdr:col>
      <xdr:colOff>0</xdr:colOff>
      <xdr:row>57</xdr:row>
      <xdr:rowOff>93622</xdr:rowOff>
    </xdr:to>
    <xdr:cxnSp macro="">
      <xdr:nvCxnSpPr>
        <xdr:cNvPr id="351" name="直線コネクタ 350"/>
        <xdr:cNvCxnSpPr/>
      </xdr:nvCxnSpPr>
      <xdr:spPr>
        <a:xfrm flipV="1">
          <a:off x="9639300" y="9836166"/>
          <a:ext cx="8382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142199</xdr:rowOff>
    </xdr:from>
    <xdr:to>
      <xdr:col>50</xdr:col>
      <xdr:colOff>114300</xdr:colOff>
      <xdr:row>57</xdr:row>
      <xdr:rowOff>93622</xdr:rowOff>
    </xdr:to>
    <xdr:cxnSp macro="">
      <xdr:nvCxnSpPr>
        <xdr:cNvPr id="354" name="直線コネクタ 353"/>
        <xdr:cNvCxnSpPr/>
      </xdr:nvCxnSpPr>
      <xdr:spPr>
        <a:xfrm>
          <a:off x="8750300" y="9400499"/>
          <a:ext cx="889000" cy="4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142199</xdr:rowOff>
    </xdr:from>
    <xdr:to>
      <xdr:col>45</xdr:col>
      <xdr:colOff>177800</xdr:colOff>
      <xdr:row>55</xdr:row>
      <xdr:rowOff>98552</xdr:rowOff>
    </xdr:to>
    <xdr:cxnSp macro="">
      <xdr:nvCxnSpPr>
        <xdr:cNvPr id="357" name="直線コネクタ 356"/>
        <xdr:cNvCxnSpPr/>
      </xdr:nvCxnSpPr>
      <xdr:spPr>
        <a:xfrm flipV="1">
          <a:off x="7861300" y="9400499"/>
          <a:ext cx="889000" cy="12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9" name="テキスト ボックス 358"/>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98552</xdr:rowOff>
    </xdr:from>
    <xdr:to>
      <xdr:col>41</xdr:col>
      <xdr:colOff>50800</xdr:colOff>
      <xdr:row>56</xdr:row>
      <xdr:rowOff>47627</xdr:rowOff>
    </xdr:to>
    <xdr:cxnSp macro="">
      <xdr:nvCxnSpPr>
        <xdr:cNvPr id="360" name="直線コネクタ 359"/>
        <xdr:cNvCxnSpPr/>
      </xdr:nvCxnSpPr>
      <xdr:spPr>
        <a:xfrm flipV="1">
          <a:off x="6972300" y="9528302"/>
          <a:ext cx="889000" cy="12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2" name="テキスト ボックス 361"/>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4" name="テキスト ボックス 363"/>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12716</xdr:rowOff>
    </xdr:from>
    <xdr:to>
      <xdr:col>55</xdr:col>
      <xdr:colOff>50800</xdr:colOff>
      <xdr:row>57</xdr:row>
      <xdr:rowOff>114316</xdr:rowOff>
    </xdr:to>
    <xdr:sp macro="" textlink="">
      <xdr:nvSpPr>
        <xdr:cNvPr id="370" name="楕円 369"/>
        <xdr:cNvSpPr/>
      </xdr:nvSpPr>
      <xdr:spPr>
        <a:xfrm>
          <a:off x="10426700" y="97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162593</xdr:rowOff>
    </xdr:from>
    <xdr:ext cx="534377" cy="259045"/>
    <xdr:sp macro="" textlink="">
      <xdr:nvSpPr>
        <xdr:cNvPr id="371" name="普通建設事業費該当値テキスト"/>
        <xdr:cNvSpPr txBox="1"/>
      </xdr:nvSpPr>
      <xdr:spPr>
        <a:xfrm>
          <a:off x="10528300" y="97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42822</xdr:rowOff>
    </xdr:from>
    <xdr:to>
      <xdr:col>50</xdr:col>
      <xdr:colOff>165100</xdr:colOff>
      <xdr:row>57</xdr:row>
      <xdr:rowOff>144422</xdr:rowOff>
    </xdr:to>
    <xdr:sp macro="" textlink="">
      <xdr:nvSpPr>
        <xdr:cNvPr id="372" name="楕円 371"/>
        <xdr:cNvSpPr/>
      </xdr:nvSpPr>
      <xdr:spPr>
        <a:xfrm>
          <a:off x="9588500" y="9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135549</xdr:rowOff>
    </xdr:from>
    <xdr:ext cx="534377" cy="259045"/>
    <xdr:sp macro="" textlink="">
      <xdr:nvSpPr>
        <xdr:cNvPr id="373" name="テキスト ボックス 372"/>
        <xdr:cNvSpPr txBox="1"/>
      </xdr:nvSpPr>
      <xdr:spPr>
        <a:xfrm>
          <a:off x="9372111" y="990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91399</xdr:rowOff>
    </xdr:from>
    <xdr:to>
      <xdr:col>46</xdr:col>
      <xdr:colOff>38100</xdr:colOff>
      <xdr:row>55</xdr:row>
      <xdr:rowOff>21549</xdr:rowOff>
    </xdr:to>
    <xdr:sp macro="" textlink="">
      <xdr:nvSpPr>
        <xdr:cNvPr id="374" name="楕円 373"/>
        <xdr:cNvSpPr/>
      </xdr:nvSpPr>
      <xdr:spPr>
        <a:xfrm>
          <a:off x="8699500" y="934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38076</xdr:rowOff>
    </xdr:from>
    <xdr:ext cx="534377" cy="259045"/>
    <xdr:sp macro="" textlink="">
      <xdr:nvSpPr>
        <xdr:cNvPr id="375" name="テキスト ボックス 374"/>
        <xdr:cNvSpPr txBox="1"/>
      </xdr:nvSpPr>
      <xdr:spPr>
        <a:xfrm>
          <a:off x="8483111" y="91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47752</xdr:rowOff>
    </xdr:from>
    <xdr:to>
      <xdr:col>41</xdr:col>
      <xdr:colOff>101600</xdr:colOff>
      <xdr:row>55</xdr:row>
      <xdr:rowOff>149352</xdr:rowOff>
    </xdr:to>
    <xdr:sp macro="" textlink="">
      <xdr:nvSpPr>
        <xdr:cNvPr id="376" name="楕円 375"/>
        <xdr:cNvSpPr/>
      </xdr:nvSpPr>
      <xdr:spPr>
        <a:xfrm>
          <a:off x="7810500" y="94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165879</xdr:rowOff>
    </xdr:from>
    <xdr:ext cx="534377" cy="259045"/>
    <xdr:sp macro="" textlink="">
      <xdr:nvSpPr>
        <xdr:cNvPr id="377" name="テキスト ボックス 376"/>
        <xdr:cNvSpPr txBox="1"/>
      </xdr:nvSpPr>
      <xdr:spPr>
        <a:xfrm>
          <a:off x="7594111" y="92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168277</xdr:rowOff>
    </xdr:from>
    <xdr:to>
      <xdr:col>36</xdr:col>
      <xdr:colOff>165100</xdr:colOff>
      <xdr:row>56</xdr:row>
      <xdr:rowOff>98427</xdr:rowOff>
    </xdr:to>
    <xdr:sp macro="" textlink="">
      <xdr:nvSpPr>
        <xdr:cNvPr id="378" name="楕円 377"/>
        <xdr:cNvSpPr/>
      </xdr:nvSpPr>
      <xdr:spPr>
        <a:xfrm>
          <a:off x="6921500" y="95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114954</xdr:rowOff>
    </xdr:from>
    <xdr:ext cx="534377" cy="259045"/>
    <xdr:sp macro="" textlink="">
      <xdr:nvSpPr>
        <xdr:cNvPr id="379" name="テキスト ボックス 378"/>
        <xdr:cNvSpPr txBox="1"/>
      </xdr:nvSpPr>
      <xdr:spPr>
        <a:xfrm>
          <a:off x="6705111" y="937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85522</xdr:rowOff>
    </xdr:from>
    <xdr:to>
      <xdr:col>55</xdr:col>
      <xdr:colOff>0</xdr:colOff>
      <xdr:row>77</xdr:row>
      <xdr:rowOff>140176</xdr:rowOff>
    </xdr:to>
    <xdr:cxnSp macro="">
      <xdr:nvCxnSpPr>
        <xdr:cNvPr id="408" name="直線コネクタ 407"/>
        <xdr:cNvCxnSpPr/>
      </xdr:nvCxnSpPr>
      <xdr:spPr>
        <a:xfrm flipV="1">
          <a:off x="9639300" y="13287172"/>
          <a:ext cx="8382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9" name="普通建設事業費 （ うち新規整備　）平均値テキスト"/>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136137</xdr:rowOff>
    </xdr:from>
    <xdr:to>
      <xdr:col>50</xdr:col>
      <xdr:colOff>114300</xdr:colOff>
      <xdr:row>77</xdr:row>
      <xdr:rowOff>140176</xdr:rowOff>
    </xdr:to>
    <xdr:cxnSp macro="">
      <xdr:nvCxnSpPr>
        <xdr:cNvPr id="411" name="直線コネクタ 410"/>
        <xdr:cNvCxnSpPr/>
      </xdr:nvCxnSpPr>
      <xdr:spPr>
        <a:xfrm>
          <a:off x="8750300" y="12651987"/>
          <a:ext cx="889000" cy="6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3" name="テキスト ボックス 412"/>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136137</xdr:rowOff>
    </xdr:from>
    <xdr:to>
      <xdr:col>45</xdr:col>
      <xdr:colOff>177800</xdr:colOff>
      <xdr:row>76</xdr:row>
      <xdr:rowOff>20980</xdr:rowOff>
    </xdr:to>
    <xdr:cxnSp macro="">
      <xdr:nvCxnSpPr>
        <xdr:cNvPr id="414" name="直線コネクタ 413"/>
        <xdr:cNvCxnSpPr/>
      </xdr:nvCxnSpPr>
      <xdr:spPr>
        <a:xfrm flipV="1">
          <a:off x="7861300" y="12651987"/>
          <a:ext cx="889000" cy="39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6" name="テキスト ボックス 415"/>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31115</xdr:rowOff>
    </xdr:from>
    <xdr:to>
      <xdr:col>41</xdr:col>
      <xdr:colOff>50800</xdr:colOff>
      <xdr:row>76</xdr:row>
      <xdr:rowOff>20980</xdr:rowOff>
    </xdr:to>
    <xdr:cxnSp macro="">
      <xdr:nvCxnSpPr>
        <xdr:cNvPr id="417" name="直線コネクタ 416"/>
        <xdr:cNvCxnSpPr/>
      </xdr:nvCxnSpPr>
      <xdr:spPr>
        <a:xfrm>
          <a:off x="6972300" y="12889865"/>
          <a:ext cx="889000" cy="1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9" name="テキスト ボックス 418"/>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21" name="テキスト ボックス 420"/>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34722</xdr:rowOff>
    </xdr:from>
    <xdr:to>
      <xdr:col>55</xdr:col>
      <xdr:colOff>50800</xdr:colOff>
      <xdr:row>77</xdr:row>
      <xdr:rowOff>136322</xdr:rowOff>
    </xdr:to>
    <xdr:sp macro="" textlink="">
      <xdr:nvSpPr>
        <xdr:cNvPr id="427" name="楕円 426"/>
        <xdr:cNvSpPr/>
      </xdr:nvSpPr>
      <xdr:spPr>
        <a:xfrm>
          <a:off x="104267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57599</xdr:rowOff>
    </xdr:from>
    <xdr:ext cx="534377" cy="259045"/>
    <xdr:sp macro="" textlink="">
      <xdr:nvSpPr>
        <xdr:cNvPr id="428" name="普通建設事業費 （ うち新規整備　）該当値テキスト"/>
        <xdr:cNvSpPr txBox="1"/>
      </xdr:nvSpPr>
      <xdr:spPr>
        <a:xfrm>
          <a:off x="10528300" y="130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89376</xdr:rowOff>
    </xdr:from>
    <xdr:to>
      <xdr:col>50</xdr:col>
      <xdr:colOff>165100</xdr:colOff>
      <xdr:row>78</xdr:row>
      <xdr:rowOff>19526</xdr:rowOff>
    </xdr:to>
    <xdr:sp macro="" textlink="">
      <xdr:nvSpPr>
        <xdr:cNvPr id="429" name="楕円 428"/>
        <xdr:cNvSpPr/>
      </xdr:nvSpPr>
      <xdr:spPr>
        <a:xfrm>
          <a:off x="9588500" y="132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36053</xdr:rowOff>
    </xdr:from>
    <xdr:ext cx="534377" cy="259045"/>
    <xdr:sp macro="" textlink="">
      <xdr:nvSpPr>
        <xdr:cNvPr id="430" name="テキスト ボックス 429"/>
        <xdr:cNvSpPr txBox="1"/>
      </xdr:nvSpPr>
      <xdr:spPr>
        <a:xfrm>
          <a:off x="9372111" y="130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85337</xdr:rowOff>
    </xdr:from>
    <xdr:to>
      <xdr:col>46</xdr:col>
      <xdr:colOff>38100</xdr:colOff>
      <xdr:row>74</xdr:row>
      <xdr:rowOff>15487</xdr:rowOff>
    </xdr:to>
    <xdr:sp macro="" textlink="">
      <xdr:nvSpPr>
        <xdr:cNvPr id="431" name="楕円 430"/>
        <xdr:cNvSpPr/>
      </xdr:nvSpPr>
      <xdr:spPr>
        <a:xfrm>
          <a:off x="8699500" y="1260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32014</xdr:rowOff>
    </xdr:from>
    <xdr:ext cx="534377" cy="259045"/>
    <xdr:sp macro="" textlink="">
      <xdr:nvSpPr>
        <xdr:cNvPr id="432" name="テキスト ボックス 431"/>
        <xdr:cNvSpPr txBox="1"/>
      </xdr:nvSpPr>
      <xdr:spPr>
        <a:xfrm>
          <a:off x="8483111" y="123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141630</xdr:rowOff>
    </xdr:from>
    <xdr:to>
      <xdr:col>41</xdr:col>
      <xdr:colOff>101600</xdr:colOff>
      <xdr:row>76</xdr:row>
      <xdr:rowOff>71780</xdr:rowOff>
    </xdr:to>
    <xdr:sp macro="" textlink="">
      <xdr:nvSpPr>
        <xdr:cNvPr id="433" name="楕円 432"/>
        <xdr:cNvSpPr/>
      </xdr:nvSpPr>
      <xdr:spPr>
        <a:xfrm>
          <a:off x="7810500" y="130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88307</xdr:rowOff>
    </xdr:from>
    <xdr:ext cx="534377" cy="259045"/>
    <xdr:sp macro="" textlink="">
      <xdr:nvSpPr>
        <xdr:cNvPr id="434" name="テキスト ボックス 433"/>
        <xdr:cNvSpPr txBox="1"/>
      </xdr:nvSpPr>
      <xdr:spPr>
        <a:xfrm>
          <a:off x="7594111" y="127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151765</xdr:rowOff>
    </xdr:from>
    <xdr:to>
      <xdr:col>36</xdr:col>
      <xdr:colOff>165100</xdr:colOff>
      <xdr:row>75</xdr:row>
      <xdr:rowOff>81915</xdr:rowOff>
    </xdr:to>
    <xdr:sp macro="" textlink="">
      <xdr:nvSpPr>
        <xdr:cNvPr id="435" name="楕円 434"/>
        <xdr:cNvSpPr/>
      </xdr:nvSpPr>
      <xdr:spPr>
        <a:xfrm>
          <a:off x="6921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98442</xdr:rowOff>
    </xdr:from>
    <xdr:ext cx="534377" cy="259045"/>
    <xdr:sp macro="" textlink="">
      <xdr:nvSpPr>
        <xdr:cNvPr id="436" name="テキスト ボックス 435"/>
        <xdr:cNvSpPr txBox="1"/>
      </xdr:nvSpPr>
      <xdr:spPr>
        <a:xfrm>
          <a:off x="6705111" y="126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60686</xdr:rowOff>
    </xdr:from>
    <xdr:to>
      <xdr:col>55</xdr:col>
      <xdr:colOff>0</xdr:colOff>
      <xdr:row>97</xdr:row>
      <xdr:rowOff>110113</xdr:rowOff>
    </xdr:to>
    <xdr:cxnSp macro="">
      <xdr:nvCxnSpPr>
        <xdr:cNvPr id="467" name="直線コネクタ 466"/>
        <xdr:cNvCxnSpPr/>
      </xdr:nvCxnSpPr>
      <xdr:spPr>
        <a:xfrm flipV="1">
          <a:off x="9639300" y="16691336"/>
          <a:ext cx="838200" cy="4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118718</xdr:rowOff>
    </xdr:from>
    <xdr:to>
      <xdr:col>50</xdr:col>
      <xdr:colOff>114300</xdr:colOff>
      <xdr:row>97</xdr:row>
      <xdr:rowOff>110113</xdr:rowOff>
    </xdr:to>
    <xdr:cxnSp macro="">
      <xdr:nvCxnSpPr>
        <xdr:cNvPr id="470" name="直線コネクタ 469"/>
        <xdr:cNvCxnSpPr/>
      </xdr:nvCxnSpPr>
      <xdr:spPr>
        <a:xfrm>
          <a:off x="8750300" y="16406468"/>
          <a:ext cx="889000" cy="33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63136</xdr:rowOff>
    </xdr:from>
    <xdr:to>
      <xdr:col>45</xdr:col>
      <xdr:colOff>177800</xdr:colOff>
      <xdr:row>95</xdr:row>
      <xdr:rowOff>118718</xdr:rowOff>
    </xdr:to>
    <xdr:cxnSp macro="">
      <xdr:nvCxnSpPr>
        <xdr:cNvPr id="473" name="直線コネクタ 472"/>
        <xdr:cNvCxnSpPr/>
      </xdr:nvCxnSpPr>
      <xdr:spPr>
        <a:xfrm>
          <a:off x="7861300" y="16350886"/>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5" name="テキスト ボックス 474"/>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63136</xdr:rowOff>
    </xdr:from>
    <xdr:to>
      <xdr:col>41</xdr:col>
      <xdr:colOff>50800</xdr:colOff>
      <xdr:row>97</xdr:row>
      <xdr:rowOff>62188</xdr:rowOff>
    </xdr:to>
    <xdr:cxnSp macro="">
      <xdr:nvCxnSpPr>
        <xdr:cNvPr id="476" name="直線コネクタ 475"/>
        <xdr:cNvCxnSpPr/>
      </xdr:nvCxnSpPr>
      <xdr:spPr>
        <a:xfrm flipV="1">
          <a:off x="6972300" y="16350886"/>
          <a:ext cx="889000" cy="34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8" name="テキスト ボックス 477"/>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9886</xdr:rowOff>
    </xdr:from>
    <xdr:to>
      <xdr:col>55</xdr:col>
      <xdr:colOff>50800</xdr:colOff>
      <xdr:row>97</xdr:row>
      <xdr:rowOff>111486</xdr:rowOff>
    </xdr:to>
    <xdr:sp macro="" textlink="">
      <xdr:nvSpPr>
        <xdr:cNvPr id="486" name="楕円 485"/>
        <xdr:cNvSpPr/>
      </xdr:nvSpPr>
      <xdr:spPr>
        <a:xfrm>
          <a:off x="10426700" y="166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159763</xdr:rowOff>
    </xdr:from>
    <xdr:ext cx="534377" cy="259045"/>
    <xdr:sp macro="" textlink="">
      <xdr:nvSpPr>
        <xdr:cNvPr id="487" name="普通建設事業費 （ うち更新整備　）該当値テキスト"/>
        <xdr:cNvSpPr txBox="1"/>
      </xdr:nvSpPr>
      <xdr:spPr>
        <a:xfrm>
          <a:off x="10528300" y="1661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59313</xdr:rowOff>
    </xdr:from>
    <xdr:to>
      <xdr:col>50</xdr:col>
      <xdr:colOff>165100</xdr:colOff>
      <xdr:row>97</xdr:row>
      <xdr:rowOff>160913</xdr:rowOff>
    </xdr:to>
    <xdr:sp macro="" textlink="">
      <xdr:nvSpPr>
        <xdr:cNvPr id="488" name="楕円 487"/>
        <xdr:cNvSpPr/>
      </xdr:nvSpPr>
      <xdr:spPr>
        <a:xfrm>
          <a:off x="9588500" y="166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152040</xdr:rowOff>
    </xdr:from>
    <xdr:ext cx="534377" cy="259045"/>
    <xdr:sp macro="" textlink="">
      <xdr:nvSpPr>
        <xdr:cNvPr id="489" name="テキスト ボックス 488"/>
        <xdr:cNvSpPr txBox="1"/>
      </xdr:nvSpPr>
      <xdr:spPr>
        <a:xfrm>
          <a:off x="9372111" y="1678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67918</xdr:rowOff>
    </xdr:from>
    <xdr:to>
      <xdr:col>46</xdr:col>
      <xdr:colOff>38100</xdr:colOff>
      <xdr:row>95</xdr:row>
      <xdr:rowOff>169518</xdr:rowOff>
    </xdr:to>
    <xdr:sp macro="" textlink="">
      <xdr:nvSpPr>
        <xdr:cNvPr id="490" name="楕円 489"/>
        <xdr:cNvSpPr/>
      </xdr:nvSpPr>
      <xdr:spPr>
        <a:xfrm>
          <a:off x="8699500" y="1635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14595</xdr:rowOff>
    </xdr:from>
    <xdr:ext cx="534377" cy="259045"/>
    <xdr:sp macro="" textlink="">
      <xdr:nvSpPr>
        <xdr:cNvPr id="491" name="テキスト ボックス 490"/>
        <xdr:cNvSpPr txBox="1"/>
      </xdr:nvSpPr>
      <xdr:spPr>
        <a:xfrm>
          <a:off x="8483111" y="1613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12336</xdr:rowOff>
    </xdr:from>
    <xdr:to>
      <xdr:col>41</xdr:col>
      <xdr:colOff>101600</xdr:colOff>
      <xdr:row>95</xdr:row>
      <xdr:rowOff>113936</xdr:rowOff>
    </xdr:to>
    <xdr:sp macro="" textlink="">
      <xdr:nvSpPr>
        <xdr:cNvPr id="492" name="楕円 491"/>
        <xdr:cNvSpPr/>
      </xdr:nvSpPr>
      <xdr:spPr>
        <a:xfrm>
          <a:off x="7810500" y="163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130463</xdr:rowOff>
    </xdr:from>
    <xdr:ext cx="534377" cy="259045"/>
    <xdr:sp macro="" textlink="">
      <xdr:nvSpPr>
        <xdr:cNvPr id="493" name="テキスト ボックス 492"/>
        <xdr:cNvSpPr txBox="1"/>
      </xdr:nvSpPr>
      <xdr:spPr>
        <a:xfrm>
          <a:off x="7594111" y="1607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11388</xdr:rowOff>
    </xdr:from>
    <xdr:to>
      <xdr:col>36</xdr:col>
      <xdr:colOff>165100</xdr:colOff>
      <xdr:row>97</xdr:row>
      <xdr:rowOff>112988</xdr:rowOff>
    </xdr:to>
    <xdr:sp macro="" textlink="">
      <xdr:nvSpPr>
        <xdr:cNvPr id="494" name="楕円 493"/>
        <xdr:cNvSpPr/>
      </xdr:nvSpPr>
      <xdr:spPr>
        <a:xfrm>
          <a:off x="6921500" y="166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104115</xdr:rowOff>
    </xdr:from>
    <xdr:ext cx="534377" cy="259045"/>
    <xdr:sp macro="" textlink="">
      <xdr:nvSpPr>
        <xdr:cNvPr id="495" name="テキスト ボックス 494"/>
        <xdr:cNvSpPr txBox="1"/>
      </xdr:nvSpPr>
      <xdr:spPr>
        <a:xfrm>
          <a:off x="6705111" y="167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91645</xdr:rowOff>
    </xdr:from>
    <xdr:to>
      <xdr:col>81</xdr:col>
      <xdr:colOff>50800</xdr:colOff>
      <xdr:row>39</xdr:row>
      <xdr:rowOff>98878</xdr:rowOff>
    </xdr:to>
    <xdr:cxnSp macro="">
      <xdr:nvCxnSpPr>
        <xdr:cNvPr id="529" name="直線コネクタ 528"/>
        <xdr:cNvCxnSpPr/>
      </xdr:nvCxnSpPr>
      <xdr:spPr>
        <a:xfrm>
          <a:off x="14592300" y="6778195"/>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91645</xdr:rowOff>
    </xdr:from>
    <xdr:to>
      <xdr:col>76</xdr:col>
      <xdr:colOff>114300</xdr:colOff>
      <xdr:row>39</xdr:row>
      <xdr:rowOff>92984</xdr:rowOff>
    </xdr:to>
    <xdr:cxnSp macro="">
      <xdr:nvCxnSpPr>
        <xdr:cNvPr id="532" name="直線コネクタ 531"/>
        <xdr:cNvCxnSpPr/>
      </xdr:nvCxnSpPr>
      <xdr:spPr>
        <a:xfrm flipV="1">
          <a:off x="13703300" y="6778195"/>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92984</xdr:rowOff>
    </xdr:from>
    <xdr:to>
      <xdr:col>71</xdr:col>
      <xdr:colOff>177800</xdr:colOff>
      <xdr:row>39</xdr:row>
      <xdr:rowOff>96789</xdr:rowOff>
    </xdr:to>
    <xdr:cxnSp macro="">
      <xdr:nvCxnSpPr>
        <xdr:cNvPr id="535" name="直線コネクタ 534"/>
        <xdr:cNvCxnSpPr/>
      </xdr:nvCxnSpPr>
      <xdr:spPr>
        <a:xfrm flipV="1">
          <a:off x="12814300" y="6779534"/>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40845</xdr:rowOff>
    </xdr:from>
    <xdr:to>
      <xdr:col>76</xdr:col>
      <xdr:colOff>165100</xdr:colOff>
      <xdr:row>39</xdr:row>
      <xdr:rowOff>142445</xdr:rowOff>
    </xdr:to>
    <xdr:sp macro="" textlink="">
      <xdr:nvSpPr>
        <xdr:cNvPr id="549" name="楕円 548"/>
        <xdr:cNvSpPr/>
      </xdr:nvSpPr>
      <xdr:spPr>
        <a:xfrm>
          <a:off x="14541500" y="6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133572</xdr:rowOff>
    </xdr:from>
    <xdr:ext cx="378565" cy="259045"/>
    <xdr:sp macro="" textlink="">
      <xdr:nvSpPr>
        <xdr:cNvPr id="550" name="テキスト ボックス 549"/>
        <xdr:cNvSpPr txBox="1"/>
      </xdr:nvSpPr>
      <xdr:spPr>
        <a:xfrm>
          <a:off x="14403017" y="6820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42184</xdr:rowOff>
    </xdr:from>
    <xdr:to>
      <xdr:col>72</xdr:col>
      <xdr:colOff>38100</xdr:colOff>
      <xdr:row>39</xdr:row>
      <xdr:rowOff>143784</xdr:rowOff>
    </xdr:to>
    <xdr:sp macro="" textlink="">
      <xdr:nvSpPr>
        <xdr:cNvPr id="551" name="楕円 550"/>
        <xdr:cNvSpPr/>
      </xdr:nvSpPr>
      <xdr:spPr>
        <a:xfrm>
          <a:off x="13652500" y="6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134911</xdr:rowOff>
    </xdr:from>
    <xdr:ext cx="378565" cy="259045"/>
    <xdr:sp macro="" textlink="">
      <xdr:nvSpPr>
        <xdr:cNvPr id="552" name="テキスト ボックス 551"/>
        <xdr:cNvSpPr txBox="1"/>
      </xdr:nvSpPr>
      <xdr:spPr>
        <a:xfrm>
          <a:off x="13514017" y="6821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45989</xdr:rowOff>
    </xdr:from>
    <xdr:to>
      <xdr:col>67</xdr:col>
      <xdr:colOff>101600</xdr:colOff>
      <xdr:row>39</xdr:row>
      <xdr:rowOff>147589</xdr:rowOff>
    </xdr:to>
    <xdr:sp macro="" textlink="">
      <xdr:nvSpPr>
        <xdr:cNvPr id="553" name="楕円 552"/>
        <xdr:cNvSpPr/>
      </xdr:nvSpPr>
      <xdr:spPr>
        <a:xfrm>
          <a:off x="12763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138716</xdr:rowOff>
    </xdr:from>
    <xdr:ext cx="378565" cy="259045"/>
    <xdr:sp macro="" textlink="">
      <xdr:nvSpPr>
        <xdr:cNvPr id="554" name="テキスト ボックス 553"/>
        <xdr:cNvSpPr txBox="1"/>
      </xdr:nvSpPr>
      <xdr:spPr>
        <a:xfrm>
          <a:off x="12625017" y="6825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82812</xdr:rowOff>
    </xdr:from>
    <xdr:to>
      <xdr:col>85</xdr:col>
      <xdr:colOff>127000</xdr:colOff>
      <xdr:row>78</xdr:row>
      <xdr:rowOff>133038</xdr:rowOff>
    </xdr:to>
    <xdr:cxnSp macro="">
      <xdr:nvCxnSpPr>
        <xdr:cNvPr id="634" name="直線コネクタ 633"/>
        <xdr:cNvCxnSpPr/>
      </xdr:nvCxnSpPr>
      <xdr:spPr>
        <a:xfrm>
          <a:off x="15481300" y="13455912"/>
          <a:ext cx="8382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47264</xdr:rowOff>
    </xdr:from>
    <xdr:to>
      <xdr:col>81</xdr:col>
      <xdr:colOff>50800</xdr:colOff>
      <xdr:row>78</xdr:row>
      <xdr:rowOff>82812</xdr:rowOff>
    </xdr:to>
    <xdr:cxnSp macro="">
      <xdr:nvCxnSpPr>
        <xdr:cNvPr id="637" name="直線コネクタ 636"/>
        <xdr:cNvCxnSpPr/>
      </xdr:nvCxnSpPr>
      <xdr:spPr>
        <a:xfrm>
          <a:off x="14592300" y="13420364"/>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30347</xdr:rowOff>
    </xdr:from>
    <xdr:to>
      <xdr:col>76</xdr:col>
      <xdr:colOff>114300</xdr:colOff>
      <xdr:row>78</xdr:row>
      <xdr:rowOff>47264</xdr:rowOff>
    </xdr:to>
    <xdr:cxnSp macro="">
      <xdr:nvCxnSpPr>
        <xdr:cNvPr id="640" name="直線コネクタ 639"/>
        <xdr:cNvCxnSpPr/>
      </xdr:nvCxnSpPr>
      <xdr:spPr>
        <a:xfrm>
          <a:off x="13703300" y="1340344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532</xdr:rowOff>
    </xdr:from>
    <xdr:to>
      <xdr:col>71</xdr:col>
      <xdr:colOff>177800</xdr:colOff>
      <xdr:row>78</xdr:row>
      <xdr:rowOff>30347</xdr:rowOff>
    </xdr:to>
    <xdr:cxnSp macro="">
      <xdr:nvCxnSpPr>
        <xdr:cNvPr id="643" name="直線コネクタ 642"/>
        <xdr:cNvCxnSpPr/>
      </xdr:nvCxnSpPr>
      <xdr:spPr>
        <a:xfrm>
          <a:off x="12814300" y="13373632"/>
          <a:ext cx="889000" cy="2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82238</xdr:rowOff>
    </xdr:from>
    <xdr:to>
      <xdr:col>85</xdr:col>
      <xdr:colOff>177800</xdr:colOff>
      <xdr:row>79</xdr:row>
      <xdr:rowOff>12388</xdr:rowOff>
    </xdr:to>
    <xdr:sp macro="" textlink="">
      <xdr:nvSpPr>
        <xdr:cNvPr id="653" name="楕円 652"/>
        <xdr:cNvSpPr/>
      </xdr:nvSpPr>
      <xdr:spPr>
        <a:xfrm>
          <a:off x="162687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168615</xdr:rowOff>
    </xdr:from>
    <xdr:ext cx="469744" cy="259045"/>
    <xdr:sp macro="" textlink="">
      <xdr:nvSpPr>
        <xdr:cNvPr id="654" name="公債費該当値テキスト"/>
        <xdr:cNvSpPr txBox="1"/>
      </xdr:nvSpPr>
      <xdr:spPr>
        <a:xfrm>
          <a:off x="16370300" y="1337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32012</xdr:rowOff>
    </xdr:from>
    <xdr:to>
      <xdr:col>81</xdr:col>
      <xdr:colOff>101600</xdr:colOff>
      <xdr:row>78</xdr:row>
      <xdr:rowOff>133612</xdr:rowOff>
    </xdr:to>
    <xdr:sp macro="" textlink="">
      <xdr:nvSpPr>
        <xdr:cNvPr id="655" name="楕円 654"/>
        <xdr:cNvSpPr/>
      </xdr:nvSpPr>
      <xdr:spPr>
        <a:xfrm>
          <a:off x="15430500" y="134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124739</xdr:rowOff>
    </xdr:from>
    <xdr:ext cx="534377" cy="259045"/>
    <xdr:sp macro="" textlink="">
      <xdr:nvSpPr>
        <xdr:cNvPr id="656" name="テキスト ボックス 655"/>
        <xdr:cNvSpPr txBox="1"/>
      </xdr:nvSpPr>
      <xdr:spPr>
        <a:xfrm>
          <a:off x="15214111" y="134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167914</xdr:rowOff>
    </xdr:from>
    <xdr:to>
      <xdr:col>76</xdr:col>
      <xdr:colOff>165100</xdr:colOff>
      <xdr:row>78</xdr:row>
      <xdr:rowOff>98064</xdr:rowOff>
    </xdr:to>
    <xdr:sp macro="" textlink="">
      <xdr:nvSpPr>
        <xdr:cNvPr id="657" name="楕円 656"/>
        <xdr:cNvSpPr/>
      </xdr:nvSpPr>
      <xdr:spPr>
        <a:xfrm>
          <a:off x="14541500" y="133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89191</xdr:rowOff>
    </xdr:from>
    <xdr:ext cx="534377" cy="259045"/>
    <xdr:sp macro="" textlink="">
      <xdr:nvSpPr>
        <xdr:cNvPr id="658" name="テキスト ボックス 657"/>
        <xdr:cNvSpPr txBox="1"/>
      </xdr:nvSpPr>
      <xdr:spPr>
        <a:xfrm>
          <a:off x="14325111" y="134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150997</xdr:rowOff>
    </xdr:from>
    <xdr:to>
      <xdr:col>72</xdr:col>
      <xdr:colOff>38100</xdr:colOff>
      <xdr:row>78</xdr:row>
      <xdr:rowOff>81147</xdr:rowOff>
    </xdr:to>
    <xdr:sp macro="" textlink="">
      <xdr:nvSpPr>
        <xdr:cNvPr id="659" name="楕円 658"/>
        <xdr:cNvSpPr/>
      </xdr:nvSpPr>
      <xdr:spPr>
        <a:xfrm>
          <a:off x="13652500" y="133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72274</xdr:rowOff>
    </xdr:from>
    <xdr:ext cx="534377" cy="259045"/>
    <xdr:sp macro="" textlink="">
      <xdr:nvSpPr>
        <xdr:cNvPr id="660" name="テキスト ボックス 659"/>
        <xdr:cNvSpPr txBox="1"/>
      </xdr:nvSpPr>
      <xdr:spPr>
        <a:xfrm>
          <a:off x="13436111" y="134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121182</xdr:rowOff>
    </xdr:from>
    <xdr:to>
      <xdr:col>67</xdr:col>
      <xdr:colOff>101600</xdr:colOff>
      <xdr:row>78</xdr:row>
      <xdr:rowOff>51332</xdr:rowOff>
    </xdr:to>
    <xdr:sp macro="" textlink="">
      <xdr:nvSpPr>
        <xdr:cNvPr id="661" name="楕円 660"/>
        <xdr:cNvSpPr/>
      </xdr:nvSpPr>
      <xdr:spPr>
        <a:xfrm>
          <a:off x="12763500" y="133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42459</xdr:rowOff>
    </xdr:from>
    <xdr:ext cx="534377" cy="259045"/>
    <xdr:sp macro="" textlink="">
      <xdr:nvSpPr>
        <xdr:cNvPr id="662" name="テキスト ボックス 661"/>
        <xdr:cNvSpPr txBox="1"/>
      </xdr:nvSpPr>
      <xdr:spPr>
        <a:xfrm>
          <a:off x="12547111" y="1341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90692</xdr:rowOff>
    </xdr:from>
    <xdr:to>
      <xdr:col>85</xdr:col>
      <xdr:colOff>127000</xdr:colOff>
      <xdr:row>97</xdr:row>
      <xdr:rowOff>102169</xdr:rowOff>
    </xdr:to>
    <xdr:cxnSp macro="">
      <xdr:nvCxnSpPr>
        <xdr:cNvPr id="689" name="直線コネクタ 688"/>
        <xdr:cNvCxnSpPr/>
      </xdr:nvCxnSpPr>
      <xdr:spPr>
        <a:xfrm flipV="1">
          <a:off x="15481300" y="16721342"/>
          <a:ext cx="8382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90" name="積立金平均値テキスト"/>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102169</xdr:rowOff>
    </xdr:from>
    <xdr:to>
      <xdr:col>81</xdr:col>
      <xdr:colOff>50800</xdr:colOff>
      <xdr:row>98</xdr:row>
      <xdr:rowOff>37126</xdr:rowOff>
    </xdr:to>
    <xdr:cxnSp macro="">
      <xdr:nvCxnSpPr>
        <xdr:cNvPr id="692" name="直線コネクタ 691"/>
        <xdr:cNvCxnSpPr/>
      </xdr:nvCxnSpPr>
      <xdr:spPr>
        <a:xfrm flipV="1">
          <a:off x="14592300" y="16732819"/>
          <a:ext cx="889000" cy="10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4" name="テキスト ボックス 693"/>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37126</xdr:rowOff>
    </xdr:from>
    <xdr:to>
      <xdr:col>76</xdr:col>
      <xdr:colOff>114300</xdr:colOff>
      <xdr:row>98</xdr:row>
      <xdr:rowOff>86812</xdr:rowOff>
    </xdr:to>
    <xdr:cxnSp macro="">
      <xdr:nvCxnSpPr>
        <xdr:cNvPr id="695" name="直線コネクタ 694"/>
        <xdr:cNvCxnSpPr/>
      </xdr:nvCxnSpPr>
      <xdr:spPr>
        <a:xfrm flipV="1">
          <a:off x="13703300" y="16839226"/>
          <a:ext cx="889000" cy="4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7" name="テキスト ボックス 696"/>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82683</xdr:rowOff>
    </xdr:from>
    <xdr:to>
      <xdr:col>71</xdr:col>
      <xdr:colOff>177800</xdr:colOff>
      <xdr:row>98</xdr:row>
      <xdr:rowOff>86812</xdr:rowOff>
    </xdr:to>
    <xdr:cxnSp macro="">
      <xdr:nvCxnSpPr>
        <xdr:cNvPr id="698" name="直線コネクタ 697"/>
        <xdr:cNvCxnSpPr/>
      </xdr:nvCxnSpPr>
      <xdr:spPr>
        <a:xfrm>
          <a:off x="12814300" y="16884783"/>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39892</xdr:rowOff>
    </xdr:from>
    <xdr:to>
      <xdr:col>85</xdr:col>
      <xdr:colOff>177800</xdr:colOff>
      <xdr:row>97</xdr:row>
      <xdr:rowOff>141492</xdr:rowOff>
    </xdr:to>
    <xdr:sp macro="" textlink="">
      <xdr:nvSpPr>
        <xdr:cNvPr id="708" name="楕円 707"/>
        <xdr:cNvSpPr/>
      </xdr:nvSpPr>
      <xdr:spPr>
        <a:xfrm>
          <a:off x="16268700" y="166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62769</xdr:rowOff>
    </xdr:from>
    <xdr:ext cx="534377" cy="259045"/>
    <xdr:sp macro="" textlink="">
      <xdr:nvSpPr>
        <xdr:cNvPr id="709" name="積立金該当値テキスト"/>
        <xdr:cNvSpPr txBox="1"/>
      </xdr:nvSpPr>
      <xdr:spPr>
        <a:xfrm>
          <a:off x="16370300" y="165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51369</xdr:rowOff>
    </xdr:from>
    <xdr:to>
      <xdr:col>81</xdr:col>
      <xdr:colOff>101600</xdr:colOff>
      <xdr:row>97</xdr:row>
      <xdr:rowOff>152969</xdr:rowOff>
    </xdr:to>
    <xdr:sp macro="" textlink="">
      <xdr:nvSpPr>
        <xdr:cNvPr id="710" name="楕円 709"/>
        <xdr:cNvSpPr/>
      </xdr:nvSpPr>
      <xdr:spPr>
        <a:xfrm>
          <a:off x="15430500" y="166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169496</xdr:rowOff>
    </xdr:from>
    <xdr:ext cx="534377" cy="259045"/>
    <xdr:sp macro="" textlink="">
      <xdr:nvSpPr>
        <xdr:cNvPr id="711" name="テキスト ボックス 710"/>
        <xdr:cNvSpPr txBox="1"/>
      </xdr:nvSpPr>
      <xdr:spPr>
        <a:xfrm>
          <a:off x="15214111" y="164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157776</xdr:rowOff>
    </xdr:from>
    <xdr:to>
      <xdr:col>76</xdr:col>
      <xdr:colOff>165100</xdr:colOff>
      <xdr:row>98</xdr:row>
      <xdr:rowOff>87926</xdr:rowOff>
    </xdr:to>
    <xdr:sp macro="" textlink="">
      <xdr:nvSpPr>
        <xdr:cNvPr id="712" name="楕円 711"/>
        <xdr:cNvSpPr/>
      </xdr:nvSpPr>
      <xdr:spPr>
        <a:xfrm>
          <a:off x="14541500" y="167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104453</xdr:rowOff>
    </xdr:from>
    <xdr:ext cx="534377" cy="259045"/>
    <xdr:sp macro="" textlink="">
      <xdr:nvSpPr>
        <xdr:cNvPr id="713" name="テキスト ボックス 712"/>
        <xdr:cNvSpPr txBox="1"/>
      </xdr:nvSpPr>
      <xdr:spPr>
        <a:xfrm>
          <a:off x="14325111" y="1656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36012</xdr:rowOff>
    </xdr:from>
    <xdr:to>
      <xdr:col>72</xdr:col>
      <xdr:colOff>38100</xdr:colOff>
      <xdr:row>98</xdr:row>
      <xdr:rowOff>137612</xdr:rowOff>
    </xdr:to>
    <xdr:sp macro="" textlink="">
      <xdr:nvSpPr>
        <xdr:cNvPr id="714" name="楕円 713"/>
        <xdr:cNvSpPr/>
      </xdr:nvSpPr>
      <xdr:spPr>
        <a:xfrm>
          <a:off x="13652500" y="168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128739</xdr:rowOff>
    </xdr:from>
    <xdr:ext cx="534377" cy="259045"/>
    <xdr:sp macro="" textlink="">
      <xdr:nvSpPr>
        <xdr:cNvPr id="715" name="テキスト ボックス 714"/>
        <xdr:cNvSpPr txBox="1"/>
      </xdr:nvSpPr>
      <xdr:spPr>
        <a:xfrm>
          <a:off x="13436111" y="169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31883</xdr:rowOff>
    </xdr:from>
    <xdr:to>
      <xdr:col>67</xdr:col>
      <xdr:colOff>101600</xdr:colOff>
      <xdr:row>98</xdr:row>
      <xdr:rowOff>133483</xdr:rowOff>
    </xdr:to>
    <xdr:sp macro="" textlink="">
      <xdr:nvSpPr>
        <xdr:cNvPr id="716" name="楕円 715"/>
        <xdr:cNvSpPr/>
      </xdr:nvSpPr>
      <xdr:spPr>
        <a:xfrm>
          <a:off x="12763500" y="168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124610</xdr:rowOff>
    </xdr:from>
    <xdr:ext cx="534377" cy="259045"/>
    <xdr:sp macro="" textlink="">
      <xdr:nvSpPr>
        <xdr:cNvPr id="717" name="テキスト ボックス 716"/>
        <xdr:cNvSpPr txBox="1"/>
      </xdr:nvSpPr>
      <xdr:spPr>
        <a:xfrm>
          <a:off x="12547111" y="1692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7169</xdr:rowOff>
    </xdr:from>
    <xdr:to>
      <xdr:col>116</xdr:col>
      <xdr:colOff>62864</xdr:colOff>
      <xdr:row>38</xdr:row>
      <xdr:rowOff>25400</xdr:rowOff>
    </xdr:to>
    <xdr:cxnSp macro="">
      <xdr:nvCxnSpPr>
        <xdr:cNvPr id="737" name="直線コネクタ 736"/>
        <xdr:cNvCxnSpPr/>
      </xdr:nvCxnSpPr>
      <xdr:spPr>
        <a:xfrm flipV="1">
          <a:off x="22159595" y="5665019"/>
          <a:ext cx="1269" cy="87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125296</xdr:rowOff>
    </xdr:from>
    <xdr:ext cx="534377" cy="259045"/>
    <xdr:sp macro="" textlink="">
      <xdr:nvSpPr>
        <xdr:cNvPr id="740" name="投資及び出資金最大値テキスト"/>
        <xdr:cNvSpPr txBox="1"/>
      </xdr:nvSpPr>
      <xdr:spPr>
        <a:xfrm>
          <a:off x="22212300" y="544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7169</xdr:rowOff>
    </xdr:from>
    <xdr:to>
      <xdr:col>116</xdr:col>
      <xdr:colOff>152400</xdr:colOff>
      <xdr:row>33</xdr:row>
      <xdr:rowOff>7169</xdr:rowOff>
    </xdr:to>
    <xdr:cxnSp macro="">
      <xdr:nvCxnSpPr>
        <xdr:cNvPr id="741" name="直線コネクタ 740"/>
        <xdr:cNvCxnSpPr/>
      </xdr:nvCxnSpPr>
      <xdr:spPr>
        <a:xfrm>
          <a:off x="22072600" y="566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137528</xdr:rowOff>
    </xdr:from>
    <xdr:to>
      <xdr:col>116</xdr:col>
      <xdr:colOff>63500</xdr:colOff>
      <xdr:row>33</xdr:row>
      <xdr:rowOff>153416</xdr:rowOff>
    </xdr:to>
    <xdr:cxnSp macro="">
      <xdr:nvCxnSpPr>
        <xdr:cNvPr id="742" name="直線コネクタ 741"/>
        <xdr:cNvCxnSpPr/>
      </xdr:nvCxnSpPr>
      <xdr:spPr>
        <a:xfrm>
          <a:off x="21323300" y="5795378"/>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6748</xdr:rowOff>
    </xdr:from>
    <xdr:ext cx="469744" cy="259045"/>
    <xdr:sp macro="" textlink="">
      <xdr:nvSpPr>
        <xdr:cNvPr id="743" name="投資及び出資金平均値テキスト"/>
        <xdr:cNvSpPr txBox="1"/>
      </xdr:nvSpPr>
      <xdr:spPr>
        <a:xfrm>
          <a:off x="22212300" y="635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28321</xdr:rowOff>
    </xdr:from>
    <xdr:to>
      <xdr:col>116</xdr:col>
      <xdr:colOff>114300</xdr:colOff>
      <xdr:row>37</xdr:row>
      <xdr:rowOff>129921</xdr:rowOff>
    </xdr:to>
    <xdr:sp macro="" textlink="">
      <xdr:nvSpPr>
        <xdr:cNvPr id="744" name="フローチャート: 判断 743"/>
        <xdr:cNvSpPr/>
      </xdr:nvSpPr>
      <xdr:spPr>
        <a:xfrm>
          <a:off x="22110700" y="637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137528</xdr:rowOff>
    </xdr:from>
    <xdr:to>
      <xdr:col>111</xdr:col>
      <xdr:colOff>177800</xdr:colOff>
      <xdr:row>34</xdr:row>
      <xdr:rowOff>14084</xdr:rowOff>
    </xdr:to>
    <xdr:cxnSp macro="">
      <xdr:nvCxnSpPr>
        <xdr:cNvPr id="745" name="直線コネクタ 744"/>
        <xdr:cNvCxnSpPr/>
      </xdr:nvCxnSpPr>
      <xdr:spPr>
        <a:xfrm flipV="1">
          <a:off x="20434300" y="57953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41866</xdr:rowOff>
    </xdr:from>
    <xdr:to>
      <xdr:col>112</xdr:col>
      <xdr:colOff>38100</xdr:colOff>
      <xdr:row>37</xdr:row>
      <xdr:rowOff>143466</xdr:rowOff>
    </xdr:to>
    <xdr:sp macro="" textlink="">
      <xdr:nvSpPr>
        <xdr:cNvPr id="746" name="フローチャート: 判断 745"/>
        <xdr:cNvSpPr/>
      </xdr:nvSpPr>
      <xdr:spPr>
        <a:xfrm>
          <a:off x="21272500" y="63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134593</xdr:rowOff>
    </xdr:from>
    <xdr:ext cx="469744" cy="259045"/>
    <xdr:sp macro="" textlink="">
      <xdr:nvSpPr>
        <xdr:cNvPr id="747" name="テキスト ボックス 746"/>
        <xdr:cNvSpPr txBox="1"/>
      </xdr:nvSpPr>
      <xdr:spPr>
        <a:xfrm>
          <a:off x="21088428" y="647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107010</xdr:rowOff>
    </xdr:from>
    <xdr:to>
      <xdr:col>107</xdr:col>
      <xdr:colOff>50800</xdr:colOff>
      <xdr:row>34</xdr:row>
      <xdr:rowOff>14084</xdr:rowOff>
    </xdr:to>
    <xdr:cxnSp macro="">
      <xdr:nvCxnSpPr>
        <xdr:cNvPr id="748" name="直線コネクタ 747"/>
        <xdr:cNvCxnSpPr/>
      </xdr:nvCxnSpPr>
      <xdr:spPr>
        <a:xfrm>
          <a:off x="19545300" y="5250510"/>
          <a:ext cx="889000" cy="59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41980</xdr:rowOff>
    </xdr:from>
    <xdr:to>
      <xdr:col>107</xdr:col>
      <xdr:colOff>101600</xdr:colOff>
      <xdr:row>37</xdr:row>
      <xdr:rowOff>143580</xdr:rowOff>
    </xdr:to>
    <xdr:sp macro="" textlink="">
      <xdr:nvSpPr>
        <xdr:cNvPr id="749" name="フローチャート: 判断 748"/>
        <xdr:cNvSpPr/>
      </xdr:nvSpPr>
      <xdr:spPr>
        <a:xfrm>
          <a:off x="20383500" y="63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134707</xdr:rowOff>
    </xdr:from>
    <xdr:ext cx="469744" cy="259045"/>
    <xdr:sp macro="" textlink="">
      <xdr:nvSpPr>
        <xdr:cNvPr id="750" name="テキスト ボックス 749"/>
        <xdr:cNvSpPr txBox="1"/>
      </xdr:nvSpPr>
      <xdr:spPr>
        <a:xfrm>
          <a:off x="20199428" y="64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107010</xdr:rowOff>
    </xdr:from>
    <xdr:to>
      <xdr:col>102</xdr:col>
      <xdr:colOff>114300</xdr:colOff>
      <xdr:row>37</xdr:row>
      <xdr:rowOff>37230</xdr:rowOff>
    </xdr:to>
    <xdr:cxnSp macro="">
      <xdr:nvCxnSpPr>
        <xdr:cNvPr id="751" name="直線コネクタ 750"/>
        <xdr:cNvCxnSpPr/>
      </xdr:nvCxnSpPr>
      <xdr:spPr>
        <a:xfrm flipV="1">
          <a:off x="18656300" y="5250510"/>
          <a:ext cx="889000" cy="11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59468</xdr:rowOff>
    </xdr:from>
    <xdr:to>
      <xdr:col>102</xdr:col>
      <xdr:colOff>165100</xdr:colOff>
      <xdr:row>37</xdr:row>
      <xdr:rowOff>161068</xdr:rowOff>
    </xdr:to>
    <xdr:sp macro="" textlink="">
      <xdr:nvSpPr>
        <xdr:cNvPr id="752" name="フローチャート: 判断 751"/>
        <xdr:cNvSpPr/>
      </xdr:nvSpPr>
      <xdr:spPr>
        <a:xfrm>
          <a:off x="194945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152195</xdr:rowOff>
    </xdr:from>
    <xdr:ext cx="469744" cy="259045"/>
    <xdr:sp macro="" textlink="">
      <xdr:nvSpPr>
        <xdr:cNvPr id="753" name="テキスト ボックス 752"/>
        <xdr:cNvSpPr txBox="1"/>
      </xdr:nvSpPr>
      <xdr:spPr>
        <a:xfrm>
          <a:off x="19310428" y="649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80728</xdr:rowOff>
    </xdr:from>
    <xdr:to>
      <xdr:col>98</xdr:col>
      <xdr:colOff>38100</xdr:colOff>
      <xdr:row>38</xdr:row>
      <xdr:rowOff>10878</xdr:rowOff>
    </xdr:to>
    <xdr:sp macro="" textlink="">
      <xdr:nvSpPr>
        <xdr:cNvPr id="754" name="フローチャート: 判断 753"/>
        <xdr:cNvSpPr/>
      </xdr:nvSpPr>
      <xdr:spPr>
        <a:xfrm>
          <a:off x="18605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2005</xdr:rowOff>
    </xdr:from>
    <xdr:ext cx="469744" cy="259045"/>
    <xdr:sp macro="" textlink="">
      <xdr:nvSpPr>
        <xdr:cNvPr id="755" name="テキスト ボックス 754"/>
        <xdr:cNvSpPr txBox="1"/>
      </xdr:nvSpPr>
      <xdr:spPr>
        <a:xfrm>
          <a:off x="18421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102616</xdr:rowOff>
    </xdr:from>
    <xdr:to>
      <xdr:col>116</xdr:col>
      <xdr:colOff>114300</xdr:colOff>
      <xdr:row>34</xdr:row>
      <xdr:rowOff>32766</xdr:rowOff>
    </xdr:to>
    <xdr:sp macro="" textlink="">
      <xdr:nvSpPr>
        <xdr:cNvPr id="761" name="楕円 760"/>
        <xdr:cNvSpPr/>
      </xdr:nvSpPr>
      <xdr:spPr>
        <a:xfrm>
          <a:off x="221107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125493</xdr:rowOff>
    </xdr:from>
    <xdr:ext cx="534377" cy="259045"/>
    <xdr:sp macro="" textlink="">
      <xdr:nvSpPr>
        <xdr:cNvPr id="762" name="投資及び出資金該当値テキスト"/>
        <xdr:cNvSpPr txBox="1"/>
      </xdr:nvSpPr>
      <xdr:spPr>
        <a:xfrm>
          <a:off x="22212300" y="56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86728</xdr:rowOff>
    </xdr:from>
    <xdr:to>
      <xdr:col>112</xdr:col>
      <xdr:colOff>38100</xdr:colOff>
      <xdr:row>34</xdr:row>
      <xdr:rowOff>16878</xdr:rowOff>
    </xdr:to>
    <xdr:sp macro="" textlink="">
      <xdr:nvSpPr>
        <xdr:cNvPr id="763" name="楕円 762"/>
        <xdr:cNvSpPr/>
      </xdr:nvSpPr>
      <xdr:spPr>
        <a:xfrm>
          <a:off x="21272500" y="57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33405</xdr:rowOff>
    </xdr:from>
    <xdr:ext cx="534377" cy="259045"/>
    <xdr:sp macro="" textlink="">
      <xdr:nvSpPr>
        <xdr:cNvPr id="764" name="テキスト ボックス 763"/>
        <xdr:cNvSpPr txBox="1"/>
      </xdr:nvSpPr>
      <xdr:spPr>
        <a:xfrm>
          <a:off x="21056111" y="55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134734</xdr:rowOff>
    </xdr:from>
    <xdr:to>
      <xdr:col>107</xdr:col>
      <xdr:colOff>101600</xdr:colOff>
      <xdr:row>34</xdr:row>
      <xdr:rowOff>64884</xdr:rowOff>
    </xdr:to>
    <xdr:sp macro="" textlink="">
      <xdr:nvSpPr>
        <xdr:cNvPr id="765" name="楕円 764"/>
        <xdr:cNvSpPr/>
      </xdr:nvSpPr>
      <xdr:spPr>
        <a:xfrm>
          <a:off x="20383500" y="57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81411</xdr:rowOff>
    </xdr:from>
    <xdr:ext cx="534377" cy="259045"/>
    <xdr:sp macro="" textlink="">
      <xdr:nvSpPr>
        <xdr:cNvPr id="766" name="テキスト ボックス 765"/>
        <xdr:cNvSpPr txBox="1"/>
      </xdr:nvSpPr>
      <xdr:spPr>
        <a:xfrm>
          <a:off x="20167111" y="556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56210</xdr:rowOff>
    </xdr:from>
    <xdr:to>
      <xdr:col>102</xdr:col>
      <xdr:colOff>165100</xdr:colOff>
      <xdr:row>30</xdr:row>
      <xdr:rowOff>157810</xdr:rowOff>
    </xdr:to>
    <xdr:sp macro="" textlink="">
      <xdr:nvSpPr>
        <xdr:cNvPr id="767" name="楕円 766"/>
        <xdr:cNvSpPr/>
      </xdr:nvSpPr>
      <xdr:spPr>
        <a:xfrm>
          <a:off x="19494500" y="51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2887</xdr:rowOff>
    </xdr:from>
    <xdr:ext cx="534377" cy="259045"/>
    <xdr:sp macro="" textlink="">
      <xdr:nvSpPr>
        <xdr:cNvPr id="768" name="テキスト ボックス 767"/>
        <xdr:cNvSpPr txBox="1"/>
      </xdr:nvSpPr>
      <xdr:spPr>
        <a:xfrm>
          <a:off x="19278111" y="4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157880</xdr:rowOff>
    </xdr:from>
    <xdr:to>
      <xdr:col>98</xdr:col>
      <xdr:colOff>38100</xdr:colOff>
      <xdr:row>37</xdr:row>
      <xdr:rowOff>88030</xdr:rowOff>
    </xdr:to>
    <xdr:sp macro="" textlink="">
      <xdr:nvSpPr>
        <xdr:cNvPr id="769" name="楕円 768"/>
        <xdr:cNvSpPr/>
      </xdr:nvSpPr>
      <xdr:spPr>
        <a:xfrm>
          <a:off x="18605500" y="63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104557</xdr:rowOff>
    </xdr:from>
    <xdr:ext cx="469744" cy="259045"/>
    <xdr:sp macro="" textlink="">
      <xdr:nvSpPr>
        <xdr:cNvPr id="770" name="テキスト ボックス 769"/>
        <xdr:cNvSpPr txBox="1"/>
      </xdr:nvSpPr>
      <xdr:spPr>
        <a:xfrm>
          <a:off x="18421428" y="610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158369</xdr:rowOff>
    </xdr:from>
    <xdr:to>
      <xdr:col>116</xdr:col>
      <xdr:colOff>63500</xdr:colOff>
      <xdr:row>58</xdr:row>
      <xdr:rowOff>160198</xdr:rowOff>
    </xdr:to>
    <xdr:cxnSp macro="">
      <xdr:nvCxnSpPr>
        <xdr:cNvPr id="799" name="直線コネクタ 798"/>
        <xdr:cNvCxnSpPr/>
      </xdr:nvCxnSpPr>
      <xdr:spPr>
        <a:xfrm flipV="1">
          <a:off x="21323300" y="1010246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156311</xdr:rowOff>
    </xdr:from>
    <xdr:to>
      <xdr:col>111</xdr:col>
      <xdr:colOff>177800</xdr:colOff>
      <xdr:row>58</xdr:row>
      <xdr:rowOff>160198</xdr:rowOff>
    </xdr:to>
    <xdr:cxnSp macro="">
      <xdr:nvCxnSpPr>
        <xdr:cNvPr id="802" name="直線コネクタ 801"/>
        <xdr:cNvCxnSpPr/>
      </xdr:nvCxnSpPr>
      <xdr:spPr>
        <a:xfrm>
          <a:off x="20434300" y="1010041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154330</xdr:rowOff>
    </xdr:from>
    <xdr:to>
      <xdr:col>107</xdr:col>
      <xdr:colOff>50800</xdr:colOff>
      <xdr:row>58</xdr:row>
      <xdr:rowOff>156311</xdr:rowOff>
    </xdr:to>
    <xdr:cxnSp macro="">
      <xdr:nvCxnSpPr>
        <xdr:cNvPr id="805" name="直線コネクタ 804"/>
        <xdr:cNvCxnSpPr/>
      </xdr:nvCxnSpPr>
      <xdr:spPr>
        <a:xfrm>
          <a:off x="19545300" y="1009843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154330</xdr:rowOff>
    </xdr:from>
    <xdr:to>
      <xdr:col>102</xdr:col>
      <xdr:colOff>114300</xdr:colOff>
      <xdr:row>58</xdr:row>
      <xdr:rowOff>156311</xdr:rowOff>
    </xdr:to>
    <xdr:cxnSp macro="">
      <xdr:nvCxnSpPr>
        <xdr:cNvPr id="808" name="直線コネクタ 807"/>
        <xdr:cNvCxnSpPr/>
      </xdr:nvCxnSpPr>
      <xdr:spPr>
        <a:xfrm flipV="1">
          <a:off x="18656300" y="1009843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107569</xdr:rowOff>
    </xdr:from>
    <xdr:to>
      <xdr:col>116</xdr:col>
      <xdr:colOff>114300</xdr:colOff>
      <xdr:row>59</xdr:row>
      <xdr:rowOff>37719</xdr:rowOff>
    </xdr:to>
    <xdr:sp macro="" textlink="">
      <xdr:nvSpPr>
        <xdr:cNvPr id="818" name="楕円 817"/>
        <xdr:cNvSpPr/>
      </xdr:nvSpPr>
      <xdr:spPr>
        <a:xfrm>
          <a:off x="221107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109398</xdr:rowOff>
    </xdr:from>
    <xdr:to>
      <xdr:col>112</xdr:col>
      <xdr:colOff>38100</xdr:colOff>
      <xdr:row>59</xdr:row>
      <xdr:rowOff>39548</xdr:rowOff>
    </xdr:to>
    <xdr:sp macro="" textlink="">
      <xdr:nvSpPr>
        <xdr:cNvPr id="820" name="楕円 819"/>
        <xdr:cNvSpPr/>
      </xdr:nvSpPr>
      <xdr:spPr>
        <a:xfrm>
          <a:off x="21272500" y="100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30675</xdr:rowOff>
    </xdr:from>
    <xdr:ext cx="378565" cy="259045"/>
    <xdr:sp macro="" textlink="">
      <xdr:nvSpPr>
        <xdr:cNvPr id="821" name="テキスト ボックス 820"/>
        <xdr:cNvSpPr txBox="1"/>
      </xdr:nvSpPr>
      <xdr:spPr>
        <a:xfrm>
          <a:off x="21134017" y="10146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105511</xdr:rowOff>
    </xdr:from>
    <xdr:to>
      <xdr:col>107</xdr:col>
      <xdr:colOff>101600</xdr:colOff>
      <xdr:row>59</xdr:row>
      <xdr:rowOff>35661</xdr:rowOff>
    </xdr:to>
    <xdr:sp macro="" textlink="">
      <xdr:nvSpPr>
        <xdr:cNvPr id="822" name="楕円 821"/>
        <xdr:cNvSpPr/>
      </xdr:nvSpPr>
      <xdr:spPr>
        <a:xfrm>
          <a:off x="20383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26788</xdr:rowOff>
    </xdr:from>
    <xdr:ext cx="378565" cy="259045"/>
    <xdr:sp macro="" textlink="">
      <xdr:nvSpPr>
        <xdr:cNvPr id="823" name="テキスト ボックス 822"/>
        <xdr:cNvSpPr txBox="1"/>
      </xdr:nvSpPr>
      <xdr:spPr>
        <a:xfrm>
          <a:off x="20245017" y="1014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103530</xdr:rowOff>
    </xdr:from>
    <xdr:to>
      <xdr:col>102</xdr:col>
      <xdr:colOff>165100</xdr:colOff>
      <xdr:row>59</xdr:row>
      <xdr:rowOff>33680</xdr:rowOff>
    </xdr:to>
    <xdr:sp macro="" textlink="">
      <xdr:nvSpPr>
        <xdr:cNvPr id="824" name="楕円 823"/>
        <xdr:cNvSpPr/>
      </xdr:nvSpPr>
      <xdr:spPr>
        <a:xfrm>
          <a:off x="19494500" y="10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24807</xdr:rowOff>
    </xdr:from>
    <xdr:ext cx="378565" cy="259045"/>
    <xdr:sp macro="" textlink="">
      <xdr:nvSpPr>
        <xdr:cNvPr id="825" name="テキスト ボックス 824"/>
        <xdr:cNvSpPr txBox="1"/>
      </xdr:nvSpPr>
      <xdr:spPr>
        <a:xfrm>
          <a:off x="19356017" y="1014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105511</xdr:rowOff>
    </xdr:from>
    <xdr:to>
      <xdr:col>98</xdr:col>
      <xdr:colOff>38100</xdr:colOff>
      <xdr:row>59</xdr:row>
      <xdr:rowOff>35661</xdr:rowOff>
    </xdr:to>
    <xdr:sp macro="" textlink="">
      <xdr:nvSpPr>
        <xdr:cNvPr id="826" name="楕円 825"/>
        <xdr:cNvSpPr/>
      </xdr:nvSpPr>
      <xdr:spPr>
        <a:xfrm>
          <a:off x="18605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26788</xdr:rowOff>
    </xdr:from>
    <xdr:ext cx="378565" cy="259045"/>
    <xdr:sp macro="" textlink="">
      <xdr:nvSpPr>
        <xdr:cNvPr id="827" name="テキスト ボックス 826"/>
        <xdr:cNvSpPr txBox="1"/>
      </xdr:nvSpPr>
      <xdr:spPr>
        <a:xfrm>
          <a:off x="18467017" y="1014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127527</xdr:rowOff>
    </xdr:from>
    <xdr:to>
      <xdr:col>116</xdr:col>
      <xdr:colOff>63500</xdr:colOff>
      <xdr:row>76</xdr:row>
      <xdr:rowOff>130347</xdr:rowOff>
    </xdr:to>
    <xdr:cxnSp macro="">
      <xdr:nvCxnSpPr>
        <xdr:cNvPr id="857" name="直線コネクタ 856"/>
        <xdr:cNvCxnSpPr/>
      </xdr:nvCxnSpPr>
      <xdr:spPr>
        <a:xfrm>
          <a:off x="21323300" y="13157727"/>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103467</xdr:rowOff>
    </xdr:from>
    <xdr:to>
      <xdr:col>111</xdr:col>
      <xdr:colOff>177800</xdr:colOff>
      <xdr:row>76</xdr:row>
      <xdr:rowOff>127527</xdr:rowOff>
    </xdr:to>
    <xdr:cxnSp macro="">
      <xdr:nvCxnSpPr>
        <xdr:cNvPr id="860" name="直線コネクタ 859"/>
        <xdr:cNvCxnSpPr/>
      </xdr:nvCxnSpPr>
      <xdr:spPr>
        <a:xfrm>
          <a:off x="20434300" y="13133667"/>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43383</xdr:rowOff>
    </xdr:from>
    <xdr:to>
      <xdr:col>107</xdr:col>
      <xdr:colOff>50800</xdr:colOff>
      <xdr:row>76</xdr:row>
      <xdr:rowOff>103467</xdr:rowOff>
    </xdr:to>
    <xdr:cxnSp macro="">
      <xdr:nvCxnSpPr>
        <xdr:cNvPr id="863" name="直線コネクタ 862"/>
        <xdr:cNvCxnSpPr/>
      </xdr:nvCxnSpPr>
      <xdr:spPr>
        <a:xfrm>
          <a:off x="19545300" y="13073583"/>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100838</xdr:rowOff>
    </xdr:from>
    <xdr:to>
      <xdr:col>102</xdr:col>
      <xdr:colOff>114300</xdr:colOff>
      <xdr:row>76</xdr:row>
      <xdr:rowOff>43383</xdr:rowOff>
    </xdr:to>
    <xdr:cxnSp macro="">
      <xdr:nvCxnSpPr>
        <xdr:cNvPr id="866" name="直線コネクタ 865"/>
        <xdr:cNvCxnSpPr/>
      </xdr:nvCxnSpPr>
      <xdr:spPr>
        <a:xfrm>
          <a:off x="18656300" y="12616688"/>
          <a:ext cx="889000" cy="4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79547</xdr:rowOff>
    </xdr:from>
    <xdr:to>
      <xdr:col>116</xdr:col>
      <xdr:colOff>114300</xdr:colOff>
      <xdr:row>77</xdr:row>
      <xdr:rowOff>9697</xdr:rowOff>
    </xdr:to>
    <xdr:sp macro="" textlink="">
      <xdr:nvSpPr>
        <xdr:cNvPr id="876" name="楕円 875"/>
        <xdr:cNvSpPr/>
      </xdr:nvSpPr>
      <xdr:spPr>
        <a:xfrm>
          <a:off x="22110700" y="131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102423</xdr:rowOff>
    </xdr:from>
    <xdr:ext cx="534377" cy="259045"/>
    <xdr:sp macro="" textlink="">
      <xdr:nvSpPr>
        <xdr:cNvPr id="877" name="繰出金該当値テキスト"/>
        <xdr:cNvSpPr txBox="1"/>
      </xdr:nvSpPr>
      <xdr:spPr>
        <a:xfrm>
          <a:off x="22212300" y="129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76727</xdr:rowOff>
    </xdr:from>
    <xdr:to>
      <xdr:col>112</xdr:col>
      <xdr:colOff>38100</xdr:colOff>
      <xdr:row>77</xdr:row>
      <xdr:rowOff>6877</xdr:rowOff>
    </xdr:to>
    <xdr:sp macro="" textlink="">
      <xdr:nvSpPr>
        <xdr:cNvPr id="878" name="楕円 877"/>
        <xdr:cNvSpPr/>
      </xdr:nvSpPr>
      <xdr:spPr>
        <a:xfrm>
          <a:off x="21272500" y="131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23404</xdr:rowOff>
    </xdr:from>
    <xdr:ext cx="534377" cy="259045"/>
    <xdr:sp macro="" textlink="">
      <xdr:nvSpPr>
        <xdr:cNvPr id="879" name="テキスト ボックス 878"/>
        <xdr:cNvSpPr txBox="1"/>
      </xdr:nvSpPr>
      <xdr:spPr>
        <a:xfrm>
          <a:off x="21056111" y="128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52667</xdr:rowOff>
    </xdr:from>
    <xdr:to>
      <xdr:col>107</xdr:col>
      <xdr:colOff>101600</xdr:colOff>
      <xdr:row>76</xdr:row>
      <xdr:rowOff>154267</xdr:rowOff>
    </xdr:to>
    <xdr:sp macro="" textlink="">
      <xdr:nvSpPr>
        <xdr:cNvPr id="880" name="楕円 879"/>
        <xdr:cNvSpPr/>
      </xdr:nvSpPr>
      <xdr:spPr>
        <a:xfrm>
          <a:off x="20383500" y="130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170794</xdr:rowOff>
    </xdr:from>
    <xdr:ext cx="534377" cy="259045"/>
    <xdr:sp macro="" textlink="">
      <xdr:nvSpPr>
        <xdr:cNvPr id="881" name="テキスト ボックス 880"/>
        <xdr:cNvSpPr txBox="1"/>
      </xdr:nvSpPr>
      <xdr:spPr>
        <a:xfrm>
          <a:off x="20167111" y="128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164033</xdr:rowOff>
    </xdr:from>
    <xdr:to>
      <xdr:col>102</xdr:col>
      <xdr:colOff>165100</xdr:colOff>
      <xdr:row>76</xdr:row>
      <xdr:rowOff>94183</xdr:rowOff>
    </xdr:to>
    <xdr:sp macro="" textlink="">
      <xdr:nvSpPr>
        <xdr:cNvPr id="882" name="楕円 881"/>
        <xdr:cNvSpPr/>
      </xdr:nvSpPr>
      <xdr:spPr>
        <a:xfrm>
          <a:off x="19494500" y="130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110710</xdr:rowOff>
    </xdr:from>
    <xdr:ext cx="534377" cy="259045"/>
    <xdr:sp macro="" textlink="">
      <xdr:nvSpPr>
        <xdr:cNvPr id="883" name="テキスト ボックス 882"/>
        <xdr:cNvSpPr txBox="1"/>
      </xdr:nvSpPr>
      <xdr:spPr>
        <a:xfrm>
          <a:off x="19278111" y="127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50038</xdr:rowOff>
    </xdr:from>
    <xdr:to>
      <xdr:col>98</xdr:col>
      <xdr:colOff>38100</xdr:colOff>
      <xdr:row>73</xdr:row>
      <xdr:rowOff>151638</xdr:rowOff>
    </xdr:to>
    <xdr:sp macro="" textlink="">
      <xdr:nvSpPr>
        <xdr:cNvPr id="884" name="楕円 883"/>
        <xdr:cNvSpPr/>
      </xdr:nvSpPr>
      <xdr:spPr>
        <a:xfrm>
          <a:off x="18605500" y="125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168165</xdr:rowOff>
    </xdr:from>
    <xdr:ext cx="534377" cy="259045"/>
    <xdr:sp macro="" textlink="">
      <xdr:nvSpPr>
        <xdr:cNvPr id="885" name="テキスト ボックス 884"/>
        <xdr:cNvSpPr txBox="1"/>
      </xdr:nvSpPr>
      <xdr:spPr>
        <a:xfrm>
          <a:off x="18389111" y="123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31,610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円上回っているが，これは，村単独で実施している福祉施策や教育施策が多数あるとともに，その充実を図る必要から，職員数や業務委託等が多いことが主な要因である。公債費は住民一人当たり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円であり，類似団体平均と比較してコストが低い状況となっている。これは，平成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年度以降，起債による新たな借入れを抑制していることが要因である。令和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駅エスカレーター改修事業等に当たり地方債の発行を行っており，今後も計画的な借り入れに努め，地方債の発行に大きく頼ることのない財政運営を行っていく。また，投資的経費のうち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42,498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円で，類似団体と比較してコストが低い状況ではあるが，今後，公共施設等総合管理計画などを踏まえ，中長期視点で施設の最適配置及び長寿命化等適切な維持管理に努めていく。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このほか，その他経費のうち，補助費等は住民一人当たり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77,266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42,491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円，投資及び出資金は住民一人当たり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る。類似団体と比較してコストが高い状況となっているのは，補助費等は消防及び可燃性廃棄物処理の広域化に係る一部事務組合への負担金や外郭団体への事業費補助金等が主な要因である。今後も事務事業の見直しを積極的に進め，経営経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38,424
38,039
38.00
20,956,635
20,219,176
674,017
12,254,433
1,510,429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138938</xdr:rowOff>
    </xdr:from>
    <xdr:to>
      <xdr:col>24</xdr:col>
      <xdr:colOff>63500</xdr:colOff>
      <xdr:row>33</xdr:row>
      <xdr:rowOff>7493</xdr:rowOff>
    </xdr:to>
    <xdr:cxnSp macro="">
      <xdr:nvCxnSpPr>
        <xdr:cNvPr id="61" name="直線コネクタ 60"/>
        <xdr:cNvCxnSpPr/>
      </xdr:nvCxnSpPr>
      <xdr:spPr>
        <a:xfrm>
          <a:off x="3797300" y="5625338"/>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138938</xdr:rowOff>
    </xdr:from>
    <xdr:to>
      <xdr:col>19</xdr:col>
      <xdr:colOff>177800</xdr:colOff>
      <xdr:row>34</xdr:row>
      <xdr:rowOff>2540</xdr:rowOff>
    </xdr:to>
    <xdr:cxnSp macro="">
      <xdr:nvCxnSpPr>
        <xdr:cNvPr id="64" name="直線コネクタ 63"/>
        <xdr:cNvCxnSpPr/>
      </xdr:nvCxnSpPr>
      <xdr:spPr>
        <a:xfrm flipV="1">
          <a:off x="2908300" y="5625338"/>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42545</xdr:rowOff>
    </xdr:from>
    <xdr:to>
      <xdr:col>15</xdr:col>
      <xdr:colOff>50800</xdr:colOff>
      <xdr:row>34</xdr:row>
      <xdr:rowOff>2540</xdr:rowOff>
    </xdr:to>
    <xdr:cxnSp macro="">
      <xdr:nvCxnSpPr>
        <xdr:cNvPr id="67" name="直線コネクタ 66"/>
        <xdr:cNvCxnSpPr/>
      </xdr:nvCxnSpPr>
      <xdr:spPr>
        <a:xfrm>
          <a:off x="2019300" y="552894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12446</xdr:rowOff>
    </xdr:from>
    <xdr:to>
      <xdr:col>10</xdr:col>
      <xdr:colOff>114300</xdr:colOff>
      <xdr:row>32</xdr:row>
      <xdr:rowOff>42545</xdr:rowOff>
    </xdr:to>
    <xdr:cxnSp macro="">
      <xdr:nvCxnSpPr>
        <xdr:cNvPr id="70" name="直線コネクタ 69"/>
        <xdr:cNvCxnSpPr/>
      </xdr:nvCxnSpPr>
      <xdr:spPr>
        <a:xfrm>
          <a:off x="1130300" y="549884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128143</xdr:rowOff>
    </xdr:from>
    <xdr:to>
      <xdr:col>24</xdr:col>
      <xdr:colOff>114300</xdr:colOff>
      <xdr:row>33</xdr:row>
      <xdr:rowOff>58293</xdr:rowOff>
    </xdr:to>
    <xdr:sp macro="" textlink="">
      <xdr:nvSpPr>
        <xdr:cNvPr id="80" name="楕円 79"/>
        <xdr:cNvSpPr/>
      </xdr:nvSpPr>
      <xdr:spPr>
        <a:xfrm>
          <a:off x="4584700" y="56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151020</xdr:rowOff>
    </xdr:from>
    <xdr:ext cx="469744" cy="259045"/>
    <xdr:sp macro="" textlink="">
      <xdr:nvSpPr>
        <xdr:cNvPr id="81" name="議会費該当値テキスト"/>
        <xdr:cNvSpPr txBox="1"/>
      </xdr:nvSpPr>
      <xdr:spPr>
        <a:xfrm>
          <a:off x="4686300" y="54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88138</xdr:rowOff>
    </xdr:from>
    <xdr:to>
      <xdr:col>20</xdr:col>
      <xdr:colOff>38100</xdr:colOff>
      <xdr:row>33</xdr:row>
      <xdr:rowOff>18288</xdr:rowOff>
    </xdr:to>
    <xdr:sp macro="" textlink="">
      <xdr:nvSpPr>
        <xdr:cNvPr id="82" name="楕円 81"/>
        <xdr:cNvSpPr/>
      </xdr:nvSpPr>
      <xdr:spPr>
        <a:xfrm>
          <a:off x="3746500" y="55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34815</xdr:rowOff>
    </xdr:from>
    <xdr:ext cx="469744" cy="259045"/>
    <xdr:sp macro="" textlink="">
      <xdr:nvSpPr>
        <xdr:cNvPr id="83" name="テキスト ボックス 82"/>
        <xdr:cNvSpPr txBox="1"/>
      </xdr:nvSpPr>
      <xdr:spPr>
        <a:xfrm>
          <a:off x="3562428" y="53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123190</xdr:rowOff>
    </xdr:from>
    <xdr:to>
      <xdr:col>15</xdr:col>
      <xdr:colOff>101600</xdr:colOff>
      <xdr:row>34</xdr:row>
      <xdr:rowOff>53340</xdr:rowOff>
    </xdr:to>
    <xdr:sp macro="" textlink="">
      <xdr:nvSpPr>
        <xdr:cNvPr id="84" name="楕円 83"/>
        <xdr:cNvSpPr/>
      </xdr:nvSpPr>
      <xdr:spPr>
        <a:xfrm>
          <a:off x="2857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69867</xdr:rowOff>
    </xdr:from>
    <xdr:ext cx="469744" cy="259045"/>
    <xdr:sp macro="" textlink="">
      <xdr:nvSpPr>
        <xdr:cNvPr id="85" name="テキスト ボックス 84"/>
        <xdr:cNvSpPr txBox="1"/>
      </xdr:nvSpPr>
      <xdr:spPr>
        <a:xfrm>
          <a:off x="2673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163195</xdr:rowOff>
    </xdr:from>
    <xdr:to>
      <xdr:col>10</xdr:col>
      <xdr:colOff>165100</xdr:colOff>
      <xdr:row>32</xdr:row>
      <xdr:rowOff>93345</xdr:rowOff>
    </xdr:to>
    <xdr:sp macro="" textlink="">
      <xdr:nvSpPr>
        <xdr:cNvPr id="86" name="楕円 85"/>
        <xdr:cNvSpPr/>
      </xdr:nvSpPr>
      <xdr:spPr>
        <a:xfrm>
          <a:off x="19685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109872</xdr:rowOff>
    </xdr:from>
    <xdr:ext cx="469744" cy="259045"/>
    <xdr:sp macro="" textlink="">
      <xdr:nvSpPr>
        <xdr:cNvPr id="87" name="テキスト ボックス 86"/>
        <xdr:cNvSpPr txBox="1"/>
      </xdr:nvSpPr>
      <xdr:spPr>
        <a:xfrm>
          <a:off x="1784428" y="52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133096</xdr:rowOff>
    </xdr:from>
    <xdr:to>
      <xdr:col>6</xdr:col>
      <xdr:colOff>38100</xdr:colOff>
      <xdr:row>32</xdr:row>
      <xdr:rowOff>63246</xdr:rowOff>
    </xdr:to>
    <xdr:sp macro="" textlink="">
      <xdr:nvSpPr>
        <xdr:cNvPr id="88" name="楕円 87"/>
        <xdr:cNvSpPr/>
      </xdr:nvSpPr>
      <xdr:spPr>
        <a:xfrm>
          <a:off x="1079500" y="54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79773</xdr:rowOff>
    </xdr:from>
    <xdr:ext cx="469744" cy="259045"/>
    <xdr:sp macro="" textlink="">
      <xdr:nvSpPr>
        <xdr:cNvPr id="89" name="テキスト ボックス 88"/>
        <xdr:cNvSpPr txBox="1"/>
      </xdr:nvSpPr>
      <xdr:spPr>
        <a:xfrm>
          <a:off x="895428" y="522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120109</xdr:rowOff>
    </xdr:from>
    <xdr:to>
      <xdr:col>24</xdr:col>
      <xdr:colOff>63500</xdr:colOff>
      <xdr:row>56</xdr:row>
      <xdr:rowOff>156803</xdr:rowOff>
    </xdr:to>
    <xdr:cxnSp macro="">
      <xdr:nvCxnSpPr>
        <xdr:cNvPr id="118" name="直線コネクタ 117"/>
        <xdr:cNvCxnSpPr/>
      </xdr:nvCxnSpPr>
      <xdr:spPr>
        <a:xfrm flipV="1">
          <a:off x="3797300" y="9721309"/>
          <a:ext cx="838200" cy="3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7184</xdr:rowOff>
    </xdr:from>
    <xdr:to>
      <xdr:col>19</xdr:col>
      <xdr:colOff>177800</xdr:colOff>
      <xdr:row>56</xdr:row>
      <xdr:rowOff>156803</xdr:rowOff>
    </xdr:to>
    <xdr:cxnSp macro="">
      <xdr:nvCxnSpPr>
        <xdr:cNvPr id="121" name="直線コネクタ 120"/>
        <xdr:cNvCxnSpPr/>
      </xdr:nvCxnSpPr>
      <xdr:spPr>
        <a:xfrm>
          <a:off x="2908300" y="9436934"/>
          <a:ext cx="889000" cy="3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7184</xdr:rowOff>
    </xdr:from>
    <xdr:to>
      <xdr:col>15</xdr:col>
      <xdr:colOff>50800</xdr:colOff>
      <xdr:row>57</xdr:row>
      <xdr:rowOff>89328</xdr:rowOff>
    </xdr:to>
    <xdr:cxnSp macro="">
      <xdr:nvCxnSpPr>
        <xdr:cNvPr id="124" name="直線コネクタ 123"/>
        <xdr:cNvCxnSpPr/>
      </xdr:nvCxnSpPr>
      <xdr:spPr>
        <a:xfrm flipV="1">
          <a:off x="2019300" y="9436934"/>
          <a:ext cx="889000" cy="4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89328</xdr:rowOff>
    </xdr:from>
    <xdr:to>
      <xdr:col>10</xdr:col>
      <xdr:colOff>114300</xdr:colOff>
      <xdr:row>57</xdr:row>
      <xdr:rowOff>116353</xdr:rowOff>
    </xdr:to>
    <xdr:cxnSp macro="">
      <xdr:nvCxnSpPr>
        <xdr:cNvPr id="127" name="直線コネクタ 126"/>
        <xdr:cNvCxnSpPr/>
      </xdr:nvCxnSpPr>
      <xdr:spPr>
        <a:xfrm flipV="1">
          <a:off x="1130300" y="9861978"/>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69309</xdr:rowOff>
    </xdr:from>
    <xdr:to>
      <xdr:col>24</xdr:col>
      <xdr:colOff>114300</xdr:colOff>
      <xdr:row>56</xdr:row>
      <xdr:rowOff>170909</xdr:rowOff>
    </xdr:to>
    <xdr:sp macro="" textlink="">
      <xdr:nvSpPr>
        <xdr:cNvPr id="137" name="楕円 136"/>
        <xdr:cNvSpPr/>
      </xdr:nvSpPr>
      <xdr:spPr>
        <a:xfrm>
          <a:off x="4584700" y="96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92186</xdr:rowOff>
    </xdr:from>
    <xdr:ext cx="599010" cy="259045"/>
    <xdr:sp macro="" textlink="">
      <xdr:nvSpPr>
        <xdr:cNvPr id="138" name="総務費該当値テキスト"/>
        <xdr:cNvSpPr txBox="1"/>
      </xdr:nvSpPr>
      <xdr:spPr>
        <a:xfrm>
          <a:off x="4686300" y="95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106003</xdr:rowOff>
    </xdr:from>
    <xdr:to>
      <xdr:col>20</xdr:col>
      <xdr:colOff>38100</xdr:colOff>
      <xdr:row>57</xdr:row>
      <xdr:rowOff>36153</xdr:rowOff>
    </xdr:to>
    <xdr:sp macro="" textlink="">
      <xdr:nvSpPr>
        <xdr:cNvPr id="139" name="楕円 138"/>
        <xdr:cNvSpPr/>
      </xdr:nvSpPr>
      <xdr:spPr>
        <a:xfrm>
          <a:off x="3746500" y="97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52680</xdr:rowOff>
    </xdr:from>
    <xdr:ext cx="599010" cy="259045"/>
    <xdr:sp macro="" textlink="">
      <xdr:nvSpPr>
        <xdr:cNvPr id="140" name="テキスト ボックス 139"/>
        <xdr:cNvSpPr txBox="1"/>
      </xdr:nvSpPr>
      <xdr:spPr>
        <a:xfrm>
          <a:off x="3497795" y="948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127834</xdr:rowOff>
    </xdr:from>
    <xdr:to>
      <xdr:col>15</xdr:col>
      <xdr:colOff>101600</xdr:colOff>
      <xdr:row>55</xdr:row>
      <xdr:rowOff>57984</xdr:rowOff>
    </xdr:to>
    <xdr:sp macro="" textlink="">
      <xdr:nvSpPr>
        <xdr:cNvPr id="141" name="楕円 140"/>
        <xdr:cNvSpPr/>
      </xdr:nvSpPr>
      <xdr:spPr>
        <a:xfrm>
          <a:off x="2857500" y="93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74511</xdr:rowOff>
    </xdr:from>
    <xdr:ext cx="599010" cy="259045"/>
    <xdr:sp macro="" textlink="">
      <xdr:nvSpPr>
        <xdr:cNvPr id="142" name="テキスト ボックス 141"/>
        <xdr:cNvSpPr txBox="1"/>
      </xdr:nvSpPr>
      <xdr:spPr>
        <a:xfrm>
          <a:off x="2608795" y="91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38528</xdr:rowOff>
    </xdr:from>
    <xdr:to>
      <xdr:col>10</xdr:col>
      <xdr:colOff>165100</xdr:colOff>
      <xdr:row>57</xdr:row>
      <xdr:rowOff>140128</xdr:rowOff>
    </xdr:to>
    <xdr:sp macro="" textlink="">
      <xdr:nvSpPr>
        <xdr:cNvPr id="143" name="楕円 142"/>
        <xdr:cNvSpPr/>
      </xdr:nvSpPr>
      <xdr:spPr>
        <a:xfrm>
          <a:off x="1968500" y="98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156655</xdr:rowOff>
    </xdr:from>
    <xdr:ext cx="534377" cy="259045"/>
    <xdr:sp macro="" textlink="">
      <xdr:nvSpPr>
        <xdr:cNvPr id="144" name="テキスト ボックス 143"/>
        <xdr:cNvSpPr txBox="1"/>
      </xdr:nvSpPr>
      <xdr:spPr>
        <a:xfrm>
          <a:off x="1752111" y="958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65553</xdr:rowOff>
    </xdr:from>
    <xdr:to>
      <xdr:col>6</xdr:col>
      <xdr:colOff>38100</xdr:colOff>
      <xdr:row>57</xdr:row>
      <xdr:rowOff>167153</xdr:rowOff>
    </xdr:to>
    <xdr:sp macro="" textlink="">
      <xdr:nvSpPr>
        <xdr:cNvPr id="145" name="楕円 144"/>
        <xdr:cNvSpPr/>
      </xdr:nvSpPr>
      <xdr:spPr>
        <a:xfrm>
          <a:off x="1079500" y="98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12230</xdr:rowOff>
    </xdr:from>
    <xdr:ext cx="534377" cy="259045"/>
    <xdr:sp macro="" textlink="">
      <xdr:nvSpPr>
        <xdr:cNvPr id="146" name="テキスト ボックス 145"/>
        <xdr:cNvSpPr txBox="1"/>
      </xdr:nvSpPr>
      <xdr:spPr>
        <a:xfrm>
          <a:off x="863111" y="96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58280</xdr:rowOff>
    </xdr:from>
    <xdr:to>
      <xdr:col>24</xdr:col>
      <xdr:colOff>63500</xdr:colOff>
      <xdr:row>76</xdr:row>
      <xdr:rowOff>63675</xdr:rowOff>
    </xdr:to>
    <xdr:cxnSp macro="">
      <xdr:nvCxnSpPr>
        <xdr:cNvPr id="176" name="直線コネクタ 175"/>
        <xdr:cNvCxnSpPr/>
      </xdr:nvCxnSpPr>
      <xdr:spPr>
        <a:xfrm flipV="1">
          <a:off x="3797300" y="13088480"/>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63675</xdr:rowOff>
    </xdr:from>
    <xdr:to>
      <xdr:col>19</xdr:col>
      <xdr:colOff>177800</xdr:colOff>
      <xdr:row>77</xdr:row>
      <xdr:rowOff>22695</xdr:rowOff>
    </xdr:to>
    <xdr:cxnSp macro="">
      <xdr:nvCxnSpPr>
        <xdr:cNvPr id="179" name="直線コネクタ 178"/>
        <xdr:cNvCxnSpPr/>
      </xdr:nvCxnSpPr>
      <xdr:spPr>
        <a:xfrm flipV="1">
          <a:off x="2908300" y="13093875"/>
          <a:ext cx="889000" cy="13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22695</xdr:rowOff>
    </xdr:from>
    <xdr:to>
      <xdr:col>15</xdr:col>
      <xdr:colOff>50800</xdr:colOff>
      <xdr:row>77</xdr:row>
      <xdr:rowOff>100000</xdr:rowOff>
    </xdr:to>
    <xdr:cxnSp macro="">
      <xdr:nvCxnSpPr>
        <xdr:cNvPr id="182" name="直線コネクタ 181"/>
        <xdr:cNvCxnSpPr/>
      </xdr:nvCxnSpPr>
      <xdr:spPr>
        <a:xfrm flipV="1">
          <a:off x="2019300" y="13224345"/>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100000</xdr:rowOff>
    </xdr:from>
    <xdr:to>
      <xdr:col>10</xdr:col>
      <xdr:colOff>114300</xdr:colOff>
      <xdr:row>77</xdr:row>
      <xdr:rowOff>126997</xdr:rowOff>
    </xdr:to>
    <xdr:cxnSp macro="">
      <xdr:nvCxnSpPr>
        <xdr:cNvPr id="185" name="直線コネクタ 184"/>
        <xdr:cNvCxnSpPr/>
      </xdr:nvCxnSpPr>
      <xdr:spPr>
        <a:xfrm flipV="1">
          <a:off x="1130300" y="13301650"/>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7480</xdr:rowOff>
    </xdr:from>
    <xdr:to>
      <xdr:col>24</xdr:col>
      <xdr:colOff>114300</xdr:colOff>
      <xdr:row>76</xdr:row>
      <xdr:rowOff>109080</xdr:rowOff>
    </xdr:to>
    <xdr:sp macro="" textlink="">
      <xdr:nvSpPr>
        <xdr:cNvPr id="195" name="楕円 194"/>
        <xdr:cNvSpPr/>
      </xdr:nvSpPr>
      <xdr:spPr>
        <a:xfrm>
          <a:off x="4584700" y="130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30357</xdr:rowOff>
    </xdr:from>
    <xdr:ext cx="599010" cy="259045"/>
    <xdr:sp macro="" textlink="">
      <xdr:nvSpPr>
        <xdr:cNvPr id="196" name="民生費該当値テキスト"/>
        <xdr:cNvSpPr txBox="1"/>
      </xdr:nvSpPr>
      <xdr:spPr>
        <a:xfrm>
          <a:off x="4686300" y="1288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12875</xdr:rowOff>
    </xdr:from>
    <xdr:to>
      <xdr:col>20</xdr:col>
      <xdr:colOff>38100</xdr:colOff>
      <xdr:row>76</xdr:row>
      <xdr:rowOff>114475</xdr:rowOff>
    </xdr:to>
    <xdr:sp macro="" textlink="">
      <xdr:nvSpPr>
        <xdr:cNvPr id="197" name="楕円 196"/>
        <xdr:cNvSpPr/>
      </xdr:nvSpPr>
      <xdr:spPr>
        <a:xfrm>
          <a:off x="3746500" y="130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131002</xdr:rowOff>
    </xdr:from>
    <xdr:ext cx="599010" cy="259045"/>
    <xdr:sp macro="" textlink="">
      <xdr:nvSpPr>
        <xdr:cNvPr id="198" name="テキスト ボックス 197"/>
        <xdr:cNvSpPr txBox="1"/>
      </xdr:nvSpPr>
      <xdr:spPr>
        <a:xfrm>
          <a:off x="3497795" y="1281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143345</xdr:rowOff>
    </xdr:from>
    <xdr:to>
      <xdr:col>15</xdr:col>
      <xdr:colOff>101600</xdr:colOff>
      <xdr:row>77</xdr:row>
      <xdr:rowOff>73495</xdr:rowOff>
    </xdr:to>
    <xdr:sp macro="" textlink="">
      <xdr:nvSpPr>
        <xdr:cNvPr id="199" name="楕円 198"/>
        <xdr:cNvSpPr/>
      </xdr:nvSpPr>
      <xdr:spPr>
        <a:xfrm>
          <a:off x="2857500" y="131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90022</xdr:rowOff>
    </xdr:from>
    <xdr:ext cx="599010" cy="259045"/>
    <xdr:sp macro="" textlink="">
      <xdr:nvSpPr>
        <xdr:cNvPr id="200" name="テキスト ボックス 199"/>
        <xdr:cNvSpPr txBox="1"/>
      </xdr:nvSpPr>
      <xdr:spPr>
        <a:xfrm>
          <a:off x="2608795" y="1294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49200</xdr:rowOff>
    </xdr:from>
    <xdr:to>
      <xdr:col>10</xdr:col>
      <xdr:colOff>165100</xdr:colOff>
      <xdr:row>77</xdr:row>
      <xdr:rowOff>150800</xdr:rowOff>
    </xdr:to>
    <xdr:sp macro="" textlink="">
      <xdr:nvSpPr>
        <xdr:cNvPr id="201" name="楕円 200"/>
        <xdr:cNvSpPr/>
      </xdr:nvSpPr>
      <xdr:spPr>
        <a:xfrm>
          <a:off x="1968500" y="132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167327</xdr:rowOff>
    </xdr:from>
    <xdr:ext cx="599010" cy="259045"/>
    <xdr:sp macro="" textlink="">
      <xdr:nvSpPr>
        <xdr:cNvPr id="202" name="テキスト ボックス 201"/>
        <xdr:cNvSpPr txBox="1"/>
      </xdr:nvSpPr>
      <xdr:spPr>
        <a:xfrm>
          <a:off x="1719795" y="130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76197</xdr:rowOff>
    </xdr:from>
    <xdr:to>
      <xdr:col>6</xdr:col>
      <xdr:colOff>38100</xdr:colOff>
      <xdr:row>78</xdr:row>
      <xdr:rowOff>6347</xdr:rowOff>
    </xdr:to>
    <xdr:sp macro="" textlink="">
      <xdr:nvSpPr>
        <xdr:cNvPr id="203" name="楕円 202"/>
        <xdr:cNvSpPr/>
      </xdr:nvSpPr>
      <xdr:spPr>
        <a:xfrm>
          <a:off x="1079500" y="132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22874</xdr:rowOff>
    </xdr:from>
    <xdr:ext cx="599010" cy="259045"/>
    <xdr:sp macro="" textlink="">
      <xdr:nvSpPr>
        <xdr:cNvPr id="204" name="テキスト ボックス 203"/>
        <xdr:cNvSpPr txBox="1"/>
      </xdr:nvSpPr>
      <xdr:spPr>
        <a:xfrm>
          <a:off x="830795" y="1305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19586</xdr:rowOff>
    </xdr:from>
    <xdr:to>
      <xdr:col>24</xdr:col>
      <xdr:colOff>63500</xdr:colOff>
      <xdr:row>95</xdr:row>
      <xdr:rowOff>122718</xdr:rowOff>
    </xdr:to>
    <xdr:cxnSp macro="">
      <xdr:nvCxnSpPr>
        <xdr:cNvPr id="236" name="直線コネクタ 235"/>
        <xdr:cNvCxnSpPr/>
      </xdr:nvCxnSpPr>
      <xdr:spPr>
        <a:xfrm flipV="1">
          <a:off x="3797300" y="16307336"/>
          <a:ext cx="838200" cy="10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122718</xdr:rowOff>
    </xdr:from>
    <xdr:to>
      <xdr:col>19</xdr:col>
      <xdr:colOff>177800</xdr:colOff>
      <xdr:row>96</xdr:row>
      <xdr:rowOff>134344</xdr:rowOff>
    </xdr:to>
    <xdr:cxnSp macro="">
      <xdr:nvCxnSpPr>
        <xdr:cNvPr id="239" name="直線コネクタ 238"/>
        <xdr:cNvCxnSpPr/>
      </xdr:nvCxnSpPr>
      <xdr:spPr>
        <a:xfrm flipV="1">
          <a:off x="2908300" y="16410468"/>
          <a:ext cx="889000" cy="18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134344</xdr:rowOff>
    </xdr:from>
    <xdr:to>
      <xdr:col>15</xdr:col>
      <xdr:colOff>50800</xdr:colOff>
      <xdr:row>97</xdr:row>
      <xdr:rowOff>8728</xdr:rowOff>
    </xdr:to>
    <xdr:cxnSp macro="">
      <xdr:nvCxnSpPr>
        <xdr:cNvPr id="242" name="直線コネクタ 241"/>
        <xdr:cNvCxnSpPr/>
      </xdr:nvCxnSpPr>
      <xdr:spPr>
        <a:xfrm flipV="1">
          <a:off x="2019300" y="16593544"/>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18248</xdr:rowOff>
    </xdr:from>
    <xdr:to>
      <xdr:col>10</xdr:col>
      <xdr:colOff>114300</xdr:colOff>
      <xdr:row>97</xdr:row>
      <xdr:rowOff>8728</xdr:rowOff>
    </xdr:to>
    <xdr:cxnSp macro="">
      <xdr:nvCxnSpPr>
        <xdr:cNvPr id="245" name="直線コネクタ 244"/>
        <xdr:cNvCxnSpPr/>
      </xdr:nvCxnSpPr>
      <xdr:spPr>
        <a:xfrm>
          <a:off x="1130300" y="16477448"/>
          <a:ext cx="889000" cy="1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140236</xdr:rowOff>
    </xdr:from>
    <xdr:to>
      <xdr:col>24</xdr:col>
      <xdr:colOff>114300</xdr:colOff>
      <xdr:row>95</xdr:row>
      <xdr:rowOff>70386</xdr:rowOff>
    </xdr:to>
    <xdr:sp macro="" textlink="">
      <xdr:nvSpPr>
        <xdr:cNvPr id="255" name="楕円 254"/>
        <xdr:cNvSpPr/>
      </xdr:nvSpPr>
      <xdr:spPr>
        <a:xfrm>
          <a:off x="4584700" y="162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163113</xdr:rowOff>
    </xdr:from>
    <xdr:ext cx="534377" cy="259045"/>
    <xdr:sp macro="" textlink="">
      <xdr:nvSpPr>
        <xdr:cNvPr id="256" name="衛生費該当値テキスト"/>
        <xdr:cNvSpPr txBox="1"/>
      </xdr:nvSpPr>
      <xdr:spPr>
        <a:xfrm>
          <a:off x="4686300" y="1610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71918</xdr:rowOff>
    </xdr:from>
    <xdr:to>
      <xdr:col>20</xdr:col>
      <xdr:colOff>38100</xdr:colOff>
      <xdr:row>96</xdr:row>
      <xdr:rowOff>2068</xdr:rowOff>
    </xdr:to>
    <xdr:sp macro="" textlink="">
      <xdr:nvSpPr>
        <xdr:cNvPr id="257" name="楕円 256"/>
        <xdr:cNvSpPr/>
      </xdr:nvSpPr>
      <xdr:spPr>
        <a:xfrm>
          <a:off x="3746500" y="163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18595</xdr:rowOff>
    </xdr:from>
    <xdr:ext cx="534377" cy="259045"/>
    <xdr:sp macro="" textlink="">
      <xdr:nvSpPr>
        <xdr:cNvPr id="258" name="テキスト ボックス 257"/>
        <xdr:cNvSpPr txBox="1"/>
      </xdr:nvSpPr>
      <xdr:spPr>
        <a:xfrm>
          <a:off x="3530111" y="161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83544</xdr:rowOff>
    </xdr:from>
    <xdr:to>
      <xdr:col>15</xdr:col>
      <xdr:colOff>101600</xdr:colOff>
      <xdr:row>97</xdr:row>
      <xdr:rowOff>13694</xdr:rowOff>
    </xdr:to>
    <xdr:sp macro="" textlink="">
      <xdr:nvSpPr>
        <xdr:cNvPr id="259" name="楕円 258"/>
        <xdr:cNvSpPr/>
      </xdr:nvSpPr>
      <xdr:spPr>
        <a:xfrm>
          <a:off x="2857500" y="165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30221</xdr:rowOff>
    </xdr:from>
    <xdr:ext cx="534377" cy="259045"/>
    <xdr:sp macro="" textlink="">
      <xdr:nvSpPr>
        <xdr:cNvPr id="260" name="テキスト ボックス 259"/>
        <xdr:cNvSpPr txBox="1"/>
      </xdr:nvSpPr>
      <xdr:spPr>
        <a:xfrm>
          <a:off x="2641111" y="1631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129378</xdr:rowOff>
    </xdr:from>
    <xdr:to>
      <xdr:col>10</xdr:col>
      <xdr:colOff>165100</xdr:colOff>
      <xdr:row>97</xdr:row>
      <xdr:rowOff>59528</xdr:rowOff>
    </xdr:to>
    <xdr:sp macro="" textlink="">
      <xdr:nvSpPr>
        <xdr:cNvPr id="261" name="楕円 260"/>
        <xdr:cNvSpPr/>
      </xdr:nvSpPr>
      <xdr:spPr>
        <a:xfrm>
          <a:off x="1968500" y="165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76055</xdr:rowOff>
    </xdr:from>
    <xdr:ext cx="534377" cy="259045"/>
    <xdr:sp macro="" textlink="">
      <xdr:nvSpPr>
        <xdr:cNvPr id="262" name="テキスト ボックス 261"/>
        <xdr:cNvSpPr txBox="1"/>
      </xdr:nvSpPr>
      <xdr:spPr>
        <a:xfrm>
          <a:off x="1752111" y="163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138898</xdr:rowOff>
    </xdr:from>
    <xdr:to>
      <xdr:col>6</xdr:col>
      <xdr:colOff>38100</xdr:colOff>
      <xdr:row>96</xdr:row>
      <xdr:rowOff>69048</xdr:rowOff>
    </xdr:to>
    <xdr:sp macro="" textlink="">
      <xdr:nvSpPr>
        <xdr:cNvPr id="263" name="楕円 262"/>
        <xdr:cNvSpPr/>
      </xdr:nvSpPr>
      <xdr:spPr>
        <a:xfrm>
          <a:off x="1079500" y="1642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85575</xdr:rowOff>
    </xdr:from>
    <xdr:ext cx="534377" cy="259045"/>
    <xdr:sp macro="" textlink="">
      <xdr:nvSpPr>
        <xdr:cNvPr id="264" name="テキスト ボックス 263"/>
        <xdr:cNvSpPr txBox="1"/>
      </xdr:nvSpPr>
      <xdr:spPr>
        <a:xfrm>
          <a:off x="863111" y="162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152436</xdr:rowOff>
    </xdr:from>
    <xdr:to>
      <xdr:col>55</xdr:col>
      <xdr:colOff>0</xdr:colOff>
      <xdr:row>38</xdr:row>
      <xdr:rowOff>158968</xdr:rowOff>
    </xdr:to>
    <xdr:cxnSp macro="">
      <xdr:nvCxnSpPr>
        <xdr:cNvPr id="295" name="直線コネクタ 294"/>
        <xdr:cNvCxnSpPr/>
      </xdr:nvCxnSpPr>
      <xdr:spPr>
        <a:xfrm>
          <a:off x="9639300" y="666753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148517</xdr:rowOff>
    </xdr:from>
    <xdr:to>
      <xdr:col>50</xdr:col>
      <xdr:colOff>114300</xdr:colOff>
      <xdr:row>38</xdr:row>
      <xdr:rowOff>152436</xdr:rowOff>
    </xdr:to>
    <xdr:cxnSp macro="">
      <xdr:nvCxnSpPr>
        <xdr:cNvPr id="298" name="直線コネクタ 297"/>
        <xdr:cNvCxnSpPr/>
      </xdr:nvCxnSpPr>
      <xdr:spPr>
        <a:xfrm>
          <a:off x="8750300" y="666361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148517</xdr:rowOff>
    </xdr:from>
    <xdr:to>
      <xdr:col>45</xdr:col>
      <xdr:colOff>177800</xdr:colOff>
      <xdr:row>38</xdr:row>
      <xdr:rowOff>148517</xdr:rowOff>
    </xdr:to>
    <xdr:cxnSp macro="">
      <xdr:nvCxnSpPr>
        <xdr:cNvPr id="301" name="直線コネクタ 300"/>
        <xdr:cNvCxnSpPr/>
      </xdr:nvCxnSpPr>
      <xdr:spPr>
        <a:xfrm>
          <a:off x="7861300" y="666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148517</xdr:rowOff>
    </xdr:from>
    <xdr:to>
      <xdr:col>41</xdr:col>
      <xdr:colOff>50800</xdr:colOff>
      <xdr:row>38</xdr:row>
      <xdr:rowOff>148517</xdr:rowOff>
    </xdr:to>
    <xdr:cxnSp macro="">
      <xdr:nvCxnSpPr>
        <xdr:cNvPr id="304" name="直線コネクタ 303"/>
        <xdr:cNvCxnSpPr/>
      </xdr:nvCxnSpPr>
      <xdr:spPr>
        <a:xfrm>
          <a:off x="6972300" y="666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108168</xdr:rowOff>
    </xdr:from>
    <xdr:to>
      <xdr:col>55</xdr:col>
      <xdr:colOff>50800</xdr:colOff>
      <xdr:row>39</xdr:row>
      <xdr:rowOff>38318</xdr:rowOff>
    </xdr:to>
    <xdr:sp macro="" textlink="">
      <xdr:nvSpPr>
        <xdr:cNvPr id="314" name="楕円 313"/>
        <xdr:cNvSpPr/>
      </xdr:nvSpPr>
      <xdr:spPr>
        <a:xfrm>
          <a:off x="104267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101636</xdr:rowOff>
    </xdr:from>
    <xdr:to>
      <xdr:col>50</xdr:col>
      <xdr:colOff>165100</xdr:colOff>
      <xdr:row>39</xdr:row>
      <xdr:rowOff>31786</xdr:rowOff>
    </xdr:to>
    <xdr:sp macro="" textlink="">
      <xdr:nvSpPr>
        <xdr:cNvPr id="316" name="楕円 315"/>
        <xdr:cNvSpPr/>
      </xdr:nvSpPr>
      <xdr:spPr>
        <a:xfrm>
          <a:off x="9588500" y="66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22913</xdr:rowOff>
    </xdr:from>
    <xdr:ext cx="378565" cy="259045"/>
    <xdr:sp macro="" textlink="">
      <xdr:nvSpPr>
        <xdr:cNvPr id="317" name="テキスト ボックス 316"/>
        <xdr:cNvSpPr txBox="1"/>
      </xdr:nvSpPr>
      <xdr:spPr>
        <a:xfrm>
          <a:off x="9450017" y="670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97717</xdr:rowOff>
    </xdr:from>
    <xdr:to>
      <xdr:col>46</xdr:col>
      <xdr:colOff>38100</xdr:colOff>
      <xdr:row>39</xdr:row>
      <xdr:rowOff>27867</xdr:rowOff>
    </xdr:to>
    <xdr:sp macro="" textlink="">
      <xdr:nvSpPr>
        <xdr:cNvPr id="318" name="楕円 317"/>
        <xdr:cNvSpPr/>
      </xdr:nvSpPr>
      <xdr:spPr>
        <a:xfrm>
          <a:off x="8699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18994</xdr:rowOff>
    </xdr:from>
    <xdr:ext cx="378565" cy="259045"/>
    <xdr:sp macro="" textlink="">
      <xdr:nvSpPr>
        <xdr:cNvPr id="319" name="テキスト ボックス 318"/>
        <xdr:cNvSpPr txBox="1"/>
      </xdr:nvSpPr>
      <xdr:spPr>
        <a:xfrm>
          <a:off x="8561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97717</xdr:rowOff>
    </xdr:from>
    <xdr:to>
      <xdr:col>41</xdr:col>
      <xdr:colOff>101600</xdr:colOff>
      <xdr:row>39</xdr:row>
      <xdr:rowOff>27867</xdr:rowOff>
    </xdr:to>
    <xdr:sp macro="" textlink="">
      <xdr:nvSpPr>
        <xdr:cNvPr id="320" name="楕円 319"/>
        <xdr:cNvSpPr/>
      </xdr:nvSpPr>
      <xdr:spPr>
        <a:xfrm>
          <a:off x="7810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18994</xdr:rowOff>
    </xdr:from>
    <xdr:ext cx="378565" cy="259045"/>
    <xdr:sp macro="" textlink="">
      <xdr:nvSpPr>
        <xdr:cNvPr id="321" name="テキスト ボックス 320"/>
        <xdr:cNvSpPr txBox="1"/>
      </xdr:nvSpPr>
      <xdr:spPr>
        <a:xfrm>
          <a:off x="7672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97717</xdr:rowOff>
    </xdr:from>
    <xdr:to>
      <xdr:col>36</xdr:col>
      <xdr:colOff>165100</xdr:colOff>
      <xdr:row>39</xdr:row>
      <xdr:rowOff>27867</xdr:rowOff>
    </xdr:to>
    <xdr:sp macro="" textlink="">
      <xdr:nvSpPr>
        <xdr:cNvPr id="322" name="楕円 321"/>
        <xdr:cNvSpPr/>
      </xdr:nvSpPr>
      <xdr:spPr>
        <a:xfrm>
          <a:off x="6921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18994</xdr:rowOff>
    </xdr:from>
    <xdr:ext cx="378565" cy="259045"/>
    <xdr:sp macro="" textlink="">
      <xdr:nvSpPr>
        <xdr:cNvPr id="323" name="テキスト ボックス 322"/>
        <xdr:cNvSpPr txBox="1"/>
      </xdr:nvSpPr>
      <xdr:spPr>
        <a:xfrm>
          <a:off x="6783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99858</xdr:rowOff>
    </xdr:from>
    <xdr:to>
      <xdr:col>55</xdr:col>
      <xdr:colOff>0</xdr:colOff>
      <xdr:row>58</xdr:row>
      <xdr:rowOff>132221</xdr:rowOff>
    </xdr:to>
    <xdr:cxnSp macro="">
      <xdr:nvCxnSpPr>
        <xdr:cNvPr id="354" name="直線コネクタ 353"/>
        <xdr:cNvCxnSpPr/>
      </xdr:nvCxnSpPr>
      <xdr:spPr>
        <a:xfrm>
          <a:off x="9639300" y="10043958"/>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137528</xdr:rowOff>
    </xdr:from>
    <xdr:to>
      <xdr:col>50</xdr:col>
      <xdr:colOff>114300</xdr:colOff>
      <xdr:row>58</xdr:row>
      <xdr:rowOff>99858</xdr:rowOff>
    </xdr:to>
    <xdr:cxnSp macro="">
      <xdr:nvCxnSpPr>
        <xdr:cNvPr id="357" name="直線コネクタ 356"/>
        <xdr:cNvCxnSpPr/>
      </xdr:nvCxnSpPr>
      <xdr:spPr>
        <a:xfrm>
          <a:off x="8750300" y="9910178"/>
          <a:ext cx="889000" cy="1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137528</xdr:rowOff>
    </xdr:from>
    <xdr:to>
      <xdr:col>45</xdr:col>
      <xdr:colOff>177800</xdr:colOff>
      <xdr:row>58</xdr:row>
      <xdr:rowOff>37026</xdr:rowOff>
    </xdr:to>
    <xdr:cxnSp macro="">
      <xdr:nvCxnSpPr>
        <xdr:cNvPr id="360" name="直線コネクタ 359"/>
        <xdr:cNvCxnSpPr/>
      </xdr:nvCxnSpPr>
      <xdr:spPr>
        <a:xfrm flipV="1">
          <a:off x="7861300" y="9910178"/>
          <a:ext cx="889000" cy="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37026</xdr:rowOff>
    </xdr:from>
    <xdr:to>
      <xdr:col>41</xdr:col>
      <xdr:colOff>50800</xdr:colOff>
      <xdr:row>58</xdr:row>
      <xdr:rowOff>64556</xdr:rowOff>
    </xdr:to>
    <xdr:cxnSp macro="">
      <xdr:nvCxnSpPr>
        <xdr:cNvPr id="363" name="直線コネクタ 362"/>
        <xdr:cNvCxnSpPr/>
      </xdr:nvCxnSpPr>
      <xdr:spPr>
        <a:xfrm flipV="1">
          <a:off x="6972300" y="9981126"/>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81421</xdr:rowOff>
    </xdr:from>
    <xdr:to>
      <xdr:col>55</xdr:col>
      <xdr:colOff>50800</xdr:colOff>
      <xdr:row>59</xdr:row>
      <xdr:rowOff>11571</xdr:rowOff>
    </xdr:to>
    <xdr:sp macro="" textlink="">
      <xdr:nvSpPr>
        <xdr:cNvPr id="373" name="楕円 372"/>
        <xdr:cNvSpPr/>
      </xdr:nvSpPr>
      <xdr:spPr>
        <a:xfrm>
          <a:off x="10426700" y="100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59848</xdr:rowOff>
    </xdr:from>
    <xdr:ext cx="469744" cy="259045"/>
    <xdr:sp macro="" textlink="">
      <xdr:nvSpPr>
        <xdr:cNvPr id="374" name="農林水産業費該当値テキスト"/>
        <xdr:cNvSpPr txBox="1"/>
      </xdr:nvSpPr>
      <xdr:spPr>
        <a:xfrm>
          <a:off x="10528300" y="1000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49058</xdr:rowOff>
    </xdr:from>
    <xdr:to>
      <xdr:col>50</xdr:col>
      <xdr:colOff>165100</xdr:colOff>
      <xdr:row>58</xdr:row>
      <xdr:rowOff>150658</xdr:rowOff>
    </xdr:to>
    <xdr:sp macro="" textlink="">
      <xdr:nvSpPr>
        <xdr:cNvPr id="375" name="楕円 374"/>
        <xdr:cNvSpPr/>
      </xdr:nvSpPr>
      <xdr:spPr>
        <a:xfrm>
          <a:off x="9588500" y="99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167185</xdr:rowOff>
    </xdr:from>
    <xdr:ext cx="534377" cy="259045"/>
    <xdr:sp macro="" textlink="">
      <xdr:nvSpPr>
        <xdr:cNvPr id="376" name="テキスト ボックス 375"/>
        <xdr:cNvSpPr txBox="1"/>
      </xdr:nvSpPr>
      <xdr:spPr>
        <a:xfrm>
          <a:off x="9372111" y="97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86728</xdr:rowOff>
    </xdr:from>
    <xdr:to>
      <xdr:col>46</xdr:col>
      <xdr:colOff>38100</xdr:colOff>
      <xdr:row>58</xdr:row>
      <xdr:rowOff>16878</xdr:rowOff>
    </xdr:to>
    <xdr:sp macro="" textlink="">
      <xdr:nvSpPr>
        <xdr:cNvPr id="377" name="楕円 376"/>
        <xdr:cNvSpPr/>
      </xdr:nvSpPr>
      <xdr:spPr>
        <a:xfrm>
          <a:off x="86995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33405</xdr:rowOff>
    </xdr:from>
    <xdr:ext cx="534377" cy="259045"/>
    <xdr:sp macro="" textlink="">
      <xdr:nvSpPr>
        <xdr:cNvPr id="378" name="テキスト ボックス 377"/>
        <xdr:cNvSpPr txBox="1"/>
      </xdr:nvSpPr>
      <xdr:spPr>
        <a:xfrm>
          <a:off x="8483111" y="96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157676</xdr:rowOff>
    </xdr:from>
    <xdr:to>
      <xdr:col>41</xdr:col>
      <xdr:colOff>101600</xdr:colOff>
      <xdr:row>58</xdr:row>
      <xdr:rowOff>87826</xdr:rowOff>
    </xdr:to>
    <xdr:sp macro="" textlink="">
      <xdr:nvSpPr>
        <xdr:cNvPr id="379" name="楕円 378"/>
        <xdr:cNvSpPr/>
      </xdr:nvSpPr>
      <xdr:spPr>
        <a:xfrm>
          <a:off x="7810500" y="99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104353</xdr:rowOff>
    </xdr:from>
    <xdr:ext cx="534377" cy="259045"/>
    <xdr:sp macro="" textlink="">
      <xdr:nvSpPr>
        <xdr:cNvPr id="380" name="テキスト ボックス 379"/>
        <xdr:cNvSpPr txBox="1"/>
      </xdr:nvSpPr>
      <xdr:spPr>
        <a:xfrm>
          <a:off x="7594111" y="97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13756</xdr:rowOff>
    </xdr:from>
    <xdr:to>
      <xdr:col>36</xdr:col>
      <xdr:colOff>165100</xdr:colOff>
      <xdr:row>58</xdr:row>
      <xdr:rowOff>115356</xdr:rowOff>
    </xdr:to>
    <xdr:sp macro="" textlink="">
      <xdr:nvSpPr>
        <xdr:cNvPr id="381" name="楕円 380"/>
        <xdr:cNvSpPr/>
      </xdr:nvSpPr>
      <xdr:spPr>
        <a:xfrm>
          <a:off x="69215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131883</xdr:rowOff>
    </xdr:from>
    <xdr:ext cx="534377" cy="259045"/>
    <xdr:sp macro="" textlink="">
      <xdr:nvSpPr>
        <xdr:cNvPr id="382" name="テキスト ボックス 381"/>
        <xdr:cNvSpPr txBox="1"/>
      </xdr:nvSpPr>
      <xdr:spPr>
        <a:xfrm>
          <a:off x="6705111" y="973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4865</xdr:rowOff>
    </xdr:from>
    <xdr:to>
      <xdr:col>55</xdr:col>
      <xdr:colOff>0</xdr:colOff>
      <xdr:row>77</xdr:row>
      <xdr:rowOff>39763</xdr:rowOff>
    </xdr:to>
    <xdr:cxnSp macro="">
      <xdr:nvCxnSpPr>
        <xdr:cNvPr id="411" name="直線コネクタ 410"/>
        <xdr:cNvCxnSpPr/>
      </xdr:nvCxnSpPr>
      <xdr:spPr>
        <a:xfrm>
          <a:off x="9639300" y="13206515"/>
          <a:ext cx="8382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4865</xdr:rowOff>
    </xdr:from>
    <xdr:to>
      <xdr:col>50</xdr:col>
      <xdr:colOff>114300</xdr:colOff>
      <xdr:row>77</xdr:row>
      <xdr:rowOff>7265</xdr:rowOff>
    </xdr:to>
    <xdr:cxnSp macro="">
      <xdr:nvCxnSpPr>
        <xdr:cNvPr id="414" name="直線コネクタ 413"/>
        <xdr:cNvCxnSpPr/>
      </xdr:nvCxnSpPr>
      <xdr:spPr>
        <a:xfrm flipV="1">
          <a:off x="8750300" y="1320651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7265</xdr:rowOff>
    </xdr:from>
    <xdr:to>
      <xdr:col>45</xdr:col>
      <xdr:colOff>177800</xdr:colOff>
      <xdr:row>77</xdr:row>
      <xdr:rowOff>111697</xdr:rowOff>
    </xdr:to>
    <xdr:cxnSp macro="">
      <xdr:nvCxnSpPr>
        <xdr:cNvPr id="417" name="直線コネクタ 416"/>
        <xdr:cNvCxnSpPr/>
      </xdr:nvCxnSpPr>
      <xdr:spPr>
        <a:xfrm flipV="1">
          <a:off x="7861300" y="13208915"/>
          <a:ext cx="8890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111697</xdr:rowOff>
    </xdr:from>
    <xdr:to>
      <xdr:col>41</xdr:col>
      <xdr:colOff>50800</xdr:colOff>
      <xdr:row>77</xdr:row>
      <xdr:rowOff>112688</xdr:rowOff>
    </xdr:to>
    <xdr:cxnSp macro="">
      <xdr:nvCxnSpPr>
        <xdr:cNvPr id="420" name="直線コネクタ 419"/>
        <xdr:cNvCxnSpPr/>
      </xdr:nvCxnSpPr>
      <xdr:spPr>
        <a:xfrm flipV="1">
          <a:off x="6972300" y="1331334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160413</xdr:rowOff>
    </xdr:from>
    <xdr:to>
      <xdr:col>55</xdr:col>
      <xdr:colOff>50800</xdr:colOff>
      <xdr:row>77</xdr:row>
      <xdr:rowOff>90563</xdr:rowOff>
    </xdr:to>
    <xdr:sp macro="" textlink="">
      <xdr:nvSpPr>
        <xdr:cNvPr id="430" name="楕円 429"/>
        <xdr:cNvSpPr/>
      </xdr:nvSpPr>
      <xdr:spPr>
        <a:xfrm>
          <a:off x="10426700" y="1319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138840</xdr:rowOff>
    </xdr:from>
    <xdr:ext cx="469744" cy="259045"/>
    <xdr:sp macro="" textlink="">
      <xdr:nvSpPr>
        <xdr:cNvPr id="431" name="商工費該当値テキスト"/>
        <xdr:cNvSpPr txBox="1"/>
      </xdr:nvSpPr>
      <xdr:spPr>
        <a:xfrm>
          <a:off x="10528300" y="13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125515</xdr:rowOff>
    </xdr:from>
    <xdr:to>
      <xdr:col>50</xdr:col>
      <xdr:colOff>165100</xdr:colOff>
      <xdr:row>77</xdr:row>
      <xdr:rowOff>55665</xdr:rowOff>
    </xdr:to>
    <xdr:sp macro="" textlink="">
      <xdr:nvSpPr>
        <xdr:cNvPr id="432" name="楕円 431"/>
        <xdr:cNvSpPr/>
      </xdr:nvSpPr>
      <xdr:spPr>
        <a:xfrm>
          <a:off x="95885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72191</xdr:rowOff>
    </xdr:from>
    <xdr:ext cx="534377" cy="259045"/>
    <xdr:sp macro="" textlink="">
      <xdr:nvSpPr>
        <xdr:cNvPr id="433" name="テキスト ボックス 432"/>
        <xdr:cNvSpPr txBox="1"/>
      </xdr:nvSpPr>
      <xdr:spPr>
        <a:xfrm>
          <a:off x="9372111" y="129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127915</xdr:rowOff>
    </xdr:from>
    <xdr:to>
      <xdr:col>46</xdr:col>
      <xdr:colOff>38100</xdr:colOff>
      <xdr:row>77</xdr:row>
      <xdr:rowOff>58065</xdr:rowOff>
    </xdr:to>
    <xdr:sp macro="" textlink="">
      <xdr:nvSpPr>
        <xdr:cNvPr id="434" name="楕円 433"/>
        <xdr:cNvSpPr/>
      </xdr:nvSpPr>
      <xdr:spPr>
        <a:xfrm>
          <a:off x="8699500" y="131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49192</xdr:rowOff>
    </xdr:from>
    <xdr:ext cx="469744" cy="259045"/>
    <xdr:sp macro="" textlink="">
      <xdr:nvSpPr>
        <xdr:cNvPr id="435" name="テキスト ボックス 434"/>
        <xdr:cNvSpPr txBox="1"/>
      </xdr:nvSpPr>
      <xdr:spPr>
        <a:xfrm>
          <a:off x="8515428" y="1325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60897</xdr:rowOff>
    </xdr:from>
    <xdr:to>
      <xdr:col>41</xdr:col>
      <xdr:colOff>101600</xdr:colOff>
      <xdr:row>77</xdr:row>
      <xdr:rowOff>162497</xdr:rowOff>
    </xdr:to>
    <xdr:sp macro="" textlink="">
      <xdr:nvSpPr>
        <xdr:cNvPr id="436" name="楕円 435"/>
        <xdr:cNvSpPr/>
      </xdr:nvSpPr>
      <xdr:spPr>
        <a:xfrm>
          <a:off x="7810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7574</xdr:rowOff>
    </xdr:from>
    <xdr:ext cx="469744" cy="259045"/>
    <xdr:sp macro="" textlink="">
      <xdr:nvSpPr>
        <xdr:cNvPr id="437" name="テキスト ボックス 436"/>
        <xdr:cNvSpPr txBox="1"/>
      </xdr:nvSpPr>
      <xdr:spPr>
        <a:xfrm>
          <a:off x="7626428" y="1303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61888</xdr:rowOff>
    </xdr:from>
    <xdr:to>
      <xdr:col>36</xdr:col>
      <xdr:colOff>165100</xdr:colOff>
      <xdr:row>77</xdr:row>
      <xdr:rowOff>163488</xdr:rowOff>
    </xdr:to>
    <xdr:sp macro="" textlink="">
      <xdr:nvSpPr>
        <xdr:cNvPr id="438" name="楕円 437"/>
        <xdr:cNvSpPr/>
      </xdr:nvSpPr>
      <xdr:spPr>
        <a:xfrm>
          <a:off x="6921500" y="132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8565</xdr:rowOff>
    </xdr:from>
    <xdr:ext cx="469744" cy="259045"/>
    <xdr:sp macro="" textlink="">
      <xdr:nvSpPr>
        <xdr:cNvPr id="439" name="テキスト ボックス 438"/>
        <xdr:cNvSpPr txBox="1"/>
      </xdr:nvSpPr>
      <xdr:spPr>
        <a:xfrm>
          <a:off x="6737428" y="130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37570</xdr:rowOff>
    </xdr:from>
    <xdr:to>
      <xdr:col>55</xdr:col>
      <xdr:colOff>0</xdr:colOff>
      <xdr:row>95</xdr:row>
      <xdr:rowOff>78174</xdr:rowOff>
    </xdr:to>
    <xdr:cxnSp macro="">
      <xdr:nvCxnSpPr>
        <xdr:cNvPr id="470" name="直線コネクタ 469"/>
        <xdr:cNvCxnSpPr/>
      </xdr:nvCxnSpPr>
      <xdr:spPr>
        <a:xfrm flipV="1">
          <a:off x="9639300" y="16325320"/>
          <a:ext cx="8382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60179</xdr:rowOff>
    </xdr:from>
    <xdr:to>
      <xdr:col>50</xdr:col>
      <xdr:colOff>114300</xdr:colOff>
      <xdr:row>95</xdr:row>
      <xdr:rowOff>78174</xdr:rowOff>
    </xdr:to>
    <xdr:cxnSp macro="">
      <xdr:nvCxnSpPr>
        <xdr:cNvPr id="473" name="直線コネクタ 472"/>
        <xdr:cNvCxnSpPr/>
      </xdr:nvCxnSpPr>
      <xdr:spPr>
        <a:xfrm>
          <a:off x="8750300" y="16176479"/>
          <a:ext cx="889000" cy="1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121510</xdr:rowOff>
    </xdr:from>
    <xdr:to>
      <xdr:col>45</xdr:col>
      <xdr:colOff>177800</xdr:colOff>
      <xdr:row>94</xdr:row>
      <xdr:rowOff>60179</xdr:rowOff>
    </xdr:to>
    <xdr:cxnSp macro="">
      <xdr:nvCxnSpPr>
        <xdr:cNvPr id="476" name="直線コネクタ 475"/>
        <xdr:cNvCxnSpPr/>
      </xdr:nvCxnSpPr>
      <xdr:spPr>
        <a:xfrm>
          <a:off x="7861300" y="16066360"/>
          <a:ext cx="889000" cy="1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27609</xdr:rowOff>
    </xdr:from>
    <xdr:to>
      <xdr:col>41</xdr:col>
      <xdr:colOff>50800</xdr:colOff>
      <xdr:row>93</xdr:row>
      <xdr:rowOff>121510</xdr:rowOff>
    </xdr:to>
    <xdr:cxnSp macro="">
      <xdr:nvCxnSpPr>
        <xdr:cNvPr id="479" name="直線コネクタ 478"/>
        <xdr:cNvCxnSpPr/>
      </xdr:nvCxnSpPr>
      <xdr:spPr>
        <a:xfrm>
          <a:off x="6972300" y="15972459"/>
          <a:ext cx="889000" cy="9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158220</xdr:rowOff>
    </xdr:from>
    <xdr:to>
      <xdr:col>55</xdr:col>
      <xdr:colOff>50800</xdr:colOff>
      <xdr:row>95</xdr:row>
      <xdr:rowOff>88370</xdr:rowOff>
    </xdr:to>
    <xdr:sp macro="" textlink="">
      <xdr:nvSpPr>
        <xdr:cNvPr id="489" name="楕円 488"/>
        <xdr:cNvSpPr/>
      </xdr:nvSpPr>
      <xdr:spPr>
        <a:xfrm>
          <a:off x="10426700" y="162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9647</xdr:rowOff>
    </xdr:from>
    <xdr:ext cx="534377" cy="259045"/>
    <xdr:sp macro="" textlink="">
      <xdr:nvSpPr>
        <xdr:cNvPr id="490" name="土木費該当値テキスト"/>
        <xdr:cNvSpPr txBox="1"/>
      </xdr:nvSpPr>
      <xdr:spPr>
        <a:xfrm>
          <a:off x="10528300" y="1612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27374</xdr:rowOff>
    </xdr:from>
    <xdr:to>
      <xdr:col>50</xdr:col>
      <xdr:colOff>165100</xdr:colOff>
      <xdr:row>95</xdr:row>
      <xdr:rowOff>128974</xdr:rowOff>
    </xdr:to>
    <xdr:sp macro="" textlink="">
      <xdr:nvSpPr>
        <xdr:cNvPr id="491" name="楕円 490"/>
        <xdr:cNvSpPr/>
      </xdr:nvSpPr>
      <xdr:spPr>
        <a:xfrm>
          <a:off x="9588500" y="163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145501</xdr:rowOff>
    </xdr:from>
    <xdr:ext cx="534377" cy="259045"/>
    <xdr:sp macro="" textlink="">
      <xdr:nvSpPr>
        <xdr:cNvPr id="492" name="テキスト ボックス 491"/>
        <xdr:cNvSpPr txBox="1"/>
      </xdr:nvSpPr>
      <xdr:spPr>
        <a:xfrm>
          <a:off x="9372111" y="160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9379</xdr:rowOff>
    </xdr:from>
    <xdr:to>
      <xdr:col>46</xdr:col>
      <xdr:colOff>38100</xdr:colOff>
      <xdr:row>94</xdr:row>
      <xdr:rowOff>110979</xdr:rowOff>
    </xdr:to>
    <xdr:sp macro="" textlink="">
      <xdr:nvSpPr>
        <xdr:cNvPr id="493" name="楕円 492"/>
        <xdr:cNvSpPr/>
      </xdr:nvSpPr>
      <xdr:spPr>
        <a:xfrm>
          <a:off x="8699500" y="161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127506</xdr:rowOff>
    </xdr:from>
    <xdr:ext cx="534377" cy="259045"/>
    <xdr:sp macro="" textlink="">
      <xdr:nvSpPr>
        <xdr:cNvPr id="494" name="テキスト ボックス 493"/>
        <xdr:cNvSpPr txBox="1"/>
      </xdr:nvSpPr>
      <xdr:spPr>
        <a:xfrm>
          <a:off x="8483111" y="159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70710</xdr:rowOff>
    </xdr:from>
    <xdr:to>
      <xdr:col>41</xdr:col>
      <xdr:colOff>101600</xdr:colOff>
      <xdr:row>94</xdr:row>
      <xdr:rowOff>860</xdr:rowOff>
    </xdr:to>
    <xdr:sp macro="" textlink="">
      <xdr:nvSpPr>
        <xdr:cNvPr id="495" name="楕円 494"/>
        <xdr:cNvSpPr/>
      </xdr:nvSpPr>
      <xdr:spPr>
        <a:xfrm>
          <a:off x="7810500" y="160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17387</xdr:rowOff>
    </xdr:from>
    <xdr:ext cx="534377" cy="259045"/>
    <xdr:sp macro="" textlink="">
      <xdr:nvSpPr>
        <xdr:cNvPr id="496" name="テキスト ボックス 495"/>
        <xdr:cNvSpPr txBox="1"/>
      </xdr:nvSpPr>
      <xdr:spPr>
        <a:xfrm>
          <a:off x="7594111" y="157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148259</xdr:rowOff>
    </xdr:from>
    <xdr:to>
      <xdr:col>36</xdr:col>
      <xdr:colOff>165100</xdr:colOff>
      <xdr:row>93</xdr:row>
      <xdr:rowOff>78409</xdr:rowOff>
    </xdr:to>
    <xdr:sp macro="" textlink="">
      <xdr:nvSpPr>
        <xdr:cNvPr id="497" name="楕円 496"/>
        <xdr:cNvSpPr/>
      </xdr:nvSpPr>
      <xdr:spPr>
        <a:xfrm>
          <a:off x="6921500" y="1592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94936</xdr:rowOff>
    </xdr:from>
    <xdr:ext cx="599010" cy="259045"/>
    <xdr:sp macro="" textlink="">
      <xdr:nvSpPr>
        <xdr:cNvPr id="498" name="テキスト ボックス 497"/>
        <xdr:cNvSpPr txBox="1"/>
      </xdr:nvSpPr>
      <xdr:spPr>
        <a:xfrm>
          <a:off x="6672795" y="1569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88493</xdr:rowOff>
    </xdr:from>
    <xdr:to>
      <xdr:col>85</xdr:col>
      <xdr:colOff>127000</xdr:colOff>
      <xdr:row>37</xdr:row>
      <xdr:rowOff>109144</xdr:rowOff>
    </xdr:to>
    <xdr:cxnSp macro="">
      <xdr:nvCxnSpPr>
        <xdr:cNvPr id="528" name="直線コネクタ 527"/>
        <xdr:cNvCxnSpPr/>
      </xdr:nvCxnSpPr>
      <xdr:spPr>
        <a:xfrm>
          <a:off x="15481300" y="6432143"/>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58509</xdr:rowOff>
    </xdr:from>
    <xdr:to>
      <xdr:col>81</xdr:col>
      <xdr:colOff>50800</xdr:colOff>
      <xdr:row>37</xdr:row>
      <xdr:rowOff>88493</xdr:rowOff>
    </xdr:to>
    <xdr:cxnSp macro="">
      <xdr:nvCxnSpPr>
        <xdr:cNvPr id="531" name="直線コネクタ 530"/>
        <xdr:cNvCxnSpPr/>
      </xdr:nvCxnSpPr>
      <xdr:spPr>
        <a:xfrm>
          <a:off x="14592300" y="6402159"/>
          <a:ext cx="8890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58509</xdr:rowOff>
    </xdr:from>
    <xdr:to>
      <xdr:col>76</xdr:col>
      <xdr:colOff>114300</xdr:colOff>
      <xdr:row>37</xdr:row>
      <xdr:rowOff>125413</xdr:rowOff>
    </xdr:to>
    <xdr:cxnSp macro="">
      <xdr:nvCxnSpPr>
        <xdr:cNvPr id="534" name="直線コネクタ 533"/>
        <xdr:cNvCxnSpPr/>
      </xdr:nvCxnSpPr>
      <xdr:spPr>
        <a:xfrm flipV="1">
          <a:off x="13703300" y="6402159"/>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125413</xdr:rowOff>
    </xdr:from>
    <xdr:to>
      <xdr:col>71</xdr:col>
      <xdr:colOff>177800</xdr:colOff>
      <xdr:row>37</xdr:row>
      <xdr:rowOff>138100</xdr:rowOff>
    </xdr:to>
    <xdr:cxnSp macro="">
      <xdr:nvCxnSpPr>
        <xdr:cNvPr id="537" name="直線コネクタ 536"/>
        <xdr:cNvCxnSpPr/>
      </xdr:nvCxnSpPr>
      <xdr:spPr>
        <a:xfrm flipV="1">
          <a:off x="12814300" y="646906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58344</xdr:rowOff>
    </xdr:from>
    <xdr:to>
      <xdr:col>85</xdr:col>
      <xdr:colOff>177800</xdr:colOff>
      <xdr:row>37</xdr:row>
      <xdr:rowOff>159944</xdr:rowOff>
    </xdr:to>
    <xdr:sp macro="" textlink="">
      <xdr:nvSpPr>
        <xdr:cNvPr id="547" name="楕円 546"/>
        <xdr:cNvSpPr/>
      </xdr:nvSpPr>
      <xdr:spPr>
        <a:xfrm>
          <a:off x="162687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81221</xdr:rowOff>
    </xdr:from>
    <xdr:ext cx="534377" cy="259045"/>
    <xdr:sp macro="" textlink="">
      <xdr:nvSpPr>
        <xdr:cNvPr id="548" name="消防費該当値テキスト"/>
        <xdr:cNvSpPr txBox="1"/>
      </xdr:nvSpPr>
      <xdr:spPr>
        <a:xfrm>
          <a:off x="16370300" y="62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37693</xdr:rowOff>
    </xdr:from>
    <xdr:to>
      <xdr:col>81</xdr:col>
      <xdr:colOff>101600</xdr:colOff>
      <xdr:row>37</xdr:row>
      <xdr:rowOff>139293</xdr:rowOff>
    </xdr:to>
    <xdr:sp macro="" textlink="">
      <xdr:nvSpPr>
        <xdr:cNvPr id="549" name="楕円 548"/>
        <xdr:cNvSpPr/>
      </xdr:nvSpPr>
      <xdr:spPr>
        <a:xfrm>
          <a:off x="15430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155820</xdr:rowOff>
    </xdr:from>
    <xdr:ext cx="534377" cy="259045"/>
    <xdr:sp macro="" textlink="">
      <xdr:nvSpPr>
        <xdr:cNvPr id="550" name="テキスト ボックス 549"/>
        <xdr:cNvSpPr txBox="1"/>
      </xdr:nvSpPr>
      <xdr:spPr>
        <a:xfrm>
          <a:off x="15214111" y="61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7709</xdr:rowOff>
    </xdr:from>
    <xdr:to>
      <xdr:col>76</xdr:col>
      <xdr:colOff>165100</xdr:colOff>
      <xdr:row>37</xdr:row>
      <xdr:rowOff>109309</xdr:rowOff>
    </xdr:to>
    <xdr:sp macro="" textlink="">
      <xdr:nvSpPr>
        <xdr:cNvPr id="551" name="楕円 550"/>
        <xdr:cNvSpPr/>
      </xdr:nvSpPr>
      <xdr:spPr>
        <a:xfrm>
          <a:off x="14541500" y="63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125836</xdr:rowOff>
    </xdr:from>
    <xdr:ext cx="534377" cy="259045"/>
    <xdr:sp macro="" textlink="">
      <xdr:nvSpPr>
        <xdr:cNvPr id="552" name="テキスト ボックス 551"/>
        <xdr:cNvSpPr txBox="1"/>
      </xdr:nvSpPr>
      <xdr:spPr>
        <a:xfrm>
          <a:off x="14325111" y="61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74613</xdr:rowOff>
    </xdr:from>
    <xdr:to>
      <xdr:col>72</xdr:col>
      <xdr:colOff>38100</xdr:colOff>
      <xdr:row>38</xdr:row>
      <xdr:rowOff>4763</xdr:rowOff>
    </xdr:to>
    <xdr:sp macro="" textlink="">
      <xdr:nvSpPr>
        <xdr:cNvPr id="553" name="楕円 552"/>
        <xdr:cNvSpPr/>
      </xdr:nvSpPr>
      <xdr:spPr>
        <a:xfrm>
          <a:off x="13652500" y="6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167340</xdr:rowOff>
    </xdr:from>
    <xdr:ext cx="534377" cy="259045"/>
    <xdr:sp macro="" textlink="">
      <xdr:nvSpPr>
        <xdr:cNvPr id="554" name="テキスト ボックス 553"/>
        <xdr:cNvSpPr txBox="1"/>
      </xdr:nvSpPr>
      <xdr:spPr>
        <a:xfrm>
          <a:off x="13436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87300</xdr:rowOff>
    </xdr:from>
    <xdr:to>
      <xdr:col>67</xdr:col>
      <xdr:colOff>101600</xdr:colOff>
      <xdr:row>38</xdr:row>
      <xdr:rowOff>17450</xdr:rowOff>
    </xdr:to>
    <xdr:sp macro="" textlink="">
      <xdr:nvSpPr>
        <xdr:cNvPr id="555" name="楕円 554"/>
        <xdr:cNvSpPr/>
      </xdr:nvSpPr>
      <xdr:spPr>
        <a:xfrm>
          <a:off x="12763500" y="64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8577</xdr:rowOff>
    </xdr:from>
    <xdr:ext cx="534377" cy="259045"/>
    <xdr:sp macro="" textlink="">
      <xdr:nvSpPr>
        <xdr:cNvPr id="556" name="テキスト ボックス 555"/>
        <xdr:cNvSpPr txBox="1"/>
      </xdr:nvSpPr>
      <xdr:spPr>
        <a:xfrm>
          <a:off x="12547111" y="65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107566</xdr:rowOff>
    </xdr:from>
    <xdr:to>
      <xdr:col>85</xdr:col>
      <xdr:colOff>127000</xdr:colOff>
      <xdr:row>55</xdr:row>
      <xdr:rowOff>109231</xdr:rowOff>
    </xdr:to>
    <xdr:cxnSp macro="">
      <xdr:nvCxnSpPr>
        <xdr:cNvPr id="588" name="直線コネクタ 587"/>
        <xdr:cNvCxnSpPr/>
      </xdr:nvCxnSpPr>
      <xdr:spPr>
        <a:xfrm flipV="1">
          <a:off x="15481300" y="9537316"/>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55167</xdr:rowOff>
    </xdr:from>
    <xdr:to>
      <xdr:col>81</xdr:col>
      <xdr:colOff>50800</xdr:colOff>
      <xdr:row>55</xdr:row>
      <xdr:rowOff>109231</xdr:rowOff>
    </xdr:to>
    <xdr:cxnSp macro="">
      <xdr:nvCxnSpPr>
        <xdr:cNvPr id="591" name="直線コネクタ 590"/>
        <xdr:cNvCxnSpPr/>
      </xdr:nvCxnSpPr>
      <xdr:spPr>
        <a:xfrm>
          <a:off x="14592300" y="8970567"/>
          <a:ext cx="889000" cy="56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55167</xdr:rowOff>
    </xdr:from>
    <xdr:to>
      <xdr:col>76</xdr:col>
      <xdr:colOff>114300</xdr:colOff>
      <xdr:row>53</xdr:row>
      <xdr:rowOff>83921</xdr:rowOff>
    </xdr:to>
    <xdr:cxnSp macro="">
      <xdr:nvCxnSpPr>
        <xdr:cNvPr id="594" name="直線コネクタ 593"/>
        <xdr:cNvCxnSpPr/>
      </xdr:nvCxnSpPr>
      <xdr:spPr>
        <a:xfrm flipV="1">
          <a:off x="13703300" y="8970567"/>
          <a:ext cx="889000" cy="20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83921</xdr:rowOff>
    </xdr:from>
    <xdr:to>
      <xdr:col>71</xdr:col>
      <xdr:colOff>177800</xdr:colOff>
      <xdr:row>55</xdr:row>
      <xdr:rowOff>120090</xdr:rowOff>
    </xdr:to>
    <xdr:cxnSp macro="">
      <xdr:nvCxnSpPr>
        <xdr:cNvPr id="597" name="直線コネクタ 596"/>
        <xdr:cNvCxnSpPr/>
      </xdr:nvCxnSpPr>
      <xdr:spPr>
        <a:xfrm flipV="1">
          <a:off x="12814300" y="9170771"/>
          <a:ext cx="889000" cy="3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56766</xdr:rowOff>
    </xdr:from>
    <xdr:to>
      <xdr:col>85</xdr:col>
      <xdr:colOff>177800</xdr:colOff>
      <xdr:row>55</xdr:row>
      <xdr:rowOff>158366</xdr:rowOff>
    </xdr:to>
    <xdr:sp macro="" textlink="">
      <xdr:nvSpPr>
        <xdr:cNvPr id="607" name="楕円 606"/>
        <xdr:cNvSpPr/>
      </xdr:nvSpPr>
      <xdr:spPr>
        <a:xfrm>
          <a:off x="16268700" y="94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79643</xdr:rowOff>
    </xdr:from>
    <xdr:ext cx="534377" cy="259045"/>
    <xdr:sp macro="" textlink="">
      <xdr:nvSpPr>
        <xdr:cNvPr id="608" name="教育費該当値テキスト"/>
        <xdr:cNvSpPr txBox="1"/>
      </xdr:nvSpPr>
      <xdr:spPr>
        <a:xfrm>
          <a:off x="16370300" y="933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58431</xdr:rowOff>
    </xdr:from>
    <xdr:to>
      <xdr:col>81</xdr:col>
      <xdr:colOff>101600</xdr:colOff>
      <xdr:row>55</xdr:row>
      <xdr:rowOff>160031</xdr:rowOff>
    </xdr:to>
    <xdr:sp macro="" textlink="">
      <xdr:nvSpPr>
        <xdr:cNvPr id="609" name="楕円 608"/>
        <xdr:cNvSpPr/>
      </xdr:nvSpPr>
      <xdr:spPr>
        <a:xfrm>
          <a:off x="15430500" y="9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5108</xdr:rowOff>
    </xdr:from>
    <xdr:ext cx="534377" cy="259045"/>
    <xdr:sp macro="" textlink="">
      <xdr:nvSpPr>
        <xdr:cNvPr id="610" name="テキスト ボックス 609"/>
        <xdr:cNvSpPr txBox="1"/>
      </xdr:nvSpPr>
      <xdr:spPr>
        <a:xfrm>
          <a:off x="15214111" y="92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4367</xdr:rowOff>
    </xdr:from>
    <xdr:to>
      <xdr:col>76</xdr:col>
      <xdr:colOff>165100</xdr:colOff>
      <xdr:row>52</xdr:row>
      <xdr:rowOff>105967</xdr:rowOff>
    </xdr:to>
    <xdr:sp macro="" textlink="">
      <xdr:nvSpPr>
        <xdr:cNvPr id="611" name="楕円 610"/>
        <xdr:cNvSpPr/>
      </xdr:nvSpPr>
      <xdr:spPr>
        <a:xfrm>
          <a:off x="14541500" y="89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122494</xdr:rowOff>
    </xdr:from>
    <xdr:ext cx="534377" cy="259045"/>
    <xdr:sp macro="" textlink="">
      <xdr:nvSpPr>
        <xdr:cNvPr id="612" name="テキスト ボックス 611"/>
        <xdr:cNvSpPr txBox="1"/>
      </xdr:nvSpPr>
      <xdr:spPr>
        <a:xfrm>
          <a:off x="14325111" y="86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33121</xdr:rowOff>
    </xdr:from>
    <xdr:to>
      <xdr:col>72</xdr:col>
      <xdr:colOff>38100</xdr:colOff>
      <xdr:row>53</xdr:row>
      <xdr:rowOff>134721</xdr:rowOff>
    </xdr:to>
    <xdr:sp macro="" textlink="">
      <xdr:nvSpPr>
        <xdr:cNvPr id="613" name="楕円 612"/>
        <xdr:cNvSpPr/>
      </xdr:nvSpPr>
      <xdr:spPr>
        <a:xfrm>
          <a:off x="13652500" y="91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151248</xdr:rowOff>
    </xdr:from>
    <xdr:ext cx="534377" cy="259045"/>
    <xdr:sp macro="" textlink="">
      <xdr:nvSpPr>
        <xdr:cNvPr id="614" name="テキスト ボックス 613"/>
        <xdr:cNvSpPr txBox="1"/>
      </xdr:nvSpPr>
      <xdr:spPr>
        <a:xfrm>
          <a:off x="13436111" y="88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69290</xdr:rowOff>
    </xdr:from>
    <xdr:to>
      <xdr:col>67</xdr:col>
      <xdr:colOff>101600</xdr:colOff>
      <xdr:row>55</xdr:row>
      <xdr:rowOff>170890</xdr:rowOff>
    </xdr:to>
    <xdr:sp macro="" textlink="">
      <xdr:nvSpPr>
        <xdr:cNvPr id="615" name="楕円 614"/>
        <xdr:cNvSpPr/>
      </xdr:nvSpPr>
      <xdr:spPr>
        <a:xfrm>
          <a:off x="12763500" y="94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15967</xdr:rowOff>
    </xdr:from>
    <xdr:ext cx="534377" cy="259045"/>
    <xdr:sp macro="" textlink="">
      <xdr:nvSpPr>
        <xdr:cNvPr id="616" name="テキスト ボックス 615"/>
        <xdr:cNvSpPr txBox="1"/>
      </xdr:nvSpPr>
      <xdr:spPr>
        <a:xfrm>
          <a:off x="12547111" y="9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91646</xdr:rowOff>
    </xdr:from>
    <xdr:to>
      <xdr:col>81</xdr:col>
      <xdr:colOff>50800</xdr:colOff>
      <xdr:row>79</xdr:row>
      <xdr:rowOff>98879</xdr:rowOff>
    </xdr:to>
    <xdr:cxnSp macro="">
      <xdr:nvCxnSpPr>
        <xdr:cNvPr id="650" name="直線コネクタ 649"/>
        <xdr:cNvCxnSpPr/>
      </xdr:nvCxnSpPr>
      <xdr:spPr>
        <a:xfrm>
          <a:off x="14592300" y="13636196"/>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91646</xdr:rowOff>
    </xdr:from>
    <xdr:to>
      <xdr:col>76</xdr:col>
      <xdr:colOff>114300</xdr:colOff>
      <xdr:row>79</xdr:row>
      <xdr:rowOff>92983</xdr:rowOff>
    </xdr:to>
    <xdr:cxnSp macro="">
      <xdr:nvCxnSpPr>
        <xdr:cNvPr id="653" name="直線コネクタ 652"/>
        <xdr:cNvCxnSpPr/>
      </xdr:nvCxnSpPr>
      <xdr:spPr>
        <a:xfrm flipV="1">
          <a:off x="13703300" y="13636196"/>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92983</xdr:rowOff>
    </xdr:from>
    <xdr:to>
      <xdr:col>71</xdr:col>
      <xdr:colOff>177800</xdr:colOff>
      <xdr:row>79</xdr:row>
      <xdr:rowOff>96788</xdr:rowOff>
    </xdr:to>
    <xdr:cxnSp macro="">
      <xdr:nvCxnSpPr>
        <xdr:cNvPr id="656" name="直線コネクタ 655"/>
        <xdr:cNvCxnSpPr/>
      </xdr:nvCxnSpPr>
      <xdr:spPr>
        <a:xfrm flipV="1">
          <a:off x="12814300" y="13637533"/>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40846</xdr:rowOff>
    </xdr:from>
    <xdr:to>
      <xdr:col>76</xdr:col>
      <xdr:colOff>165100</xdr:colOff>
      <xdr:row>79</xdr:row>
      <xdr:rowOff>142446</xdr:rowOff>
    </xdr:to>
    <xdr:sp macro="" textlink="">
      <xdr:nvSpPr>
        <xdr:cNvPr id="670" name="楕円 669"/>
        <xdr:cNvSpPr/>
      </xdr:nvSpPr>
      <xdr:spPr>
        <a:xfrm>
          <a:off x="14541500" y="135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133573</xdr:rowOff>
    </xdr:from>
    <xdr:ext cx="378565" cy="259045"/>
    <xdr:sp macro="" textlink="">
      <xdr:nvSpPr>
        <xdr:cNvPr id="671" name="テキスト ボックス 670"/>
        <xdr:cNvSpPr txBox="1"/>
      </xdr:nvSpPr>
      <xdr:spPr>
        <a:xfrm>
          <a:off x="14403017" y="13678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42183</xdr:rowOff>
    </xdr:from>
    <xdr:to>
      <xdr:col>72</xdr:col>
      <xdr:colOff>38100</xdr:colOff>
      <xdr:row>79</xdr:row>
      <xdr:rowOff>143783</xdr:rowOff>
    </xdr:to>
    <xdr:sp macro="" textlink="">
      <xdr:nvSpPr>
        <xdr:cNvPr id="672" name="楕円 671"/>
        <xdr:cNvSpPr/>
      </xdr:nvSpPr>
      <xdr:spPr>
        <a:xfrm>
          <a:off x="13652500" y="13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134910</xdr:rowOff>
    </xdr:from>
    <xdr:ext cx="378565" cy="259045"/>
    <xdr:sp macro="" textlink="">
      <xdr:nvSpPr>
        <xdr:cNvPr id="673" name="テキスト ボックス 672"/>
        <xdr:cNvSpPr txBox="1"/>
      </xdr:nvSpPr>
      <xdr:spPr>
        <a:xfrm>
          <a:off x="13514017" y="1367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45988</xdr:rowOff>
    </xdr:from>
    <xdr:to>
      <xdr:col>67</xdr:col>
      <xdr:colOff>101600</xdr:colOff>
      <xdr:row>79</xdr:row>
      <xdr:rowOff>147588</xdr:rowOff>
    </xdr:to>
    <xdr:sp macro="" textlink="">
      <xdr:nvSpPr>
        <xdr:cNvPr id="674" name="楕円 673"/>
        <xdr:cNvSpPr/>
      </xdr:nvSpPr>
      <xdr:spPr>
        <a:xfrm>
          <a:off x="12763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138715</xdr:rowOff>
    </xdr:from>
    <xdr:ext cx="378565" cy="259045"/>
    <xdr:sp macro="" textlink="">
      <xdr:nvSpPr>
        <xdr:cNvPr id="675" name="テキスト ボックス 674"/>
        <xdr:cNvSpPr txBox="1"/>
      </xdr:nvSpPr>
      <xdr:spPr>
        <a:xfrm>
          <a:off x="12625017" y="13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82812</xdr:rowOff>
    </xdr:from>
    <xdr:to>
      <xdr:col>85</xdr:col>
      <xdr:colOff>127000</xdr:colOff>
      <xdr:row>98</xdr:row>
      <xdr:rowOff>133038</xdr:rowOff>
    </xdr:to>
    <xdr:cxnSp macro="">
      <xdr:nvCxnSpPr>
        <xdr:cNvPr id="706" name="直線コネクタ 705"/>
        <xdr:cNvCxnSpPr/>
      </xdr:nvCxnSpPr>
      <xdr:spPr>
        <a:xfrm>
          <a:off x="15481300" y="16884912"/>
          <a:ext cx="8382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47264</xdr:rowOff>
    </xdr:from>
    <xdr:to>
      <xdr:col>81</xdr:col>
      <xdr:colOff>50800</xdr:colOff>
      <xdr:row>98</xdr:row>
      <xdr:rowOff>82812</xdr:rowOff>
    </xdr:to>
    <xdr:cxnSp macro="">
      <xdr:nvCxnSpPr>
        <xdr:cNvPr id="709" name="直線コネクタ 708"/>
        <xdr:cNvCxnSpPr/>
      </xdr:nvCxnSpPr>
      <xdr:spPr>
        <a:xfrm>
          <a:off x="14592300" y="16849364"/>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30347</xdr:rowOff>
    </xdr:from>
    <xdr:to>
      <xdr:col>76</xdr:col>
      <xdr:colOff>114300</xdr:colOff>
      <xdr:row>98</xdr:row>
      <xdr:rowOff>47264</xdr:rowOff>
    </xdr:to>
    <xdr:cxnSp macro="">
      <xdr:nvCxnSpPr>
        <xdr:cNvPr id="712" name="直線コネクタ 711"/>
        <xdr:cNvCxnSpPr/>
      </xdr:nvCxnSpPr>
      <xdr:spPr>
        <a:xfrm>
          <a:off x="13703300" y="1683244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532</xdr:rowOff>
    </xdr:from>
    <xdr:to>
      <xdr:col>71</xdr:col>
      <xdr:colOff>177800</xdr:colOff>
      <xdr:row>98</xdr:row>
      <xdr:rowOff>30347</xdr:rowOff>
    </xdr:to>
    <xdr:cxnSp macro="">
      <xdr:nvCxnSpPr>
        <xdr:cNvPr id="715" name="直線コネクタ 714"/>
        <xdr:cNvCxnSpPr/>
      </xdr:nvCxnSpPr>
      <xdr:spPr>
        <a:xfrm>
          <a:off x="12814300" y="16802632"/>
          <a:ext cx="889000" cy="2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82238</xdr:rowOff>
    </xdr:from>
    <xdr:to>
      <xdr:col>85</xdr:col>
      <xdr:colOff>177800</xdr:colOff>
      <xdr:row>99</xdr:row>
      <xdr:rowOff>12388</xdr:rowOff>
    </xdr:to>
    <xdr:sp macro="" textlink="">
      <xdr:nvSpPr>
        <xdr:cNvPr id="725" name="楕円 724"/>
        <xdr:cNvSpPr/>
      </xdr:nvSpPr>
      <xdr:spPr>
        <a:xfrm>
          <a:off x="16268700" y="16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168615</xdr:rowOff>
    </xdr:from>
    <xdr:ext cx="469744" cy="259045"/>
    <xdr:sp macro="" textlink="">
      <xdr:nvSpPr>
        <xdr:cNvPr id="726" name="公債費該当値テキスト"/>
        <xdr:cNvSpPr txBox="1"/>
      </xdr:nvSpPr>
      <xdr:spPr>
        <a:xfrm>
          <a:off x="16370300" y="1679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32012</xdr:rowOff>
    </xdr:from>
    <xdr:to>
      <xdr:col>81</xdr:col>
      <xdr:colOff>101600</xdr:colOff>
      <xdr:row>98</xdr:row>
      <xdr:rowOff>133612</xdr:rowOff>
    </xdr:to>
    <xdr:sp macro="" textlink="">
      <xdr:nvSpPr>
        <xdr:cNvPr id="727" name="楕円 726"/>
        <xdr:cNvSpPr/>
      </xdr:nvSpPr>
      <xdr:spPr>
        <a:xfrm>
          <a:off x="15430500" y="168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124739</xdr:rowOff>
    </xdr:from>
    <xdr:ext cx="534377" cy="259045"/>
    <xdr:sp macro="" textlink="">
      <xdr:nvSpPr>
        <xdr:cNvPr id="728" name="テキスト ボックス 727"/>
        <xdr:cNvSpPr txBox="1"/>
      </xdr:nvSpPr>
      <xdr:spPr>
        <a:xfrm>
          <a:off x="15214111" y="169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167914</xdr:rowOff>
    </xdr:from>
    <xdr:to>
      <xdr:col>76</xdr:col>
      <xdr:colOff>165100</xdr:colOff>
      <xdr:row>98</xdr:row>
      <xdr:rowOff>98064</xdr:rowOff>
    </xdr:to>
    <xdr:sp macro="" textlink="">
      <xdr:nvSpPr>
        <xdr:cNvPr id="729" name="楕円 728"/>
        <xdr:cNvSpPr/>
      </xdr:nvSpPr>
      <xdr:spPr>
        <a:xfrm>
          <a:off x="14541500" y="167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89191</xdr:rowOff>
    </xdr:from>
    <xdr:ext cx="534377" cy="259045"/>
    <xdr:sp macro="" textlink="">
      <xdr:nvSpPr>
        <xdr:cNvPr id="730" name="テキスト ボックス 729"/>
        <xdr:cNvSpPr txBox="1"/>
      </xdr:nvSpPr>
      <xdr:spPr>
        <a:xfrm>
          <a:off x="14325111" y="168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150997</xdr:rowOff>
    </xdr:from>
    <xdr:to>
      <xdr:col>72</xdr:col>
      <xdr:colOff>38100</xdr:colOff>
      <xdr:row>98</xdr:row>
      <xdr:rowOff>81147</xdr:rowOff>
    </xdr:to>
    <xdr:sp macro="" textlink="">
      <xdr:nvSpPr>
        <xdr:cNvPr id="731" name="楕円 730"/>
        <xdr:cNvSpPr/>
      </xdr:nvSpPr>
      <xdr:spPr>
        <a:xfrm>
          <a:off x="13652500" y="1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72274</xdr:rowOff>
    </xdr:from>
    <xdr:ext cx="534377" cy="259045"/>
    <xdr:sp macro="" textlink="">
      <xdr:nvSpPr>
        <xdr:cNvPr id="732" name="テキスト ボックス 731"/>
        <xdr:cNvSpPr txBox="1"/>
      </xdr:nvSpPr>
      <xdr:spPr>
        <a:xfrm>
          <a:off x="13436111" y="1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121182</xdr:rowOff>
    </xdr:from>
    <xdr:to>
      <xdr:col>67</xdr:col>
      <xdr:colOff>101600</xdr:colOff>
      <xdr:row>98</xdr:row>
      <xdr:rowOff>51332</xdr:rowOff>
    </xdr:to>
    <xdr:sp macro="" textlink="">
      <xdr:nvSpPr>
        <xdr:cNvPr id="733" name="楕円 732"/>
        <xdr:cNvSpPr/>
      </xdr:nvSpPr>
      <xdr:spPr>
        <a:xfrm>
          <a:off x="12763500" y="167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42459</xdr:rowOff>
    </xdr:from>
    <xdr:ext cx="534377" cy="259045"/>
    <xdr:sp macro="" textlink="">
      <xdr:nvSpPr>
        <xdr:cNvPr id="734" name="テキスト ボックス 733"/>
        <xdr:cNvSpPr txBox="1"/>
      </xdr:nvSpPr>
      <xdr:spPr>
        <a:xfrm>
          <a:off x="12547111" y="168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115,142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円の増額かつ類似団体平均と比較すると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円の増額となっている。これは，減債基金積立金の前年度比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百万円増，公共施設維持整備基金積立金の前年度比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百万円増が主な要因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165,685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すると高止まりしている。これは，本村単独の福祉施策が多数あることから，福祉費全体（社会福祉費，児童福祉費等）が高水準であることが主な要因である。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66,856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円の増額となっている。これは，新型コロナウイルスワクチン感染症対策事業に伴い増となったことが主な要因である。土木費は，住民一人当たり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68,632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円の増額となっている。これは，神楽沢近隣公園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期整備工事に伴い増となったことが主な要因である。教育費は，住民一人当たり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61,468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すると高止まりしている。これは，本村単独の教育施策が多数あることから，教育費全体が高水準であることが主な要因である。その他の記述していない経費についても，類似団体平均と比較して全体的に高水準となっている。今後，歳入の主幹税目である固定資産税が逓減していくことを踏まえ，事業の見直しや中長期的視点で公共施設の最適配置等に取り組んで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財政調整基金残高は約</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億円となっている。今後も災害等の不測の事態に備えるとともに，大規模事業の実施等による年度間の財政不均衡を調整するための適正額の確保に努めていく。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実質収支額は，継続的に黒字を確保している。前年度比</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ポイント減少したが，決算見込時において，想定以上の税収の伸びや例年より多額の歳出不用額発生により実質収支額が増加したことが要因と考えられる。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実質単年度収支は，前年度比</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13.47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ポイント減少した。これは，村税が減少傾向にある中で，大規模事業の実施により財政調整基金の取り崩しを行ったことが要因と考えられる。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今後も中長期的な財政見通しに基づき，歳入に見合った歳出予算の編成に努め，将来に渡って持続可能な財政運営に努めていく。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国民健康保険事業特別会計において国民健康保険税が見込よりも少額であったため赤字となったが，今後は国民健康保険支払準備基金の適時充当により，赤字が生じることはない。それ以外の会計において実質収支は黒字であり，実質赤字は生じていないため，連結実質赤字比率は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令和元年度に，東海村下水道事業会計が前年度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ポイントの皆増となっているのは，公営企業会計に移行したことによるものである。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今後も各会計において保険料や利用料金等の見直しなどの受益者負担のあり方を再検討し，健全な財政運営に努めていく。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2"/>
      <c r="DK1" s="172"/>
      <c r="DL1" s="172"/>
      <c r="DM1" s="172"/>
      <c r="DN1" s="172"/>
      <c r="DO1" s="172"/>
    </row>
    <row r="2" spans="1:119" ht="24.75" thickBot="1" x14ac:dyDescent="0.2">
      <c r="B2" s="173" t="s">
        <v>85</v>
      </c>
      <c r="C2" s="173"/>
      <c r="D2" s="174"/>
    </row>
    <row r="3" spans="1:119" ht="18.75" customHeight="1" thickBot="1" x14ac:dyDescent="0.2">
      <c r="A3" s="172"/>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72"/>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20956635</v>
      </c>
      <c r="BO4" s="371"/>
      <c r="BP4" s="371"/>
      <c r="BQ4" s="371"/>
      <c r="BR4" s="371"/>
      <c r="BS4" s="371"/>
      <c r="BT4" s="371"/>
      <c r="BU4" s="372"/>
      <c r="BV4" s="370">
        <v>20864787</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5.5</v>
      </c>
      <c r="CU4" s="377"/>
      <c r="CV4" s="377"/>
      <c r="CW4" s="377"/>
      <c r="CX4" s="377"/>
      <c r="CY4" s="377"/>
      <c r="CZ4" s="377"/>
      <c r="DA4" s="378"/>
      <c r="DB4" s="376">
        <v>9.3000000000000007</v>
      </c>
      <c r="DC4" s="377"/>
      <c r="DD4" s="377"/>
      <c r="DE4" s="377"/>
      <c r="DF4" s="377"/>
      <c r="DG4" s="377"/>
      <c r="DH4" s="377"/>
      <c r="DI4" s="378"/>
    </row>
    <row r="5" spans="1:119" ht="18.75" customHeight="1" x14ac:dyDescent="0.15">
      <c r="A5" s="172"/>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20219176</v>
      </c>
      <c r="BO5" s="439"/>
      <c r="BP5" s="439"/>
      <c r="BQ5" s="439"/>
      <c r="BR5" s="439"/>
      <c r="BS5" s="439"/>
      <c r="BT5" s="439"/>
      <c r="BU5" s="440"/>
      <c r="BV5" s="438">
        <v>19637975</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87.8</v>
      </c>
      <c r="CU5" s="405"/>
      <c r="CV5" s="405"/>
      <c r="CW5" s="405"/>
      <c r="CX5" s="405"/>
      <c r="CY5" s="405"/>
      <c r="CZ5" s="405"/>
      <c r="DA5" s="406"/>
      <c r="DB5" s="404">
        <v>83.9</v>
      </c>
      <c r="DC5" s="405"/>
      <c r="DD5" s="405"/>
      <c r="DE5" s="405"/>
      <c r="DF5" s="405"/>
      <c r="DG5" s="405"/>
      <c r="DH5" s="405"/>
      <c r="DI5" s="406"/>
    </row>
    <row r="6" spans="1:119" ht="18.75" customHeight="1" x14ac:dyDescent="0.15">
      <c r="A6" s="172"/>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737459</v>
      </c>
      <c r="BO6" s="439"/>
      <c r="BP6" s="439"/>
      <c r="BQ6" s="439"/>
      <c r="BR6" s="439"/>
      <c r="BS6" s="439"/>
      <c r="BT6" s="439"/>
      <c r="BU6" s="440"/>
      <c r="BV6" s="438">
        <v>1226812</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87.8</v>
      </c>
      <c r="CU6" s="445"/>
      <c r="CV6" s="445"/>
      <c r="CW6" s="445"/>
      <c r="CX6" s="445"/>
      <c r="CY6" s="445"/>
      <c r="CZ6" s="445"/>
      <c r="DA6" s="446"/>
      <c r="DB6" s="444">
        <v>83.9</v>
      </c>
      <c r="DC6" s="445"/>
      <c r="DD6" s="445"/>
      <c r="DE6" s="445"/>
      <c r="DF6" s="445"/>
      <c r="DG6" s="445"/>
      <c r="DH6" s="445"/>
      <c r="DI6" s="446"/>
    </row>
    <row r="7" spans="1:119" ht="18.75" customHeight="1" x14ac:dyDescent="0.15">
      <c r="A7" s="172"/>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110</v>
      </c>
      <c r="AV7" s="434"/>
      <c r="AW7" s="434"/>
      <c r="AX7" s="434"/>
      <c r="AY7" s="435" t="s">
        <v>111</v>
      </c>
      <c r="AZ7" s="436"/>
      <c r="BA7" s="436"/>
      <c r="BB7" s="436"/>
      <c r="BC7" s="436"/>
      <c r="BD7" s="436"/>
      <c r="BE7" s="436"/>
      <c r="BF7" s="436"/>
      <c r="BG7" s="436"/>
      <c r="BH7" s="436"/>
      <c r="BI7" s="436"/>
      <c r="BJ7" s="436"/>
      <c r="BK7" s="436"/>
      <c r="BL7" s="436"/>
      <c r="BM7" s="437"/>
      <c r="BN7" s="438">
        <v>63442</v>
      </c>
      <c r="BO7" s="439"/>
      <c r="BP7" s="439"/>
      <c r="BQ7" s="439"/>
      <c r="BR7" s="439"/>
      <c r="BS7" s="439"/>
      <c r="BT7" s="439"/>
      <c r="BU7" s="440"/>
      <c r="BV7" s="438">
        <v>91662</v>
      </c>
      <c r="BW7" s="439"/>
      <c r="BX7" s="439"/>
      <c r="BY7" s="439"/>
      <c r="BZ7" s="439"/>
      <c r="CA7" s="439"/>
      <c r="CB7" s="439"/>
      <c r="CC7" s="440"/>
      <c r="CD7" s="441" t="s">
        <v>112</v>
      </c>
      <c r="CE7" s="442"/>
      <c r="CF7" s="442"/>
      <c r="CG7" s="442"/>
      <c r="CH7" s="442"/>
      <c r="CI7" s="442"/>
      <c r="CJ7" s="442"/>
      <c r="CK7" s="442"/>
      <c r="CL7" s="442"/>
      <c r="CM7" s="442"/>
      <c r="CN7" s="442"/>
      <c r="CO7" s="442"/>
      <c r="CP7" s="442"/>
      <c r="CQ7" s="442"/>
      <c r="CR7" s="442"/>
      <c r="CS7" s="443"/>
      <c r="CT7" s="438">
        <v>12254433</v>
      </c>
      <c r="CU7" s="439"/>
      <c r="CV7" s="439"/>
      <c r="CW7" s="439"/>
      <c r="CX7" s="439"/>
      <c r="CY7" s="439"/>
      <c r="CZ7" s="439"/>
      <c r="DA7" s="440"/>
      <c r="DB7" s="438">
        <v>12250167</v>
      </c>
      <c r="DC7" s="439"/>
      <c r="DD7" s="439"/>
      <c r="DE7" s="439"/>
      <c r="DF7" s="439"/>
      <c r="DG7" s="439"/>
      <c r="DH7" s="439"/>
      <c r="DI7" s="440"/>
    </row>
    <row r="8" spans="1:119" ht="18.75" customHeight="1" thickBot="1" x14ac:dyDescent="0.2">
      <c r="A8" s="172"/>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113</v>
      </c>
      <c r="AN8" s="431"/>
      <c r="AO8" s="431"/>
      <c r="AP8" s="431"/>
      <c r="AQ8" s="431"/>
      <c r="AR8" s="431"/>
      <c r="AS8" s="431"/>
      <c r="AT8" s="432"/>
      <c r="AU8" s="433" t="s">
        <v>98</v>
      </c>
      <c r="AV8" s="434"/>
      <c r="AW8" s="434"/>
      <c r="AX8" s="434"/>
      <c r="AY8" s="435" t="s">
        <v>114</v>
      </c>
      <c r="AZ8" s="436"/>
      <c r="BA8" s="436"/>
      <c r="BB8" s="436"/>
      <c r="BC8" s="436"/>
      <c r="BD8" s="436"/>
      <c r="BE8" s="436"/>
      <c r="BF8" s="436"/>
      <c r="BG8" s="436"/>
      <c r="BH8" s="436"/>
      <c r="BI8" s="436"/>
      <c r="BJ8" s="436"/>
      <c r="BK8" s="436"/>
      <c r="BL8" s="436"/>
      <c r="BM8" s="437"/>
      <c r="BN8" s="438">
        <v>674017</v>
      </c>
      <c r="BO8" s="439"/>
      <c r="BP8" s="439"/>
      <c r="BQ8" s="439"/>
      <c r="BR8" s="439"/>
      <c r="BS8" s="439"/>
      <c r="BT8" s="439"/>
      <c r="BU8" s="440"/>
      <c r="BV8" s="438">
        <v>1135150</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1.36</v>
      </c>
      <c r="CU8" s="448"/>
      <c r="CV8" s="448"/>
      <c r="CW8" s="448"/>
      <c r="CX8" s="448"/>
      <c r="CY8" s="448"/>
      <c r="CZ8" s="448"/>
      <c r="DA8" s="449"/>
      <c r="DB8" s="447">
        <v>1.36</v>
      </c>
      <c r="DC8" s="448"/>
      <c r="DD8" s="448"/>
      <c r="DE8" s="448"/>
      <c r="DF8" s="448"/>
      <c r="DG8" s="448"/>
      <c r="DH8" s="448"/>
      <c r="DI8" s="449"/>
    </row>
    <row r="9" spans="1:119" ht="18.75" customHeight="1" thickBot="1" x14ac:dyDescent="0.2">
      <c r="A9" s="172"/>
      <c r="B9" s="401" t="s">
        <v>116</v>
      </c>
      <c r="C9" s="402"/>
      <c r="D9" s="402"/>
      <c r="E9" s="402"/>
      <c r="F9" s="402"/>
      <c r="G9" s="402"/>
      <c r="H9" s="402"/>
      <c r="I9" s="402"/>
      <c r="J9" s="402"/>
      <c r="K9" s="450"/>
      <c r="L9" s="451" t="s">
        <v>117</v>
      </c>
      <c r="M9" s="452"/>
      <c r="N9" s="452"/>
      <c r="O9" s="452"/>
      <c r="P9" s="452"/>
      <c r="Q9" s="453"/>
      <c r="R9" s="454">
        <v>37891</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120</v>
      </c>
      <c r="AV9" s="434"/>
      <c r="AW9" s="434"/>
      <c r="AX9" s="434"/>
      <c r="AY9" s="435" t="s">
        <v>121</v>
      </c>
      <c r="AZ9" s="436"/>
      <c r="BA9" s="436"/>
      <c r="BB9" s="436"/>
      <c r="BC9" s="436"/>
      <c r="BD9" s="436"/>
      <c r="BE9" s="436"/>
      <c r="BF9" s="436"/>
      <c r="BG9" s="436"/>
      <c r="BH9" s="436"/>
      <c r="BI9" s="436"/>
      <c r="BJ9" s="436"/>
      <c r="BK9" s="436"/>
      <c r="BL9" s="436"/>
      <c r="BM9" s="437"/>
      <c r="BN9" s="438">
        <v>-461133</v>
      </c>
      <c r="BO9" s="439"/>
      <c r="BP9" s="439"/>
      <c r="BQ9" s="439"/>
      <c r="BR9" s="439"/>
      <c r="BS9" s="439"/>
      <c r="BT9" s="439"/>
      <c r="BU9" s="440"/>
      <c r="BV9" s="438">
        <v>473997</v>
      </c>
      <c r="BW9" s="439"/>
      <c r="BX9" s="439"/>
      <c r="BY9" s="439"/>
      <c r="BZ9" s="439"/>
      <c r="CA9" s="439"/>
      <c r="CB9" s="439"/>
      <c r="CC9" s="440"/>
      <c r="CD9" s="441" t="s">
        <v>122</v>
      </c>
      <c r="CE9" s="442"/>
      <c r="CF9" s="442"/>
      <c r="CG9" s="442"/>
      <c r="CH9" s="442"/>
      <c r="CI9" s="442"/>
      <c r="CJ9" s="442"/>
      <c r="CK9" s="442"/>
      <c r="CL9" s="442"/>
      <c r="CM9" s="442"/>
      <c r="CN9" s="442"/>
      <c r="CO9" s="442"/>
      <c r="CP9" s="442"/>
      <c r="CQ9" s="442"/>
      <c r="CR9" s="442"/>
      <c r="CS9" s="443"/>
      <c r="CT9" s="404">
        <v>1.9</v>
      </c>
      <c r="CU9" s="405"/>
      <c r="CV9" s="405"/>
      <c r="CW9" s="405"/>
      <c r="CX9" s="405"/>
      <c r="CY9" s="405"/>
      <c r="CZ9" s="405"/>
      <c r="DA9" s="406"/>
      <c r="DB9" s="404">
        <v>2.7</v>
      </c>
      <c r="DC9" s="405"/>
      <c r="DD9" s="405"/>
      <c r="DE9" s="405"/>
      <c r="DF9" s="405"/>
      <c r="DG9" s="405"/>
      <c r="DH9" s="405"/>
      <c r="DI9" s="406"/>
    </row>
    <row r="10" spans="1:119" ht="18.75" customHeight="1" thickBot="1" x14ac:dyDescent="0.2">
      <c r="A10" s="172"/>
      <c r="B10" s="401"/>
      <c r="C10" s="402"/>
      <c r="D10" s="402"/>
      <c r="E10" s="402"/>
      <c r="F10" s="402"/>
      <c r="G10" s="402"/>
      <c r="H10" s="402"/>
      <c r="I10" s="402"/>
      <c r="J10" s="402"/>
      <c r="K10" s="450"/>
      <c r="L10" s="457" t="s">
        <v>123</v>
      </c>
      <c r="M10" s="431"/>
      <c r="N10" s="431"/>
      <c r="O10" s="431"/>
      <c r="P10" s="431"/>
      <c r="Q10" s="432"/>
      <c r="R10" s="458">
        <v>37713</v>
      </c>
      <c r="S10" s="459"/>
      <c r="T10" s="459"/>
      <c r="U10" s="459"/>
      <c r="V10" s="460"/>
      <c r="W10" s="395"/>
      <c r="X10" s="396"/>
      <c r="Y10" s="396"/>
      <c r="Z10" s="396"/>
      <c r="AA10" s="396"/>
      <c r="AB10" s="396"/>
      <c r="AC10" s="396"/>
      <c r="AD10" s="396"/>
      <c r="AE10" s="396"/>
      <c r="AF10" s="396"/>
      <c r="AG10" s="396"/>
      <c r="AH10" s="396"/>
      <c r="AI10" s="396"/>
      <c r="AJ10" s="396"/>
      <c r="AK10" s="396"/>
      <c r="AL10" s="399"/>
      <c r="AM10" s="430" t="s">
        <v>124</v>
      </c>
      <c r="AN10" s="431"/>
      <c r="AO10" s="431"/>
      <c r="AP10" s="431"/>
      <c r="AQ10" s="431"/>
      <c r="AR10" s="431"/>
      <c r="AS10" s="431"/>
      <c r="AT10" s="432"/>
      <c r="AU10" s="433" t="s">
        <v>98</v>
      </c>
      <c r="AV10" s="434"/>
      <c r="AW10" s="434"/>
      <c r="AX10" s="434"/>
      <c r="AY10" s="435" t="s">
        <v>125</v>
      </c>
      <c r="AZ10" s="436"/>
      <c r="BA10" s="436"/>
      <c r="BB10" s="436"/>
      <c r="BC10" s="436"/>
      <c r="BD10" s="436"/>
      <c r="BE10" s="436"/>
      <c r="BF10" s="436"/>
      <c r="BG10" s="436"/>
      <c r="BH10" s="436"/>
      <c r="BI10" s="436"/>
      <c r="BJ10" s="436"/>
      <c r="BK10" s="436"/>
      <c r="BL10" s="436"/>
      <c r="BM10" s="437"/>
      <c r="BN10" s="438">
        <v>435282</v>
      </c>
      <c r="BO10" s="439"/>
      <c r="BP10" s="439"/>
      <c r="BQ10" s="439"/>
      <c r="BR10" s="439"/>
      <c r="BS10" s="439"/>
      <c r="BT10" s="439"/>
      <c r="BU10" s="440"/>
      <c r="BV10" s="438">
        <v>1150448</v>
      </c>
      <c r="BW10" s="439"/>
      <c r="BX10" s="439"/>
      <c r="BY10" s="439"/>
      <c r="BZ10" s="439"/>
      <c r="CA10" s="439"/>
      <c r="CB10" s="439"/>
      <c r="CC10" s="440"/>
      <c r="CD10" s="175" t="s">
        <v>126</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98</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72"/>
      <c r="B12" s="467" t="s">
        <v>134</v>
      </c>
      <c r="C12" s="468"/>
      <c r="D12" s="468"/>
      <c r="E12" s="468"/>
      <c r="F12" s="468"/>
      <c r="G12" s="468"/>
      <c r="H12" s="468"/>
      <c r="I12" s="468"/>
      <c r="J12" s="468"/>
      <c r="K12" s="469"/>
      <c r="L12" s="476" t="s">
        <v>135</v>
      </c>
      <c r="M12" s="477"/>
      <c r="N12" s="477"/>
      <c r="O12" s="477"/>
      <c r="P12" s="477"/>
      <c r="Q12" s="478"/>
      <c r="R12" s="479">
        <v>38424</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139</v>
      </c>
      <c r="AV12" s="434"/>
      <c r="AW12" s="434"/>
      <c r="AX12" s="434"/>
      <c r="AY12" s="435" t="s">
        <v>140</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141</v>
      </c>
      <c r="CE12" s="442"/>
      <c r="CF12" s="442"/>
      <c r="CG12" s="442"/>
      <c r="CH12" s="442"/>
      <c r="CI12" s="442"/>
      <c r="CJ12" s="442"/>
      <c r="CK12" s="442"/>
      <c r="CL12" s="442"/>
      <c r="CM12" s="442"/>
      <c r="CN12" s="442"/>
      <c r="CO12" s="442"/>
      <c r="CP12" s="442"/>
      <c r="CQ12" s="442"/>
      <c r="CR12" s="442"/>
      <c r="CS12" s="443"/>
      <c r="CT12" s="447" t="s">
        <v>142</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72"/>
      <c r="B13" s="470"/>
      <c r="C13" s="471"/>
      <c r="D13" s="471"/>
      <c r="E13" s="471"/>
      <c r="F13" s="471"/>
      <c r="G13" s="471"/>
      <c r="H13" s="471"/>
      <c r="I13" s="471"/>
      <c r="J13" s="471"/>
      <c r="K13" s="472"/>
      <c r="L13" s="181"/>
      <c r="M13" s="498" t="s">
        <v>143</v>
      </c>
      <c r="N13" s="499"/>
      <c r="O13" s="499"/>
      <c r="P13" s="499"/>
      <c r="Q13" s="500"/>
      <c r="R13" s="491">
        <v>38039</v>
      </c>
      <c r="S13" s="492"/>
      <c r="T13" s="492"/>
      <c r="U13" s="492"/>
      <c r="V13" s="493"/>
      <c r="W13" s="417" t="s">
        <v>144</v>
      </c>
      <c r="X13" s="418"/>
      <c r="Y13" s="418"/>
      <c r="Z13" s="418"/>
      <c r="AA13" s="418"/>
      <c r="AB13" s="408"/>
      <c r="AC13" s="458">
        <v>463</v>
      </c>
      <c r="AD13" s="459"/>
      <c r="AE13" s="459"/>
      <c r="AF13" s="459"/>
      <c r="AG13" s="501"/>
      <c r="AH13" s="458">
        <v>531</v>
      </c>
      <c r="AI13" s="459"/>
      <c r="AJ13" s="459"/>
      <c r="AK13" s="459"/>
      <c r="AL13" s="460"/>
      <c r="AM13" s="430" t="s">
        <v>145</v>
      </c>
      <c r="AN13" s="431"/>
      <c r="AO13" s="431"/>
      <c r="AP13" s="431"/>
      <c r="AQ13" s="431"/>
      <c r="AR13" s="431"/>
      <c r="AS13" s="431"/>
      <c r="AT13" s="432"/>
      <c r="AU13" s="433" t="s">
        <v>146</v>
      </c>
      <c r="AV13" s="434"/>
      <c r="AW13" s="434"/>
      <c r="AX13" s="434"/>
      <c r="AY13" s="435" t="s">
        <v>147</v>
      </c>
      <c r="AZ13" s="436"/>
      <c r="BA13" s="436"/>
      <c r="BB13" s="436"/>
      <c r="BC13" s="436"/>
      <c r="BD13" s="436"/>
      <c r="BE13" s="436"/>
      <c r="BF13" s="436"/>
      <c r="BG13" s="436"/>
      <c r="BH13" s="436"/>
      <c r="BI13" s="436"/>
      <c r="BJ13" s="436"/>
      <c r="BK13" s="436"/>
      <c r="BL13" s="436"/>
      <c r="BM13" s="437"/>
      <c r="BN13" s="438">
        <v>-25851</v>
      </c>
      <c r="BO13" s="439"/>
      <c r="BP13" s="439"/>
      <c r="BQ13" s="439"/>
      <c r="BR13" s="439"/>
      <c r="BS13" s="439"/>
      <c r="BT13" s="439"/>
      <c r="BU13" s="440"/>
      <c r="BV13" s="438">
        <v>1624445</v>
      </c>
      <c r="BW13" s="439"/>
      <c r="BX13" s="439"/>
      <c r="BY13" s="439"/>
      <c r="BZ13" s="439"/>
      <c r="CA13" s="439"/>
      <c r="CB13" s="439"/>
      <c r="CC13" s="440"/>
      <c r="CD13" s="441" t="s">
        <v>148</v>
      </c>
      <c r="CE13" s="442"/>
      <c r="CF13" s="442"/>
      <c r="CG13" s="442"/>
      <c r="CH13" s="442"/>
      <c r="CI13" s="442"/>
      <c r="CJ13" s="442"/>
      <c r="CK13" s="442"/>
      <c r="CL13" s="442"/>
      <c r="CM13" s="442"/>
      <c r="CN13" s="442"/>
      <c r="CO13" s="442"/>
      <c r="CP13" s="442"/>
      <c r="CQ13" s="442"/>
      <c r="CR13" s="442"/>
      <c r="CS13" s="443"/>
      <c r="CT13" s="404">
        <v>3.1</v>
      </c>
      <c r="CU13" s="405"/>
      <c r="CV13" s="405"/>
      <c r="CW13" s="405"/>
      <c r="CX13" s="405"/>
      <c r="CY13" s="405"/>
      <c r="CZ13" s="405"/>
      <c r="DA13" s="406"/>
      <c r="DB13" s="404">
        <v>3.7</v>
      </c>
      <c r="DC13" s="405"/>
      <c r="DD13" s="405"/>
      <c r="DE13" s="405"/>
      <c r="DF13" s="405"/>
      <c r="DG13" s="405"/>
      <c r="DH13" s="405"/>
      <c r="DI13" s="406"/>
    </row>
    <row r="14" spans="1:119" ht="18.75" customHeight="1" thickBot="1" x14ac:dyDescent="0.2">
      <c r="A14" s="172"/>
      <c r="B14" s="470"/>
      <c r="C14" s="471"/>
      <c r="D14" s="471"/>
      <c r="E14" s="471"/>
      <c r="F14" s="471"/>
      <c r="G14" s="471"/>
      <c r="H14" s="471"/>
      <c r="I14" s="471"/>
      <c r="J14" s="471"/>
      <c r="K14" s="472"/>
      <c r="L14" s="488" t="s">
        <v>149</v>
      </c>
      <c r="M14" s="489"/>
      <c r="N14" s="489"/>
      <c r="O14" s="489"/>
      <c r="P14" s="489"/>
      <c r="Q14" s="490"/>
      <c r="R14" s="491">
        <v>38328</v>
      </c>
      <c r="S14" s="492"/>
      <c r="T14" s="492"/>
      <c r="U14" s="492"/>
      <c r="V14" s="493"/>
      <c r="W14" s="397"/>
      <c r="X14" s="398"/>
      <c r="Y14" s="398"/>
      <c r="Z14" s="398"/>
      <c r="AA14" s="398"/>
      <c r="AB14" s="387"/>
      <c r="AC14" s="494">
        <v>2.6</v>
      </c>
      <c r="AD14" s="495"/>
      <c r="AE14" s="495"/>
      <c r="AF14" s="495"/>
      <c r="AG14" s="496"/>
      <c r="AH14" s="494">
        <v>3.1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150</v>
      </c>
      <c r="CE14" s="503"/>
      <c r="CF14" s="503"/>
      <c r="CG14" s="503"/>
      <c r="CH14" s="503"/>
      <c r="CI14" s="503"/>
      <c r="CJ14" s="503"/>
      <c r="CK14" s="503"/>
      <c r="CL14" s="503"/>
      <c r="CM14" s="503"/>
      <c r="CN14" s="503"/>
      <c r="CO14" s="503"/>
      <c r="CP14" s="503"/>
      <c r="CQ14" s="503"/>
      <c r="CR14" s="503"/>
      <c r="CS14" s="504"/>
      <c r="CT14" s="505" t="s">
        <v>142</v>
      </c>
      <c r="CU14" s="506"/>
      <c r="CV14" s="506"/>
      <c r="CW14" s="506"/>
      <c r="CX14" s="506"/>
      <c r="CY14" s="506"/>
      <c r="CZ14" s="506"/>
      <c r="DA14" s="507"/>
      <c r="DB14" s="505" t="s">
        <v>132</v>
      </c>
      <c r="DC14" s="506"/>
      <c r="DD14" s="506"/>
      <c r="DE14" s="506"/>
      <c r="DF14" s="506"/>
      <c r="DG14" s="506"/>
      <c r="DH14" s="506"/>
      <c r="DI14" s="507"/>
    </row>
    <row r="15" spans="1:119" ht="18.75" customHeight="1" x14ac:dyDescent="0.15">
      <c r="A15" s="172"/>
      <c r="B15" s="470"/>
      <c r="C15" s="471"/>
      <c r="D15" s="471"/>
      <c r="E15" s="471"/>
      <c r="F15" s="471"/>
      <c r="G15" s="471"/>
      <c r="H15" s="471"/>
      <c r="I15" s="471"/>
      <c r="J15" s="471"/>
      <c r="K15" s="472"/>
      <c r="L15" s="181"/>
      <c r="M15" s="498" t="s">
        <v>151</v>
      </c>
      <c r="N15" s="499"/>
      <c r="O15" s="499"/>
      <c r="P15" s="499"/>
      <c r="Q15" s="500"/>
      <c r="R15" s="491">
        <v>38005</v>
      </c>
      <c r="S15" s="492"/>
      <c r="T15" s="492"/>
      <c r="U15" s="492"/>
      <c r="V15" s="493"/>
      <c r="W15" s="417" t="s">
        <v>152</v>
      </c>
      <c r="X15" s="418"/>
      <c r="Y15" s="418"/>
      <c r="Z15" s="418"/>
      <c r="AA15" s="418"/>
      <c r="AB15" s="408"/>
      <c r="AC15" s="458">
        <v>4321</v>
      </c>
      <c r="AD15" s="459"/>
      <c r="AE15" s="459"/>
      <c r="AF15" s="459"/>
      <c r="AG15" s="501"/>
      <c r="AH15" s="458">
        <v>4463</v>
      </c>
      <c r="AI15" s="459"/>
      <c r="AJ15" s="459"/>
      <c r="AK15" s="459"/>
      <c r="AL15" s="460"/>
      <c r="AM15" s="430"/>
      <c r="AN15" s="431"/>
      <c r="AO15" s="431"/>
      <c r="AP15" s="431"/>
      <c r="AQ15" s="431"/>
      <c r="AR15" s="431"/>
      <c r="AS15" s="431"/>
      <c r="AT15" s="432"/>
      <c r="AU15" s="433"/>
      <c r="AV15" s="434"/>
      <c r="AW15" s="434"/>
      <c r="AX15" s="434"/>
      <c r="AY15" s="367" t="s">
        <v>153</v>
      </c>
      <c r="AZ15" s="368"/>
      <c r="BA15" s="368"/>
      <c r="BB15" s="368"/>
      <c r="BC15" s="368"/>
      <c r="BD15" s="368"/>
      <c r="BE15" s="368"/>
      <c r="BF15" s="368"/>
      <c r="BG15" s="368"/>
      <c r="BH15" s="368"/>
      <c r="BI15" s="368"/>
      <c r="BJ15" s="368"/>
      <c r="BK15" s="368"/>
      <c r="BL15" s="368"/>
      <c r="BM15" s="369"/>
      <c r="BN15" s="370">
        <v>9446969</v>
      </c>
      <c r="BO15" s="371"/>
      <c r="BP15" s="371"/>
      <c r="BQ15" s="371"/>
      <c r="BR15" s="371"/>
      <c r="BS15" s="371"/>
      <c r="BT15" s="371"/>
      <c r="BU15" s="372"/>
      <c r="BV15" s="370">
        <v>9435500</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24.5</v>
      </c>
      <c r="AD16" s="495"/>
      <c r="AE16" s="495"/>
      <c r="AF16" s="495"/>
      <c r="AG16" s="496"/>
      <c r="AH16" s="494">
        <v>26.2</v>
      </c>
      <c r="AI16" s="495"/>
      <c r="AJ16" s="495"/>
      <c r="AK16" s="495"/>
      <c r="AL16" s="497"/>
      <c r="AM16" s="430"/>
      <c r="AN16" s="431"/>
      <c r="AO16" s="431"/>
      <c r="AP16" s="431"/>
      <c r="AQ16" s="431"/>
      <c r="AR16" s="431"/>
      <c r="AS16" s="431"/>
      <c r="AT16" s="432"/>
      <c r="AU16" s="433"/>
      <c r="AV16" s="434"/>
      <c r="AW16" s="434"/>
      <c r="AX16" s="434"/>
      <c r="AY16" s="435" t="s">
        <v>157</v>
      </c>
      <c r="AZ16" s="436"/>
      <c r="BA16" s="436"/>
      <c r="BB16" s="436"/>
      <c r="BC16" s="436"/>
      <c r="BD16" s="436"/>
      <c r="BE16" s="436"/>
      <c r="BF16" s="436"/>
      <c r="BG16" s="436"/>
      <c r="BH16" s="436"/>
      <c r="BI16" s="436"/>
      <c r="BJ16" s="436"/>
      <c r="BK16" s="436"/>
      <c r="BL16" s="436"/>
      <c r="BM16" s="437"/>
      <c r="BN16" s="438">
        <v>6768333</v>
      </c>
      <c r="BO16" s="439"/>
      <c r="BP16" s="439"/>
      <c r="BQ16" s="439"/>
      <c r="BR16" s="439"/>
      <c r="BS16" s="439"/>
      <c r="BT16" s="439"/>
      <c r="BU16" s="440"/>
      <c r="BV16" s="438">
        <v>6916146</v>
      </c>
      <c r="BW16" s="439"/>
      <c r="BX16" s="439"/>
      <c r="BY16" s="439"/>
      <c r="BZ16" s="439"/>
      <c r="CA16" s="439"/>
      <c r="CB16" s="439"/>
      <c r="CC16" s="440"/>
      <c r="CD16" s="185"/>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2"/>
      <c r="B17" s="473"/>
      <c r="C17" s="474"/>
      <c r="D17" s="474"/>
      <c r="E17" s="474"/>
      <c r="F17" s="474"/>
      <c r="G17" s="474"/>
      <c r="H17" s="474"/>
      <c r="I17" s="474"/>
      <c r="J17" s="474"/>
      <c r="K17" s="475"/>
      <c r="L17" s="186"/>
      <c r="M17" s="516" t="s">
        <v>158</v>
      </c>
      <c r="N17" s="517"/>
      <c r="O17" s="517"/>
      <c r="P17" s="517"/>
      <c r="Q17" s="518"/>
      <c r="R17" s="513" t="s">
        <v>159</v>
      </c>
      <c r="S17" s="514"/>
      <c r="T17" s="514"/>
      <c r="U17" s="514"/>
      <c r="V17" s="515"/>
      <c r="W17" s="417" t="s">
        <v>160</v>
      </c>
      <c r="X17" s="418"/>
      <c r="Y17" s="418"/>
      <c r="Z17" s="418"/>
      <c r="AA17" s="418"/>
      <c r="AB17" s="408"/>
      <c r="AC17" s="458">
        <v>12839</v>
      </c>
      <c r="AD17" s="459"/>
      <c r="AE17" s="459"/>
      <c r="AF17" s="459"/>
      <c r="AG17" s="501"/>
      <c r="AH17" s="458">
        <v>12014</v>
      </c>
      <c r="AI17" s="459"/>
      <c r="AJ17" s="459"/>
      <c r="AK17" s="459"/>
      <c r="AL17" s="460"/>
      <c r="AM17" s="430"/>
      <c r="AN17" s="431"/>
      <c r="AO17" s="431"/>
      <c r="AP17" s="431"/>
      <c r="AQ17" s="431"/>
      <c r="AR17" s="431"/>
      <c r="AS17" s="431"/>
      <c r="AT17" s="432"/>
      <c r="AU17" s="433"/>
      <c r="AV17" s="434"/>
      <c r="AW17" s="434"/>
      <c r="AX17" s="434"/>
      <c r="AY17" s="435" t="s">
        <v>161</v>
      </c>
      <c r="AZ17" s="436"/>
      <c r="BA17" s="436"/>
      <c r="BB17" s="436"/>
      <c r="BC17" s="436"/>
      <c r="BD17" s="436"/>
      <c r="BE17" s="436"/>
      <c r="BF17" s="436"/>
      <c r="BG17" s="436"/>
      <c r="BH17" s="436"/>
      <c r="BI17" s="436"/>
      <c r="BJ17" s="436"/>
      <c r="BK17" s="436"/>
      <c r="BL17" s="436"/>
      <c r="BM17" s="437"/>
      <c r="BN17" s="438">
        <v>12254433</v>
      </c>
      <c r="BO17" s="439"/>
      <c r="BP17" s="439"/>
      <c r="BQ17" s="439"/>
      <c r="BR17" s="439"/>
      <c r="BS17" s="439"/>
      <c r="BT17" s="439"/>
      <c r="BU17" s="440"/>
      <c r="BV17" s="438">
        <v>12250167</v>
      </c>
      <c r="BW17" s="439"/>
      <c r="BX17" s="439"/>
      <c r="BY17" s="439"/>
      <c r="BZ17" s="439"/>
      <c r="CA17" s="439"/>
      <c r="CB17" s="439"/>
      <c r="CC17" s="440"/>
      <c r="CD17" s="185"/>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2"/>
      <c r="B18" s="521" t="s">
        <v>162</v>
      </c>
      <c r="C18" s="450"/>
      <c r="D18" s="450"/>
      <c r="E18" s="522"/>
      <c r="F18" s="522"/>
      <c r="G18" s="522"/>
      <c r="H18" s="522"/>
      <c r="I18" s="522"/>
      <c r="J18" s="522"/>
      <c r="K18" s="522"/>
      <c r="L18" s="523">
        <v>38</v>
      </c>
      <c r="M18" s="523"/>
      <c r="N18" s="523"/>
      <c r="O18" s="523"/>
      <c r="P18" s="523"/>
      <c r="Q18" s="523"/>
      <c r="R18" s="524"/>
      <c r="S18" s="524"/>
      <c r="T18" s="524"/>
      <c r="U18" s="524"/>
      <c r="V18" s="525"/>
      <c r="W18" s="419"/>
      <c r="X18" s="420"/>
      <c r="Y18" s="420"/>
      <c r="Z18" s="420"/>
      <c r="AA18" s="420"/>
      <c r="AB18" s="411"/>
      <c r="AC18" s="526">
        <v>72.900000000000006</v>
      </c>
      <c r="AD18" s="527"/>
      <c r="AE18" s="527"/>
      <c r="AF18" s="527"/>
      <c r="AG18" s="528"/>
      <c r="AH18" s="526">
        <v>70.599999999999994</v>
      </c>
      <c r="AI18" s="527"/>
      <c r="AJ18" s="527"/>
      <c r="AK18" s="527"/>
      <c r="AL18" s="529"/>
      <c r="AM18" s="430"/>
      <c r="AN18" s="431"/>
      <c r="AO18" s="431"/>
      <c r="AP18" s="431"/>
      <c r="AQ18" s="431"/>
      <c r="AR18" s="431"/>
      <c r="AS18" s="431"/>
      <c r="AT18" s="432"/>
      <c r="AU18" s="433"/>
      <c r="AV18" s="434"/>
      <c r="AW18" s="434"/>
      <c r="AX18" s="434"/>
      <c r="AY18" s="435" t="s">
        <v>163</v>
      </c>
      <c r="AZ18" s="436"/>
      <c r="BA18" s="436"/>
      <c r="BB18" s="436"/>
      <c r="BC18" s="436"/>
      <c r="BD18" s="436"/>
      <c r="BE18" s="436"/>
      <c r="BF18" s="436"/>
      <c r="BG18" s="436"/>
      <c r="BH18" s="436"/>
      <c r="BI18" s="436"/>
      <c r="BJ18" s="436"/>
      <c r="BK18" s="436"/>
      <c r="BL18" s="436"/>
      <c r="BM18" s="437"/>
      <c r="BN18" s="438">
        <v>10962672</v>
      </c>
      <c r="BO18" s="439"/>
      <c r="BP18" s="439"/>
      <c r="BQ18" s="439"/>
      <c r="BR18" s="439"/>
      <c r="BS18" s="439"/>
      <c r="BT18" s="439"/>
      <c r="BU18" s="440"/>
      <c r="BV18" s="438">
        <v>10642929</v>
      </c>
      <c r="BW18" s="439"/>
      <c r="BX18" s="439"/>
      <c r="BY18" s="439"/>
      <c r="BZ18" s="439"/>
      <c r="CA18" s="439"/>
      <c r="CB18" s="439"/>
      <c r="CC18" s="440"/>
      <c r="CD18" s="185"/>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2"/>
      <c r="B19" s="521" t="s">
        <v>164</v>
      </c>
      <c r="C19" s="450"/>
      <c r="D19" s="450"/>
      <c r="E19" s="522"/>
      <c r="F19" s="522"/>
      <c r="G19" s="522"/>
      <c r="H19" s="522"/>
      <c r="I19" s="522"/>
      <c r="J19" s="522"/>
      <c r="K19" s="522"/>
      <c r="L19" s="530">
        <v>997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165</v>
      </c>
      <c r="AZ19" s="436"/>
      <c r="BA19" s="436"/>
      <c r="BB19" s="436"/>
      <c r="BC19" s="436"/>
      <c r="BD19" s="436"/>
      <c r="BE19" s="436"/>
      <c r="BF19" s="436"/>
      <c r="BG19" s="436"/>
      <c r="BH19" s="436"/>
      <c r="BI19" s="436"/>
      <c r="BJ19" s="436"/>
      <c r="BK19" s="436"/>
      <c r="BL19" s="436"/>
      <c r="BM19" s="437"/>
      <c r="BN19" s="438">
        <v>16636771</v>
      </c>
      <c r="BO19" s="439"/>
      <c r="BP19" s="439"/>
      <c r="BQ19" s="439"/>
      <c r="BR19" s="439"/>
      <c r="BS19" s="439"/>
      <c r="BT19" s="439"/>
      <c r="BU19" s="440"/>
      <c r="BV19" s="438">
        <v>15964957</v>
      </c>
      <c r="BW19" s="439"/>
      <c r="BX19" s="439"/>
      <c r="BY19" s="439"/>
      <c r="BZ19" s="439"/>
      <c r="CA19" s="439"/>
      <c r="CB19" s="439"/>
      <c r="CC19" s="440"/>
      <c r="CD19" s="185"/>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2"/>
      <c r="B20" s="521" t="s">
        <v>166</v>
      </c>
      <c r="C20" s="450"/>
      <c r="D20" s="450"/>
      <c r="E20" s="522"/>
      <c r="F20" s="522"/>
      <c r="G20" s="522"/>
      <c r="H20" s="522"/>
      <c r="I20" s="522"/>
      <c r="J20" s="522"/>
      <c r="K20" s="522"/>
      <c r="L20" s="530">
        <v>15429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85"/>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2"/>
      <c r="B21" s="541" t="s">
        <v>167</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85"/>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2"/>
      <c r="B22" s="550" t="s">
        <v>168</v>
      </c>
      <c r="C22" s="551"/>
      <c r="D22" s="552"/>
      <c r="E22" s="413" t="s">
        <v>1</v>
      </c>
      <c r="F22" s="418"/>
      <c r="G22" s="418"/>
      <c r="H22" s="418"/>
      <c r="I22" s="418"/>
      <c r="J22" s="418"/>
      <c r="K22" s="408"/>
      <c r="L22" s="413" t="s">
        <v>169</v>
      </c>
      <c r="M22" s="418"/>
      <c r="N22" s="418"/>
      <c r="O22" s="418"/>
      <c r="P22" s="408"/>
      <c r="Q22" s="559" t="s">
        <v>170</v>
      </c>
      <c r="R22" s="560"/>
      <c r="S22" s="560"/>
      <c r="T22" s="560"/>
      <c r="U22" s="560"/>
      <c r="V22" s="561"/>
      <c r="W22" s="565" t="s">
        <v>171</v>
      </c>
      <c r="X22" s="551"/>
      <c r="Y22" s="552"/>
      <c r="Z22" s="413" t="s">
        <v>1</v>
      </c>
      <c r="AA22" s="418"/>
      <c r="AB22" s="418"/>
      <c r="AC22" s="418"/>
      <c r="AD22" s="418"/>
      <c r="AE22" s="418"/>
      <c r="AF22" s="418"/>
      <c r="AG22" s="408"/>
      <c r="AH22" s="570" t="s">
        <v>172</v>
      </c>
      <c r="AI22" s="418"/>
      <c r="AJ22" s="418"/>
      <c r="AK22" s="418"/>
      <c r="AL22" s="408"/>
      <c r="AM22" s="570" t="s">
        <v>173</v>
      </c>
      <c r="AN22" s="571"/>
      <c r="AO22" s="571"/>
      <c r="AP22" s="571"/>
      <c r="AQ22" s="571"/>
      <c r="AR22" s="572"/>
      <c r="AS22" s="559" t="s">
        <v>170</v>
      </c>
      <c r="AT22" s="560"/>
      <c r="AU22" s="560"/>
      <c r="AV22" s="560"/>
      <c r="AW22" s="560"/>
      <c r="AX22" s="576"/>
      <c r="AY22" s="367" t="s">
        <v>174</v>
      </c>
      <c r="AZ22" s="368"/>
      <c r="BA22" s="368"/>
      <c r="BB22" s="368"/>
      <c r="BC22" s="368"/>
      <c r="BD22" s="368"/>
      <c r="BE22" s="368"/>
      <c r="BF22" s="368"/>
      <c r="BG22" s="368"/>
      <c r="BH22" s="368"/>
      <c r="BI22" s="368"/>
      <c r="BJ22" s="368"/>
      <c r="BK22" s="368"/>
      <c r="BL22" s="368"/>
      <c r="BM22" s="369"/>
      <c r="BN22" s="370">
        <v>1510429</v>
      </c>
      <c r="BO22" s="371"/>
      <c r="BP22" s="371"/>
      <c r="BQ22" s="371"/>
      <c r="BR22" s="371"/>
      <c r="BS22" s="371"/>
      <c r="BT22" s="371"/>
      <c r="BU22" s="372"/>
      <c r="BV22" s="370">
        <v>1590601</v>
      </c>
      <c r="BW22" s="371"/>
      <c r="BX22" s="371"/>
      <c r="BY22" s="371"/>
      <c r="BZ22" s="371"/>
      <c r="CA22" s="371"/>
      <c r="CB22" s="371"/>
      <c r="CC22" s="372"/>
      <c r="CD22" s="185"/>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2"/>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175</v>
      </c>
      <c r="AZ23" s="436"/>
      <c r="BA23" s="436"/>
      <c r="BB23" s="436"/>
      <c r="BC23" s="436"/>
      <c r="BD23" s="436"/>
      <c r="BE23" s="436"/>
      <c r="BF23" s="436"/>
      <c r="BG23" s="436"/>
      <c r="BH23" s="436"/>
      <c r="BI23" s="436"/>
      <c r="BJ23" s="436"/>
      <c r="BK23" s="436"/>
      <c r="BL23" s="436"/>
      <c r="BM23" s="437"/>
      <c r="BN23" s="438">
        <v>810763</v>
      </c>
      <c r="BO23" s="439"/>
      <c r="BP23" s="439"/>
      <c r="BQ23" s="439"/>
      <c r="BR23" s="439"/>
      <c r="BS23" s="439"/>
      <c r="BT23" s="439"/>
      <c r="BU23" s="440"/>
      <c r="BV23" s="438">
        <v>1054898</v>
      </c>
      <c r="BW23" s="439"/>
      <c r="BX23" s="439"/>
      <c r="BY23" s="439"/>
      <c r="BZ23" s="439"/>
      <c r="CA23" s="439"/>
      <c r="CB23" s="439"/>
      <c r="CC23" s="440"/>
      <c r="CD23" s="185"/>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2"/>
      <c r="B24" s="553"/>
      <c r="C24" s="554"/>
      <c r="D24" s="555"/>
      <c r="E24" s="457" t="s">
        <v>176</v>
      </c>
      <c r="F24" s="431"/>
      <c r="G24" s="431"/>
      <c r="H24" s="431"/>
      <c r="I24" s="431"/>
      <c r="J24" s="431"/>
      <c r="K24" s="432"/>
      <c r="L24" s="458">
        <v>1</v>
      </c>
      <c r="M24" s="459"/>
      <c r="N24" s="459"/>
      <c r="O24" s="459"/>
      <c r="P24" s="501"/>
      <c r="Q24" s="458">
        <v>8500</v>
      </c>
      <c r="R24" s="459"/>
      <c r="S24" s="459"/>
      <c r="T24" s="459"/>
      <c r="U24" s="459"/>
      <c r="V24" s="501"/>
      <c r="W24" s="566"/>
      <c r="X24" s="554"/>
      <c r="Y24" s="555"/>
      <c r="Z24" s="457" t="s">
        <v>177</v>
      </c>
      <c r="AA24" s="431"/>
      <c r="AB24" s="431"/>
      <c r="AC24" s="431"/>
      <c r="AD24" s="431"/>
      <c r="AE24" s="431"/>
      <c r="AF24" s="431"/>
      <c r="AG24" s="432"/>
      <c r="AH24" s="458">
        <v>360</v>
      </c>
      <c r="AI24" s="459"/>
      <c r="AJ24" s="459"/>
      <c r="AK24" s="459"/>
      <c r="AL24" s="501"/>
      <c r="AM24" s="458">
        <v>1116000</v>
      </c>
      <c r="AN24" s="459"/>
      <c r="AO24" s="459"/>
      <c r="AP24" s="459"/>
      <c r="AQ24" s="459"/>
      <c r="AR24" s="501"/>
      <c r="AS24" s="458">
        <v>3100</v>
      </c>
      <c r="AT24" s="459"/>
      <c r="AU24" s="459"/>
      <c r="AV24" s="459"/>
      <c r="AW24" s="459"/>
      <c r="AX24" s="460"/>
      <c r="AY24" s="544" t="s">
        <v>178</v>
      </c>
      <c r="AZ24" s="545"/>
      <c r="BA24" s="545"/>
      <c r="BB24" s="545"/>
      <c r="BC24" s="545"/>
      <c r="BD24" s="545"/>
      <c r="BE24" s="545"/>
      <c r="BF24" s="545"/>
      <c r="BG24" s="545"/>
      <c r="BH24" s="545"/>
      <c r="BI24" s="545"/>
      <c r="BJ24" s="545"/>
      <c r="BK24" s="545"/>
      <c r="BL24" s="545"/>
      <c r="BM24" s="546"/>
      <c r="BN24" s="438">
        <v>1405361</v>
      </c>
      <c r="BO24" s="439"/>
      <c r="BP24" s="439"/>
      <c r="BQ24" s="439"/>
      <c r="BR24" s="439"/>
      <c r="BS24" s="439"/>
      <c r="BT24" s="439"/>
      <c r="BU24" s="440"/>
      <c r="BV24" s="438">
        <v>1430123</v>
      </c>
      <c r="BW24" s="439"/>
      <c r="BX24" s="439"/>
      <c r="BY24" s="439"/>
      <c r="BZ24" s="439"/>
      <c r="CA24" s="439"/>
      <c r="CB24" s="439"/>
      <c r="CC24" s="440"/>
      <c r="CD24" s="185"/>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2"/>
      <c r="B25" s="553"/>
      <c r="C25" s="554"/>
      <c r="D25" s="555"/>
      <c r="E25" s="457" t="s">
        <v>179</v>
      </c>
      <c r="F25" s="431"/>
      <c r="G25" s="431"/>
      <c r="H25" s="431"/>
      <c r="I25" s="431"/>
      <c r="J25" s="431"/>
      <c r="K25" s="432"/>
      <c r="L25" s="458">
        <v>2</v>
      </c>
      <c r="M25" s="459"/>
      <c r="N25" s="459"/>
      <c r="O25" s="459"/>
      <c r="P25" s="501"/>
      <c r="Q25" s="458">
        <v>6580</v>
      </c>
      <c r="R25" s="459"/>
      <c r="S25" s="459"/>
      <c r="T25" s="459"/>
      <c r="U25" s="459"/>
      <c r="V25" s="501"/>
      <c r="W25" s="566"/>
      <c r="X25" s="554"/>
      <c r="Y25" s="555"/>
      <c r="Z25" s="457" t="s">
        <v>180</v>
      </c>
      <c r="AA25" s="431"/>
      <c r="AB25" s="431"/>
      <c r="AC25" s="431"/>
      <c r="AD25" s="431"/>
      <c r="AE25" s="431"/>
      <c r="AF25" s="431"/>
      <c r="AG25" s="432"/>
      <c r="AH25" s="458" t="s">
        <v>181</v>
      </c>
      <c r="AI25" s="459"/>
      <c r="AJ25" s="459"/>
      <c r="AK25" s="459"/>
      <c r="AL25" s="501"/>
      <c r="AM25" s="458" t="s">
        <v>133</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4024451</v>
      </c>
      <c r="BO25" s="371"/>
      <c r="BP25" s="371"/>
      <c r="BQ25" s="371"/>
      <c r="BR25" s="371"/>
      <c r="BS25" s="371"/>
      <c r="BT25" s="371"/>
      <c r="BU25" s="372"/>
      <c r="BV25" s="370">
        <v>3854361</v>
      </c>
      <c r="BW25" s="371"/>
      <c r="BX25" s="371"/>
      <c r="BY25" s="371"/>
      <c r="BZ25" s="371"/>
      <c r="CA25" s="371"/>
      <c r="CB25" s="371"/>
      <c r="CC25" s="372"/>
      <c r="CD25" s="185"/>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2"/>
      <c r="B26" s="553"/>
      <c r="C26" s="554"/>
      <c r="D26" s="555"/>
      <c r="E26" s="457" t="s">
        <v>183</v>
      </c>
      <c r="F26" s="431"/>
      <c r="G26" s="431"/>
      <c r="H26" s="431"/>
      <c r="I26" s="431"/>
      <c r="J26" s="431"/>
      <c r="K26" s="432"/>
      <c r="L26" s="458">
        <v>1</v>
      </c>
      <c r="M26" s="459"/>
      <c r="N26" s="459"/>
      <c r="O26" s="459"/>
      <c r="P26" s="501"/>
      <c r="Q26" s="458">
        <v>6160</v>
      </c>
      <c r="R26" s="459"/>
      <c r="S26" s="459"/>
      <c r="T26" s="459"/>
      <c r="U26" s="459"/>
      <c r="V26" s="501"/>
      <c r="W26" s="566"/>
      <c r="X26" s="554"/>
      <c r="Y26" s="555"/>
      <c r="Z26" s="457" t="s">
        <v>184</v>
      </c>
      <c r="AA26" s="578"/>
      <c r="AB26" s="578"/>
      <c r="AC26" s="578"/>
      <c r="AD26" s="578"/>
      <c r="AE26" s="578"/>
      <c r="AF26" s="578"/>
      <c r="AG26" s="579"/>
      <c r="AH26" s="458">
        <v>12</v>
      </c>
      <c r="AI26" s="459"/>
      <c r="AJ26" s="459"/>
      <c r="AK26" s="459"/>
      <c r="AL26" s="501"/>
      <c r="AM26" s="458">
        <v>33960</v>
      </c>
      <c r="AN26" s="459"/>
      <c r="AO26" s="459"/>
      <c r="AP26" s="459"/>
      <c r="AQ26" s="459"/>
      <c r="AR26" s="501"/>
      <c r="AS26" s="458">
        <v>2830</v>
      </c>
      <c r="AT26" s="459"/>
      <c r="AU26" s="459"/>
      <c r="AV26" s="459"/>
      <c r="AW26" s="459"/>
      <c r="AX26" s="460"/>
      <c r="AY26" s="441" t="s">
        <v>185</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142</v>
      </c>
      <c r="BW26" s="439"/>
      <c r="BX26" s="439"/>
      <c r="BY26" s="439"/>
      <c r="BZ26" s="439"/>
      <c r="CA26" s="439"/>
      <c r="CB26" s="439"/>
      <c r="CC26" s="440"/>
      <c r="CD26" s="185"/>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2"/>
      <c r="B27" s="553"/>
      <c r="C27" s="554"/>
      <c r="D27" s="555"/>
      <c r="E27" s="457" t="s">
        <v>186</v>
      </c>
      <c r="F27" s="431"/>
      <c r="G27" s="431"/>
      <c r="H27" s="431"/>
      <c r="I27" s="431"/>
      <c r="J27" s="431"/>
      <c r="K27" s="432"/>
      <c r="L27" s="458">
        <v>1</v>
      </c>
      <c r="M27" s="459"/>
      <c r="N27" s="459"/>
      <c r="O27" s="459"/>
      <c r="P27" s="501"/>
      <c r="Q27" s="458">
        <v>4500</v>
      </c>
      <c r="R27" s="459"/>
      <c r="S27" s="459"/>
      <c r="T27" s="459"/>
      <c r="U27" s="459"/>
      <c r="V27" s="501"/>
      <c r="W27" s="566"/>
      <c r="X27" s="554"/>
      <c r="Y27" s="555"/>
      <c r="Z27" s="457" t="s">
        <v>187</v>
      </c>
      <c r="AA27" s="431"/>
      <c r="AB27" s="431"/>
      <c r="AC27" s="431"/>
      <c r="AD27" s="431"/>
      <c r="AE27" s="431"/>
      <c r="AF27" s="431"/>
      <c r="AG27" s="432"/>
      <c r="AH27" s="458">
        <v>25</v>
      </c>
      <c r="AI27" s="459"/>
      <c r="AJ27" s="459"/>
      <c r="AK27" s="459"/>
      <c r="AL27" s="501"/>
      <c r="AM27" s="458">
        <v>75475</v>
      </c>
      <c r="AN27" s="459"/>
      <c r="AO27" s="459"/>
      <c r="AP27" s="459"/>
      <c r="AQ27" s="459"/>
      <c r="AR27" s="501"/>
      <c r="AS27" s="458">
        <v>3019</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47">
        <v>500000</v>
      </c>
      <c r="BO27" s="548"/>
      <c r="BP27" s="548"/>
      <c r="BQ27" s="548"/>
      <c r="BR27" s="548"/>
      <c r="BS27" s="548"/>
      <c r="BT27" s="548"/>
      <c r="BU27" s="549"/>
      <c r="BV27" s="547">
        <v>500000</v>
      </c>
      <c r="BW27" s="548"/>
      <c r="BX27" s="548"/>
      <c r="BY27" s="548"/>
      <c r="BZ27" s="548"/>
      <c r="CA27" s="548"/>
      <c r="CB27" s="548"/>
      <c r="CC27" s="549"/>
      <c r="CD27" s="187"/>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2"/>
      <c r="B28" s="553"/>
      <c r="C28" s="554"/>
      <c r="D28" s="555"/>
      <c r="E28" s="457" t="s">
        <v>189</v>
      </c>
      <c r="F28" s="431"/>
      <c r="G28" s="431"/>
      <c r="H28" s="431"/>
      <c r="I28" s="431"/>
      <c r="J28" s="431"/>
      <c r="K28" s="432"/>
      <c r="L28" s="458">
        <v>1</v>
      </c>
      <c r="M28" s="459"/>
      <c r="N28" s="459"/>
      <c r="O28" s="459"/>
      <c r="P28" s="501"/>
      <c r="Q28" s="458">
        <v>4080</v>
      </c>
      <c r="R28" s="459"/>
      <c r="S28" s="459"/>
      <c r="T28" s="459"/>
      <c r="U28" s="459"/>
      <c r="V28" s="501"/>
      <c r="W28" s="566"/>
      <c r="X28" s="554"/>
      <c r="Y28" s="555"/>
      <c r="Z28" s="457" t="s">
        <v>190</v>
      </c>
      <c r="AA28" s="431"/>
      <c r="AB28" s="431"/>
      <c r="AC28" s="431"/>
      <c r="AD28" s="431"/>
      <c r="AE28" s="431"/>
      <c r="AF28" s="431"/>
      <c r="AG28" s="432"/>
      <c r="AH28" s="458" t="s">
        <v>181</v>
      </c>
      <c r="AI28" s="459"/>
      <c r="AJ28" s="459"/>
      <c r="AK28" s="459"/>
      <c r="AL28" s="501"/>
      <c r="AM28" s="458" t="s">
        <v>133</v>
      </c>
      <c r="AN28" s="459"/>
      <c r="AO28" s="459"/>
      <c r="AP28" s="459"/>
      <c r="AQ28" s="459"/>
      <c r="AR28" s="501"/>
      <c r="AS28" s="458" t="s">
        <v>133</v>
      </c>
      <c r="AT28" s="459"/>
      <c r="AU28" s="459"/>
      <c r="AV28" s="459"/>
      <c r="AW28" s="459"/>
      <c r="AX28" s="460"/>
      <c r="AY28" s="580" t="s">
        <v>191</v>
      </c>
      <c r="AZ28" s="581"/>
      <c r="BA28" s="581"/>
      <c r="BB28" s="582"/>
      <c r="BC28" s="367" t="s">
        <v>50</v>
      </c>
      <c r="BD28" s="368"/>
      <c r="BE28" s="368"/>
      <c r="BF28" s="368"/>
      <c r="BG28" s="368"/>
      <c r="BH28" s="368"/>
      <c r="BI28" s="368"/>
      <c r="BJ28" s="368"/>
      <c r="BK28" s="368"/>
      <c r="BL28" s="368"/>
      <c r="BM28" s="369"/>
      <c r="BN28" s="370">
        <v>8074225</v>
      </c>
      <c r="BO28" s="371"/>
      <c r="BP28" s="371"/>
      <c r="BQ28" s="371"/>
      <c r="BR28" s="371"/>
      <c r="BS28" s="371"/>
      <c r="BT28" s="371"/>
      <c r="BU28" s="372"/>
      <c r="BV28" s="370">
        <v>7638943</v>
      </c>
      <c r="BW28" s="371"/>
      <c r="BX28" s="371"/>
      <c r="BY28" s="371"/>
      <c r="BZ28" s="371"/>
      <c r="CA28" s="371"/>
      <c r="CB28" s="371"/>
      <c r="CC28" s="372"/>
      <c r="CD28" s="185"/>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2"/>
      <c r="B29" s="553"/>
      <c r="C29" s="554"/>
      <c r="D29" s="555"/>
      <c r="E29" s="457" t="s">
        <v>192</v>
      </c>
      <c r="F29" s="431"/>
      <c r="G29" s="431"/>
      <c r="H29" s="431"/>
      <c r="I29" s="431"/>
      <c r="J29" s="431"/>
      <c r="K29" s="432"/>
      <c r="L29" s="458">
        <v>16</v>
      </c>
      <c r="M29" s="459"/>
      <c r="N29" s="459"/>
      <c r="O29" s="459"/>
      <c r="P29" s="501"/>
      <c r="Q29" s="458">
        <v>3870</v>
      </c>
      <c r="R29" s="459"/>
      <c r="S29" s="459"/>
      <c r="T29" s="459"/>
      <c r="U29" s="459"/>
      <c r="V29" s="501"/>
      <c r="W29" s="567"/>
      <c r="X29" s="568"/>
      <c r="Y29" s="569"/>
      <c r="Z29" s="457" t="s">
        <v>193</v>
      </c>
      <c r="AA29" s="431"/>
      <c r="AB29" s="431"/>
      <c r="AC29" s="431"/>
      <c r="AD29" s="431"/>
      <c r="AE29" s="431"/>
      <c r="AF29" s="431"/>
      <c r="AG29" s="432"/>
      <c r="AH29" s="458">
        <v>385</v>
      </c>
      <c r="AI29" s="459"/>
      <c r="AJ29" s="459"/>
      <c r="AK29" s="459"/>
      <c r="AL29" s="501"/>
      <c r="AM29" s="458">
        <v>1191475</v>
      </c>
      <c r="AN29" s="459"/>
      <c r="AO29" s="459"/>
      <c r="AP29" s="459"/>
      <c r="AQ29" s="459"/>
      <c r="AR29" s="501"/>
      <c r="AS29" s="458">
        <v>3095</v>
      </c>
      <c r="AT29" s="459"/>
      <c r="AU29" s="459"/>
      <c r="AV29" s="459"/>
      <c r="AW29" s="459"/>
      <c r="AX29" s="460"/>
      <c r="AY29" s="583"/>
      <c r="AZ29" s="584"/>
      <c r="BA29" s="584"/>
      <c r="BB29" s="585"/>
      <c r="BC29" s="435" t="s">
        <v>194</v>
      </c>
      <c r="BD29" s="436"/>
      <c r="BE29" s="436"/>
      <c r="BF29" s="436"/>
      <c r="BG29" s="436"/>
      <c r="BH29" s="436"/>
      <c r="BI29" s="436"/>
      <c r="BJ29" s="436"/>
      <c r="BK29" s="436"/>
      <c r="BL29" s="436"/>
      <c r="BM29" s="437"/>
      <c r="BN29" s="438">
        <v>1174406</v>
      </c>
      <c r="BO29" s="439"/>
      <c r="BP29" s="439"/>
      <c r="BQ29" s="439"/>
      <c r="BR29" s="439"/>
      <c r="BS29" s="439"/>
      <c r="BT29" s="439"/>
      <c r="BU29" s="440"/>
      <c r="BV29" s="438">
        <v>716179</v>
      </c>
      <c r="BW29" s="439"/>
      <c r="BX29" s="439"/>
      <c r="BY29" s="439"/>
      <c r="BZ29" s="439"/>
      <c r="CA29" s="439"/>
      <c r="CB29" s="439"/>
      <c r="CC29" s="440"/>
      <c r="CD29" s="187"/>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2"/>
      <c r="B30" s="556"/>
      <c r="C30" s="557"/>
      <c r="D30" s="558"/>
      <c r="E30" s="461"/>
      <c r="F30" s="462"/>
      <c r="G30" s="462"/>
      <c r="H30" s="462"/>
      <c r="I30" s="462"/>
      <c r="J30" s="462"/>
      <c r="K30" s="463"/>
      <c r="L30" s="590"/>
      <c r="M30" s="591"/>
      <c r="N30" s="591"/>
      <c r="O30" s="591"/>
      <c r="P30" s="592"/>
      <c r="Q30" s="590"/>
      <c r="R30" s="591"/>
      <c r="S30" s="591"/>
      <c r="T30" s="591"/>
      <c r="U30" s="591"/>
      <c r="V30" s="592"/>
      <c r="W30" s="593" t="s">
        <v>195</v>
      </c>
      <c r="X30" s="594"/>
      <c r="Y30" s="594"/>
      <c r="Z30" s="594"/>
      <c r="AA30" s="594"/>
      <c r="AB30" s="594"/>
      <c r="AC30" s="594"/>
      <c r="AD30" s="594"/>
      <c r="AE30" s="594"/>
      <c r="AF30" s="594"/>
      <c r="AG30" s="595"/>
      <c r="AH30" s="526">
        <v>101.3</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2181178</v>
      </c>
      <c r="BO30" s="548"/>
      <c r="BP30" s="548"/>
      <c r="BQ30" s="548"/>
      <c r="BR30" s="548"/>
      <c r="BS30" s="548"/>
      <c r="BT30" s="548"/>
      <c r="BU30" s="549"/>
      <c r="BV30" s="547">
        <v>1623875</v>
      </c>
      <c r="BW30" s="548"/>
      <c r="BX30" s="548"/>
      <c r="BY30" s="548"/>
      <c r="BZ30" s="548"/>
      <c r="CA30" s="548"/>
      <c r="CB30" s="548"/>
      <c r="CC30" s="54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9" t="s">
        <v>196</v>
      </c>
      <c r="D32" s="589"/>
      <c r="E32" s="589"/>
      <c r="F32" s="589"/>
      <c r="G32" s="589"/>
      <c r="H32" s="589"/>
      <c r="I32" s="589"/>
      <c r="J32" s="589"/>
      <c r="K32" s="589"/>
      <c r="L32" s="589"/>
      <c r="M32" s="589"/>
      <c r="N32" s="589"/>
      <c r="O32" s="589"/>
      <c r="P32" s="589"/>
      <c r="Q32" s="589"/>
      <c r="R32" s="589"/>
      <c r="S32" s="589"/>
      <c r="U32" s="442" t="s">
        <v>197</v>
      </c>
      <c r="V32" s="442"/>
      <c r="W32" s="442"/>
      <c r="X32" s="442"/>
      <c r="Y32" s="442"/>
      <c r="Z32" s="442"/>
      <c r="AA32" s="442"/>
      <c r="AB32" s="442"/>
      <c r="AC32" s="442"/>
      <c r="AD32" s="442"/>
      <c r="AE32" s="442"/>
      <c r="AF32" s="442"/>
      <c r="AG32" s="442"/>
      <c r="AH32" s="442"/>
      <c r="AI32" s="442"/>
      <c r="AJ32" s="442"/>
      <c r="AK32" s="442"/>
      <c r="AM32" s="442" t="s">
        <v>198</v>
      </c>
      <c r="AN32" s="442"/>
      <c r="AO32" s="442"/>
      <c r="AP32" s="442"/>
      <c r="AQ32" s="442"/>
      <c r="AR32" s="442"/>
      <c r="AS32" s="442"/>
      <c r="AT32" s="442"/>
      <c r="AU32" s="442"/>
      <c r="AV32" s="442"/>
      <c r="AW32" s="442"/>
      <c r="AX32" s="442"/>
      <c r="AY32" s="442"/>
      <c r="AZ32" s="442"/>
      <c r="BA32" s="442"/>
      <c r="BB32" s="442"/>
      <c r="BC32" s="442"/>
      <c r="BE32" s="442" t="s">
        <v>199</v>
      </c>
      <c r="BF32" s="442"/>
      <c r="BG32" s="442"/>
      <c r="BH32" s="442"/>
      <c r="BI32" s="442"/>
      <c r="BJ32" s="442"/>
      <c r="BK32" s="442"/>
      <c r="BL32" s="442"/>
      <c r="BM32" s="442"/>
      <c r="BN32" s="442"/>
      <c r="BO32" s="442"/>
      <c r="BP32" s="442"/>
      <c r="BQ32" s="442"/>
      <c r="BR32" s="442"/>
      <c r="BS32" s="442"/>
      <c r="BT32" s="442"/>
      <c r="BU32" s="442"/>
      <c r="BW32" s="442" t="s">
        <v>200</v>
      </c>
      <c r="BX32" s="442"/>
      <c r="BY32" s="442"/>
      <c r="BZ32" s="442"/>
      <c r="CA32" s="442"/>
      <c r="CB32" s="442"/>
      <c r="CC32" s="442"/>
      <c r="CD32" s="442"/>
      <c r="CE32" s="442"/>
      <c r="CF32" s="442"/>
      <c r="CG32" s="442"/>
      <c r="CH32" s="442"/>
      <c r="CI32" s="442"/>
      <c r="CJ32" s="442"/>
      <c r="CK32" s="442"/>
      <c r="CL32" s="442"/>
      <c r="CM32" s="442"/>
      <c r="CO32" s="442" t="s">
        <v>201</v>
      </c>
      <c r="CP32" s="442"/>
      <c r="CQ32" s="442"/>
      <c r="CR32" s="442"/>
      <c r="CS32" s="442"/>
      <c r="CT32" s="442"/>
      <c r="CU32" s="442"/>
      <c r="CV32" s="442"/>
      <c r="CW32" s="442"/>
      <c r="CX32" s="442"/>
      <c r="CY32" s="442"/>
      <c r="CZ32" s="442"/>
      <c r="DA32" s="442"/>
      <c r="DB32" s="442"/>
      <c r="DC32" s="442"/>
      <c r="DD32" s="442"/>
      <c r="DE32" s="442"/>
      <c r="DI32" s="195"/>
    </row>
    <row r="33" spans="1:113" ht="13.5" customHeight="1" x14ac:dyDescent="0.15">
      <c r="A33" s="172"/>
      <c r="B33" s="196"/>
      <c r="C33" s="425" t="s">
        <v>202</v>
      </c>
      <c r="D33" s="425"/>
      <c r="E33" s="396" t="s">
        <v>203</v>
      </c>
      <c r="F33" s="396"/>
      <c r="G33" s="396"/>
      <c r="H33" s="396"/>
      <c r="I33" s="396"/>
      <c r="J33" s="396"/>
      <c r="K33" s="396"/>
      <c r="L33" s="396"/>
      <c r="M33" s="396"/>
      <c r="N33" s="396"/>
      <c r="O33" s="396"/>
      <c r="P33" s="396"/>
      <c r="Q33" s="396"/>
      <c r="R33" s="396"/>
      <c r="S33" s="396"/>
      <c r="T33" s="197"/>
      <c r="U33" s="425" t="s">
        <v>204</v>
      </c>
      <c r="V33" s="425"/>
      <c r="W33" s="396" t="s">
        <v>205</v>
      </c>
      <c r="X33" s="396"/>
      <c r="Y33" s="396"/>
      <c r="Z33" s="396"/>
      <c r="AA33" s="396"/>
      <c r="AB33" s="396"/>
      <c r="AC33" s="396"/>
      <c r="AD33" s="396"/>
      <c r="AE33" s="396"/>
      <c r="AF33" s="396"/>
      <c r="AG33" s="396"/>
      <c r="AH33" s="396"/>
      <c r="AI33" s="396"/>
      <c r="AJ33" s="396"/>
      <c r="AK33" s="396"/>
      <c r="AL33" s="197"/>
      <c r="AM33" s="425" t="s">
        <v>202</v>
      </c>
      <c r="AN33" s="425"/>
      <c r="AO33" s="396" t="s">
        <v>206</v>
      </c>
      <c r="AP33" s="396"/>
      <c r="AQ33" s="396"/>
      <c r="AR33" s="396"/>
      <c r="AS33" s="396"/>
      <c r="AT33" s="396"/>
      <c r="AU33" s="396"/>
      <c r="AV33" s="396"/>
      <c r="AW33" s="396"/>
      <c r="AX33" s="396"/>
      <c r="AY33" s="396"/>
      <c r="AZ33" s="396"/>
      <c r="BA33" s="396"/>
      <c r="BB33" s="396"/>
      <c r="BC33" s="396"/>
      <c r="BD33" s="198"/>
      <c r="BE33" s="396" t="s">
        <v>207</v>
      </c>
      <c r="BF33" s="396"/>
      <c r="BG33" s="396" t="s">
        <v>208</v>
      </c>
      <c r="BH33" s="396"/>
      <c r="BI33" s="396"/>
      <c r="BJ33" s="396"/>
      <c r="BK33" s="396"/>
      <c r="BL33" s="396"/>
      <c r="BM33" s="396"/>
      <c r="BN33" s="396"/>
      <c r="BO33" s="396"/>
      <c r="BP33" s="396"/>
      <c r="BQ33" s="396"/>
      <c r="BR33" s="396"/>
      <c r="BS33" s="396"/>
      <c r="BT33" s="396"/>
      <c r="BU33" s="396"/>
      <c r="BV33" s="198"/>
      <c r="BW33" s="425" t="s">
        <v>207</v>
      </c>
      <c r="BX33" s="425"/>
      <c r="BY33" s="396" t="s">
        <v>209</v>
      </c>
      <c r="BZ33" s="396"/>
      <c r="CA33" s="396"/>
      <c r="CB33" s="396"/>
      <c r="CC33" s="396"/>
      <c r="CD33" s="396"/>
      <c r="CE33" s="396"/>
      <c r="CF33" s="396"/>
      <c r="CG33" s="396"/>
      <c r="CH33" s="396"/>
      <c r="CI33" s="396"/>
      <c r="CJ33" s="396"/>
      <c r="CK33" s="396"/>
      <c r="CL33" s="396"/>
      <c r="CM33" s="396"/>
      <c r="CN33" s="197"/>
      <c r="CO33" s="425" t="s">
        <v>210</v>
      </c>
      <c r="CP33" s="425"/>
      <c r="CQ33" s="396" t="s">
        <v>211</v>
      </c>
      <c r="CR33" s="396"/>
      <c r="CS33" s="396"/>
      <c r="CT33" s="396"/>
      <c r="CU33" s="396"/>
      <c r="CV33" s="396"/>
      <c r="CW33" s="396"/>
      <c r="CX33" s="396"/>
      <c r="CY33" s="396"/>
      <c r="CZ33" s="396"/>
      <c r="DA33" s="396"/>
      <c r="DB33" s="396"/>
      <c r="DC33" s="396"/>
      <c r="DD33" s="396"/>
      <c r="DE33" s="396"/>
      <c r="DF33" s="197"/>
      <c r="DG33" s="596" t="s">
        <v>212</v>
      </c>
      <c r="DH33" s="596"/>
      <c r="DI33" s="199"/>
    </row>
    <row r="34" spans="1:113" ht="32.25" customHeight="1" x14ac:dyDescent="0.15">
      <c r="A34" s="172"/>
      <c r="B34" s="196"/>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2"/>
      <c r="U34" s="597">
        <f>IF(W34="","",MAX(C34:D43)+1)</f>
        <v>2</v>
      </c>
      <c r="V34" s="597"/>
      <c r="W34" s="598" t="str">
        <f>IF('各会計、関係団体の財政状況及び健全化判断比率'!B28="","",'各会計、関係団体の財政状況及び健全化判断比率'!B28)</f>
        <v>東海村国民健康保険事業特別会計</v>
      </c>
      <c r="X34" s="598"/>
      <c r="Y34" s="598"/>
      <c r="Z34" s="598"/>
      <c r="AA34" s="598"/>
      <c r="AB34" s="598"/>
      <c r="AC34" s="598"/>
      <c r="AD34" s="598"/>
      <c r="AE34" s="598"/>
      <c r="AF34" s="598"/>
      <c r="AG34" s="598"/>
      <c r="AH34" s="598"/>
      <c r="AI34" s="598"/>
      <c r="AJ34" s="598"/>
      <c r="AK34" s="598"/>
      <c r="AL34" s="172"/>
      <c r="AM34" s="597">
        <f>IF(AO34="","",MAX(C34:D43,U34:V43)+1)</f>
        <v>6</v>
      </c>
      <c r="AN34" s="597"/>
      <c r="AO34" s="598" t="str">
        <f>IF('各会計、関係団体の財政状況及び健全化判断比率'!B32="","",'各会計、関係団体の財政状況及び健全化判断比率'!B32)</f>
        <v>東海村水道事業会計</v>
      </c>
      <c r="AP34" s="598"/>
      <c r="AQ34" s="598"/>
      <c r="AR34" s="598"/>
      <c r="AS34" s="598"/>
      <c r="AT34" s="598"/>
      <c r="AU34" s="598"/>
      <c r="AV34" s="598"/>
      <c r="AW34" s="598"/>
      <c r="AX34" s="598"/>
      <c r="AY34" s="598"/>
      <c r="AZ34" s="598"/>
      <c r="BA34" s="598"/>
      <c r="BB34" s="598"/>
      <c r="BC34" s="598"/>
      <c r="BD34" s="172"/>
      <c r="BE34" s="597">
        <f>IF(BG34="","",MAX(C34:D43,U34:V43,AM34:AN43)+1)</f>
        <v>9</v>
      </c>
      <c r="BF34" s="597"/>
      <c r="BG34" s="598" t="str">
        <f>IF('各会計、関係団体の財政状況及び健全化判断比率'!B35="","",'各会計、関係団体の財政状況及び健全化判断比率'!B35)</f>
        <v>水戸・勝田都市計画事業東海駅西土地区画整理事業特別会計</v>
      </c>
      <c r="BH34" s="598"/>
      <c r="BI34" s="598"/>
      <c r="BJ34" s="598"/>
      <c r="BK34" s="598"/>
      <c r="BL34" s="598"/>
      <c r="BM34" s="598"/>
      <c r="BN34" s="598"/>
      <c r="BO34" s="598"/>
      <c r="BP34" s="598"/>
      <c r="BQ34" s="598"/>
      <c r="BR34" s="598"/>
      <c r="BS34" s="598"/>
      <c r="BT34" s="598"/>
      <c r="BU34" s="598"/>
      <c r="BV34" s="172"/>
      <c r="BW34" s="597">
        <f>IF(BY34="","",MAX(C34:D43,U34:V43,AM34:AN43,BE34:BF43)+1)</f>
        <v>12</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72"/>
      <c r="CO34" s="597">
        <f>IF(CQ34="","",MAX(C34:D43,U34:V43,AM34:AN43,BE34:BF43,BW34:BX43)+1)</f>
        <v>21</v>
      </c>
      <c r="CP34" s="597"/>
      <c r="CQ34" s="598" t="str">
        <f>IF('各会計、関係団体の財政状況及び健全化判断比率'!BS7="","",'各会計、関係団体の財政状況及び健全化判断比率'!BS7)</f>
        <v>東海村文化・スポーツ振興財団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199"/>
    </row>
    <row r="35" spans="1:113" ht="32.25" customHeight="1" x14ac:dyDescent="0.15">
      <c r="A35" s="172"/>
      <c r="B35" s="196"/>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2"/>
      <c r="U35" s="597">
        <f>IF(W35="","",U34+1)</f>
        <v>3</v>
      </c>
      <c r="V35" s="597"/>
      <c r="W35" s="598" t="str">
        <f>IF('各会計、関係団体の財政状況及び健全化判断比率'!B29="","",'各会計、関係団体の財政状況及び健全化判断比率'!B29)</f>
        <v>東海村後期高齢者医療特別会計</v>
      </c>
      <c r="X35" s="598"/>
      <c r="Y35" s="598"/>
      <c r="Z35" s="598"/>
      <c r="AA35" s="598"/>
      <c r="AB35" s="598"/>
      <c r="AC35" s="598"/>
      <c r="AD35" s="598"/>
      <c r="AE35" s="598"/>
      <c r="AF35" s="598"/>
      <c r="AG35" s="598"/>
      <c r="AH35" s="598"/>
      <c r="AI35" s="598"/>
      <c r="AJ35" s="598"/>
      <c r="AK35" s="598"/>
      <c r="AL35" s="172"/>
      <c r="AM35" s="597">
        <f t="shared" ref="AM35:AM43" si="0">IF(AO35="","",AM34+1)</f>
        <v>7</v>
      </c>
      <c r="AN35" s="597"/>
      <c r="AO35" s="598" t="str">
        <f>IF('各会計、関係団体の財政状況及び健全化判断比率'!B33="","",'各会計、関係団体の財政状況及び健全化判断比率'!B33)</f>
        <v>東海村下水道事業会計</v>
      </c>
      <c r="AP35" s="598"/>
      <c r="AQ35" s="598"/>
      <c r="AR35" s="598"/>
      <c r="AS35" s="598"/>
      <c r="AT35" s="598"/>
      <c r="AU35" s="598"/>
      <c r="AV35" s="598"/>
      <c r="AW35" s="598"/>
      <c r="AX35" s="598"/>
      <c r="AY35" s="598"/>
      <c r="AZ35" s="598"/>
      <c r="BA35" s="598"/>
      <c r="BB35" s="598"/>
      <c r="BC35" s="598"/>
      <c r="BD35" s="172"/>
      <c r="BE35" s="597">
        <f t="shared" ref="BE35:BE43" si="1">IF(BG35="","",BE34+1)</f>
        <v>10</v>
      </c>
      <c r="BF35" s="597"/>
      <c r="BG35" s="598" t="str">
        <f>IF('各会計、関係団体の財政状況及び健全化判断比率'!B36="","",'各会計、関係団体の財政状況及び健全化判断比率'!B36)</f>
        <v>水戸・勝田都市計画事業東海駅東土地区画整理事業特別会計</v>
      </c>
      <c r="BH35" s="598"/>
      <c r="BI35" s="598"/>
      <c r="BJ35" s="598"/>
      <c r="BK35" s="598"/>
      <c r="BL35" s="598"/>
      <c r="BM35" s="598"/>
      <c r="BN35" s="598"/>
      <c r="BO35" s="598"/>
      <c r="BP35" s="598"/>
      <c r="BQ35" s="598"/>
      <c r="BR35" s="598"/>
      <c r="BS35" s="598"/>
      <c r="BT35" s="598"/>
      <c r="BU35" s="598"/>
      <c r="BV35" s="172"/>
      <c r="BW35" s="597">
        <f t="shared" ref="BW35:BW43" si="2">IF(BY35="","",BW34+1)</f>
        <v>13</v>
      </c>
      <c r="BX35" s="597"/>
      <c r="BY35" s="598" t="str">
        <f>IF('各会計、関係団体の財政状況及び健全化判断比率'!B69="","",'各会計、関係団体の財政状況及び健全化判断比率'!B69)</f>
        <v>茨城県市町村総合事務組合（県民交通災害共済事業特別会計）</v>
      </c>
      <c r="BZ35" s="598"/>
      <c r="CA35" s="598"/>
      <c r="CB35" s="598"/>
      <c r="CC35" s="598"/>
      <c r="CD35" s="598"/>
      <c r="CE35" s="598"/>
      <c r="CF35" s="598"/>
      <c r="CG35" s="598"/>
      <c r="CH35" s="598"/>
      <c r="CI35" s="598"/>
      <c r="CJ35" s="598"/>
      <c r="CK35" s="598"/>
      <c r="CL35" s="598"/>
      <c r="CM35" s="598"/>
      <c r="CN35" s="172"/>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199"/>
    </row>
    <row r="36" spans="1:113" ht="32.25" customHeight="1" x14ac:dyDescent="0.15">
      <c r="A36" s="172"/>
      <c r="B36" s="196"/>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2"/>
      <c r="U36" s="597">
        <f t="shared" ref="U36:U43" si="4">IF(W36="","",U35+1)</f>
        <v>4</v>
      </c>
      <c r="V36" s="597"/>
      <c r="W36" s="598" t="str">
        <f>IF('各会計、関係団体の財政状況及び健全化判断比率'!B30="","",'各会計、関係団体の財政状況及び健全化判断比率'!B30)</f>
        <v>東海村介護保険事業特別会計（保険事業勘定）</v>
      </c>
      <c r="X36" s="598"/>
      <c r="Y36" s="598"/>
      <c r="Z36" s="598"/>
      <c r="AA36" s="598"/>
      <c r="AB36" s="598"/>
      <c r="AC36" s="598"/>
      <c r="AD36" s="598"/>
      <c r="AE36" s="598"/>
      <c r="AF36" s="598"/>
      <c r="AG36" s="598"/>
      <c r="AH36" s="598"/>
      <c r="AI36" s="598"/>
      <c r="AJ36" s="598"/>
      <c r="AK36" s="598"/>
      <c r="AL36" s="172"/>
      <c r="AM36" s="597">
        <f t="shared" si="0"/>
        <v>8</v>
      </c>
      <c r="AN36" s="597"/>
      <c r="AO36" s="598" t="str">
        <f>IF('各会計、関係団体の財政状況及び健全化判断比率'!B34="","",'各会計、関係団体の財政状況及び健全化判断比率'!B34)</f>
        <v>東海村病院事業会計</v>
      </c>
      <c r="AP36" s="598"/>
      <c r="AQ36" s="598"/>
      <c r="AR36" s="598"/>
      <c r="AS36" s="598"/>
      <c r="AT36" s="598"/>
      <c r="AU36" s="598"/>
      <c r="AV36" s="598"/>
      <c r="AW36" s="598"/>
      <c r="AX36" s="598"/>
      <c r="AY36" s="598"/>
      <c r="AZ36" s="598"/>
      <c r="BA36" s="598"/>
      <c r="BB36" s="598"/>
      <c r="BC36" s="598"/>
      <c r="BD36" s="172"/>
      <c r="BE36" s="597">
        <f t="shared" si="1"/>
        <v>11</v>
      </c>
      <c r="BF36" s="597"/>
      <c r="BG36" s="598" t="str">
        <f>IF('各会計、関係団体の財政状況及び健全化判断比率'!B37="","",'各会計、関係団体の財政状況及び健全化判断比率'!B37)</f>
        <v>水戸・勝田都市計画事業東海中央土地区画整理事業特別会計</v>
      </c>
      <c r="BH36" s="598"/>
      <c r="BI36" s="598"/>
      <c r="BJ36" s="598"/>
      <c r="BK36" s="598"/>
      <c r="BL36" s="598"/>
      <c r="BM36" s="598"/>
      <c r="BN36" s="598"/>
      <c r="BO36" s="598"/>
      <c r="BP36" s="598"/>
      <c r="BQ36" s="598"/>
      <c r="BR36" s="598"/>
      <c r="BS36" s="598"/>
      <c r="BT36" s="598"/>
      <c r="BU36" s="598"/>
      <c r="BV36" s="172"/>
      <c r="BW36" s="597">
        <f t="shared" si="2"/>
        <v>14</v>
      </c>
      <c r="BX36" s="597"/>
      <c r="BY36" s="598" t="str">
        <f>IF('各会計、関係団体の財政状況及び健全化判断比率'!B70="","",'各会計、関係団体の財政状況及び健全化判断比率'!B70)</f>
        <v>ひたちなか・東海広域事務組合（一般会計）</v>
      </c>
      <c r="BZ36" s="598"/>
      <c r="CA36" s="598"/>
      <c r="CB36" s="598"/>
      <c r="CC36" s="598"/>
      <c r="CD36" s="598"/>
      <c r="CE36" s="598"/>
      <c r="CF36" s="598"/>
      <c r="CG36" s="598"/>
      <c r="CH36" s="598"/>
      <c r="CI36" s="598"/>
      <c r="CJ36" s="598"/>
      <c r="CK36" s="598"/>
      <c r="CL36" s="598"/>
      <c r="CM36" s="598"/>
      <c r="CN36" s="172"/>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199"/>
    </row>
    <row r="37" spans="1:113" ht="32.25" customHeight="1" x14ac:dyDescent="0.15">
      <c r="A37" s="172"/>
      <c r="B37" s="196"/>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2"/>
      <c r="U37" s="597">
        <f t="shared" si="4"/>
        <v>5</v>
      </c>
      <c r="V37" s="597"/>
      <c r="W37" s="598" t="str">
        <f>IF('各会計、関係団体の財政状況及び健全化判断比率'!B31="","",'各会計、関係団体の財政状況及び健全化判断比率'!B31)</f>
        <v>東海村介護保険事業特別会計（介護サービス事業勘定）</v>
      </c>
      <c r="X37" s="598"/>
      <c r="Y37" s="598"/>
      <c r="Z37" s="598"/>
      <c r="AA37" s="598"/>
      <c r="AB37" s="598"/>
      <c r="AC37" s="598"/>
      <c r="AD37" s="598"/>
      <c r="AE37" s="598"/>
      <c r="AF37" s="598"/>
      <c r="AG37" s="598"/>
      <c r="AH37" s="598"/>
      <c r="AI37" s="598"/>
      <c r="AJ37" s="598"/>
      <c r="AK37" s="598"/>
      <c r="AL37" s="172"/>
      <c r="AM37" s="597" t="str">
        <f t="shared" si="0"/>
        <v/>
      </c>
      <c r="AN37" s="597"/>
      <c r="AO37" s="598"/>
      <c r="AP37" s="598"/>
      <c r="AQ37" s="598"/>
      <c r="AR37" s="598"/>
      <c r="AS37" s="598"/>
      <c r="AT37" s="598"/>
      <c r="AU37" s="598"/>
      <c r="AV37" s="598"/>
      <c r="AW37" s="598"/>
      <c r="AX37" s="598"/>
      <c r="AY37" s="598"/>
      <c r="AZ37" s="598"/>
      <c r="BA37" s="598"/>
      <c r="BB37" s="598"/>
      <c r="BC37" s="598"/>
      <c r="BD37" s="172"/>
      <c r="BE37" s="597" t="str">
        <f t="shared" si="1"/>
        <v/>
      </c>
      <c r="BF37" s="597"/>
      <c r="BG37" s="598"/>
      <c r="BH37" s="598"/>
      <c r="BI37" s="598"/>
      <c r="BJ37" s="598"/>
      <c r="BK37" s="598"/>
      <c r="BL37" s="598"/>
      <c r="BM37" s="598"/>
      <c r="BN37" s="598"/>
      <c r="BO37" s="598"/>
      <c r="BP37" s="598"/>
      <c r="BQ37" s="598"/>
      <c r="BR37" s="598"/>
      <c r="BS37" s="598"/>
      <c r="BT37" s="598"/>
      <c r="BU37" s="598"/>
      <c r="BV37" s="172"/>
      <c r="BW37" s="597">
        <f t="shared" si="2"/>
        <v>15</v>
      </c>
      <c r="BX37" s="597"/>
      <c r="BY37" s="598" t="str">
        <f>IF('各会計、関係団体の財政状況及び健全化判断比率'!B71="","",'各会計、関係団体の財政状況及び健全化判断比率'!B71)</f>
        <v>ひたちなか・東海広域事務組合（一般廃棄物処理事業特別会計）</v>
      </c>
      <c r="BZ37" s="598"/>
      <c r="CA37" s="598"/>
      <c r="CB37" s="598"/>
      <c r="CC37" s="598"/>
      <c r="CD37" s="598"/>
      <c r="CE37" s="598"/>
      <c r="CF37" s="598"/>
      <c r="CG37" s="598"/>
      <c r="CH37" s="598"/>
      <c r="CI37" s="598"/>
      <c r="CJ37" s="598"/>
      <c r="CK37" s="598"/>
      <c r="CL37" s="598"/>
      <c r="CM37" s="598"/>
      <c r="CN37" s="172"/>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199"/>
    </row>
    <row r="38" spans="1:113" ht="32.25" customHeight="1" x14ac:dyDescent="0.15">
      <c r="A38" s="172"/>
      <c r="B38" s="196"/>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2"/>
      <c r="U38" s="597" t="str">
        <f t="shared" si="4"/>
        <v/>
      </c>
      <c r="V38" s="597"/>
      <c r="W38" s="598"/>
      <c r="X38" s="598"/>
      <c r="Y38" s="598"/>
      <c r="Z38" s="598"/>
      <c r="AA38" s="598"/>
      <c r="AB38" s="598"/>
      <c r="AC38" s="598"/>
      <c r="AD38" s="598"/>
      <c r="AE38" s="598"/>
      <c r="AF38" s="598"/>
      <c r="AG38" s="598"/>
      <c r="AH38" s="598"/>
      <c r="AI38" s="598"/>
      <c r="AJ38" s="598"/>
      <c r="AK38" s="598"/>
      <c r="AL38" s="172"/>
      <c r="AM38" s="597" t="str">
        <f t="shared" si="0"/>
        <v/>
      </c>
      <c r="AN38" s="597"/>
      <c r="AO38" s="598"/>
      <c r="AP38" s="598"/>
      <c r="AQ38" s="598"/>
      <c r="AR38" s="598"/>
      <c r="AS38" s="598"/>
      <c r="AT38" s="598"/>
      <c r="AU38" s="598"/>
      <c r="AV38" s="598"/>
      <c r="AW38" s="598"/>
      <c r="AX38" s="598"/>
      <c r="AY38" s="598"/>
      <c r="AZ38" s="598"/>
      <c r="BA38" s="598"/>
      <c r="BB38" s="598"/>
      <c r="BC38" s="598"/>
      <c r="BD38" s="172"/>
      <c r="BE38" s="597" t="str">
        <f t="shared" si="1"/>
        <v/>
      </c>
      <c r="BF38" s="597"/>
      <c r="BG38" s="598"/>
      <c r="BH38" s="598"/>
      <c r="BI38" s="598"/>
      <c r="BJ38" s="598"/>
      <c r="BK38" s="598"/>
      <c r="BL38" s="598"/>
      <c r="BM38" s="598"/>
      <c r="BN38" s="598"/>
      <c r="BO38" s="598"/>
      <c r="BP38" s="598"/>
      <c r="BQ38" s="598"/>
      <c r="BR38" s="598"/>
      <c r="BS38" s="598"/>
      <c r="BT38" s="598"/>
      <c r="BU38" s="598"/>
      <c r="BV38" s="172"/>
      <c r="BW38" s="597">
        <f t="shared" si="2"/>
        <v>16</v>
      </c>
      <c r="BX38" s="597"/>
      <c r="BY38" s="598" t="str">
        <f>IF('各会計、関係団体の財政状況及び健全化判断比率'!B72="","",'各会計、関係団体の財政状況及び健全化判断比率'!B72)</f>
        <v>ひたちなか・東海広域事務組合（消防事業特別会計）</v>
      </c>
      <c r="BZ38" s="598"/>
      <c r="CA38" s="598"/>
      <c r="CB38" s="598"/>
      <c r="CC38" s="598"/>
      <c r="CD38" s="598"/>
      <c r="CE38" s="598"/>
      <c r="CF38" s="598"/>
      <c r="CG38" s="598"/>
      <c r="CH38" s="598"/>
      <c r="CI38" s="598"/>
      <c r="CJ38" s="598"/>
      <c r="CK38" s="598"/>
      <c r="CL38" s="598"/>
      <c r="CM38" s="598"/>
      <c r="CN38" s="172"/>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199"/>
    </row>
    <row r="39" spans="1:113" ht="32.25" customHeight="1" x14ac:dyDescent="0.15">
      <c r="A39" s="172"/>
      <c r="B39" s="196"/>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2"/>
      <c r="U39" s="597" t="str">
        <f t="shared" si="4"/>
        <v/>
      </c>
      <c r="V39" s="597"/>
      <c r="W39" s="598"/>
      <c r="X39" s="598"/>
      <c r="Y39" s="598"/>
      <c r="Z39" s="598"/>
      <c r="AA39" s="598"/>
      <c r="AB39" s="598"/>
      <c r="AC39" s="598"/>
      <c r="AD39" s="598"/>
      <c r="AE39" s="598"/>
      <c r="AF39" s="598"/>
      <c r="AG39" s="598"/>
      <c r="AH39" s="598"/>
      <c r="AI39" s="598"/>
      <c r="AJ39" s="598"/>
      <c r="AK39" s="598"/>
      <c r="AL39" s="172"/>
      <c r="AM39" s="597" t="str">
        <f t="shared" si="0"/>
        <v/>
      </c>
      <c r="AN39" s="597"/>
      <c r="AO39" s="598"/>
      <c r="AP39" s="598"/>
      <c r="AQ39" s="598"/>
      <c r="AR39" s="598"/>
      <c r="AS39" s="598"/>
      <c r="AT39" s="598"/>
      <c r="AU39" s="598"/>
      <c r="AV39" s="598"/>
      <c r="AW39" s="598"/>
      <c r="AX39" s="598"/>
      <c r="AY39" s="598"/>
      <c r="AZ39" s="598"/>
      <c r="BA39" s="598"/>
      <c r="BB39" s="598"/>
      <c r="BC39" s="598"/>
      <c r="BD39" s="172"/>
      <c r="BE39" s="597" t="str">
        <f t="shared" si="1"/>
        <v/>
      </c>
      <c r="BF39" s="597"/>
      <c r="BG39" s="598"/>
      <c r="BH39" s="598"/>
      <c r="BI39" s="598"/>
      <c r="BJ39" s="598"/>
      <c r="BK39" s="598"/>
      <c r="BL39" s="598"/>
      <c r="BM39" s="598"/>
      <c r="BN39" s="598"/>
      <c r="BO39" s="598"/>
      <c r="BP39" s="598"/>
      <c r="BQ39" s="598"/>
      <c r="BR39" s="598"/>
      <c r="BS39" s="598"/>
      <c r="BT39" s="598"/>
      <c r="BU39" s="598"/>
      <c r="BV39" s="172"/>
      <c r="BW39" s="597">
        <f t="shared" si="2"/>
        <v>17</v>
      </c>
      <c r="BX39" s="597"/>
      <c r="BY39" s="598" t="str">
        <f>IF('各会計、関係団体の財政状況及び健全化判断比率'!B73="","",'各会計、関係団体の財政状況及び健全化判断比率'!B73)</f>
        <v>ひたちなか・東海広域事務組合（常陸那珂公共下水道事業特別会計）</v>
      </c>
      <c r="BZ39" s="598"/>
      <c r="CA39" s="598"/>
      <c r="CB39" s="598"/>
      <c r="CC39" s="598"/>
      <c r="CD39" s="598"/>
      <c r="CE39" s="598"/>
      <c r="CF39" s="598"/>
      <c r="CG39" s="598"/>
      <c r="CH39" s="598"/>
      <c r="CI39" s="598"/>
      <c r="CJ39" s="598"/>
      <c r="CK39" s="598"/>
      <c r="CL39" s="598"/>
      <c r="CM39" s="598"/>
      <c r="CN39" s="172"/>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199"/>
    </row>
    <row r="40" spans="1:113" ht="32.25" customHeight="1" x14ac:dyDescent="0.15">
      <c r="A40" s="172"/>
      <c r="B40" s="196"/>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2"/>
      <c r="U40" s="597" t="str">
        <f t="shared" si="4"/>
        <v/>
      </c>
      <c r="V40" s="597"/>
      <c r="W40" s="598"/>
      <c r="X40" s="598"/>
      <c r="Y40" s="598"/>
      <c r="Z40" s="598"/>
      <c r="AA40" s="598"/>
      <c r="AB40" s="598"/>
      <c r="AC40" s="598"/>
      <c r="AD40" s="598"/>
      <c r="AE40" s="598"/>
      <c r="AF40" s="598"/>
      <c r="AG40" s="598"/>
      <c r="AH40" s="598"/>
      <c r="AI40" s="598"/>
      <c r="AJ40" s="598"/>
      <c r="AK40" s="598"/>
      <c r="AL40" s="172"/>
      <c r="AM40" s="597" t="str">
        <f t="shared" si="0"/>
        <v/>
      </c>
      <c r="AN40" s="597"/>
      <c r="AO40" s="598"/>
      <c r="AP40" s="598"/>
      <c r="AQ40" s="598"/>
      <c r="AR40" s="598"/>
      <c r="AS40" s="598"/>
      <c r="AT40" s="598"/>
      <c r="AU40" s="598"/>
      <c r="AV40" s="598"/>
      <c r="AW40" s="598"/>
      <c r="AX40" s="598"/>
      <c r="AY40" s="598"/>
      <c r="AZ40" s="598"/>
      <c r="BA40" s="598"/>
      <c r="BB40" s="598"/>
      <c r="BC40" s="598"/>
      <c r="BD40" s="172"/>
      <c r="BE40" s="597" t="str">
        <f t="shared" si="1"/>
        <v/>
      </c>
      <c r="BF40" s="597"/>
      <c r="BG40" s="598"/>
      <c r="BH40" s="598"/>
      <c r="BI40" s="598"/>
      <c r="BJ40" s="598"/>
      <c r="BK40" s="598"/>
      <c r="BL40" s="598"/>
      <c r="BM40" s="598"/>
      <c r="BN40" s="598"/>
      <c r="BO40" s="598"/>
      <c r="BP40" s="598"/>
      <c r="BQ40" s="598"/>
      <c r="BR40" s="598"/>
      <c r="BS40" s="598"/>
      <c r="BT40" s="598"/>
      <c r="BU40" s="598"/>
      <c r="BV40" s="172"/>
      <c r="BW40" s="597">
        <f t="shared" si="2"/>
        <v>18</v>
      </c>
      <c r="BX40" s="597"/>
      <c r="BY40" s="598" t="str">
        <f>IF('各会計、関係団体の財政状況及び健全化判断比率'!B74="","",'各会計、関係団体の財政状況及び健全化判断比率'!B74)</f>
        <v>茨城県租税債権管理機構（一般会計）</v>
      </c>
      <c r="BZ40" s="598"/>
      <c r="CA40" s="598"/>
      <c r="CB40" s="598"/>
      <c r="CC40" s="598"/>
      <c r="CD40" s="598"/>
      <c r="CE40" s="598"/>
      <c r="CF40" s="598"/>
      <c r="CG40" s="598"/>
      <c r="CH40" s="598"/>
      <c r="CI40" s="598"/>
      <c r="CJ40" s="598"/>
      <c r="CK40" s="598"/>
      <c r="CL40" s="598"/>
      <c r="CM40" s="598"/>
      <c r="CN40" s="172"/>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199"/>
    </row>
    <row r="41" spans="1:113" ht="32.25" customHeight="1" x14ac:dyDescent="0.15">
      <c r="A41" s="172"/>
      <c r="B41" s="196"/>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2"/>
      <c r="U41" s="597" t="str">
        <f t="shared" si="4"/>
        <v/>
      </c>
      <c r="V41" s="597"/>
      <c r="W41" s="598"/>
      <c r="X41" s="598"/>
      <c r="Y41" s="598"/>
      <c r="Z41" s="598"/>
      <c r="AA41" s="598"/>
      <c r="AB41" s="598"/>
      <c r="AC41" s="598"/>
      <c r="AD41" s="598"/>
      <c r="AE41" s="598"/>
      <c r="AF41" s="598"/>
      <c r="AG41" s="598"/>
      <c r="AH41" s="598"/>
      <c r="AI41" s="598"/>
      <c r="AJ41" s="598"/>
      <c r="AK41" s="598"/>
      <c r="AL41" s="172"/>
      <c r="AM41" s="597" t="str">
        <f t="shared" si="0"/>
        <v/>
      </c>
      <c r="AN41" s="597"/>
      <c r="AO41" s="598"/>
      <c r="AP41" s="598"/>
      <c r="AQ41" s="598"/>
      <c r="AR41" s="598"/>
      <c r="AS41" s="598"/>
      <c r="AT41" s="598"/>
      <c r="AU41" s="598"/>
      <c r="AV41" s="598"/>
      <c r="AW41" s="598"/>
      <c r="AX41" s="598"/>
      <c r="AY41" s="598"/>
      <c r="AZ41" s="598"/>
      <c r="BA41" s="598"/>
      <c r="BB41" s="598"/>
      <c r="BC41" s="598"/>
      <c r="BD41" s="172"/>
      <c r="BE41" s="597" t="str">
        <f t="shared" si="1"/>
        <v/>
      </c>
      <c r="BF41" s="597"/>
      <c r="BG41" s="598"/>
      <c r="BH41" s="598"/>
      <c r="BI41" s="598"/>
      <c r="BJ41" s="598"/>
      <c r="BK41" s="598"/>
      <c r="BL41" s="598"/>
      <c r="BM41" s="598"/>
      <c r="BN41" s="598"/>
      <c r="BO41" s="598"/>
      <c r="BP41" s="598"/>
      <c r="BQ41" s="598"/>
      <c r="BR41" s="598"/>
      <c r="BS41" s="598"/>
      <c r="BT41" s="598"/>
      <c r="BU41" s="598"/>
      <c r="BV41" s="172"/>
      <c r="BW41" s="597">
        <f t="shared" si="2"/>
        <v>19</v>
      </c>
      <c r="BX41" s="597"/>
      <c r="BY41" s="598" t="str">
        <f>IF('各会計、関係団体の財政状況及び健全化判断比率'!B75="","",'各会計、関係団体の財政状況及び健全化判断比率'!B75)</f>
        <v>茨城県後期高齢者医療広域連合（一般会計）</v>
      </c>
      <c r="BZ41" s="598"/>
      <c r="CA41" s="598"/>
      <c r="CB41" s="598"/>
      <c r="CC41" s="598"/>
      <c r="CD41" s="598"/>
      <c r="CE41" s="598"/>
      <c r="CF41" s="598"/>
      <c r="CG41" s="598"/>
      <c r="CH41" s="598"/>
      <c r="CI41" s="598"/>
      <c r="CJ41" s="598"/>
      <c r="CK41" s="598"/>
      <c r="CL41" s="598"/>
      <c r="CM41" s="598"/>
      <c r="CN41" s="172"/>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199"/>
    </row>
    <row r="42" spans="1:113" ht="32.25" customHeight="1" x14ac:dyDescent="0.15">
      <c r="B42" s="196"/>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2"/>
      <c r="U42" s="597" t="str">
        <f t="shared" si="4"/>
        <v/>
      </c>
      <c r="V42" s="597"/>
      <c r="W42" s="598"/>
      <c r="X42" s="598"/>
      <c r="Y42" s="598"/>
      <c r="Z42" s="598"/>
      <c r="AA42" s="598"/>
      <c r="AB42" s="598"/>
      <c r="AC42" s="598"/>
      <c r="AD42" s="598"/>
      <c r="AE42" s="598"/>
      <c r="AF42" s="598"/>
      <c r="AG42" s="598"/>
      <c r="AH42" s="598"/>
      <c r="AI42" s="598"/>
      <c r="AJ42" s="598"/>
      <c r="AK42" s="598"/>
      <c r="AL42" s="172"/>
      <c r="AM42" s="597" t="str">
        <f t="shared" si="0"/>
        <v/>
      </c>
      <c r="AN42" s="597"/>
      <c r="AO42" s="598"/>
      <c r="AP42" s="598"/>
      <c r="AQ42" s="598"/>
      <c r="AR42" s="598"/>
      <c r="AS42" s="598"/>
      <c r="AT42" s="598"/>
      <c r="AU42" s="598"/>
      <c r="AV42" s="598"/>
      <c r="AW42" s="598"/>
      <c r="AX42" s="598"/>
      <c r="AY42" s="598"/>
      <c r="AZ42" s="598"/>
      <c r="BA42" s="598"/>
      <c r="BB42" s="598"/>
      <c r="BC42" s="598"/>
      <c r="BD42" s="172"/>
      <c r="BE42" s="597" t="str">
        <f t="shared" si="1"/>
        <v/>
      </c>
      <c r="BF42" s="597"/>
      <c r="BG42" s="598"/>
      <c r="BH42" s="598"/>
      <c r="BI42" s="598"/>
      <c r="BJ42" s="598"/>
      <c r="BK42" s="598"/>
      <c r="BL42" s="598"/>
      <c r="BM42" s="598"/>
      <c r="BN42" s="598"/>
      <c r="BO42" s="598"/>
      <c r="BP42" s="598"/>
      <c r="BQ42" s="598"/>
      <c r="BR42" s="598"/>
      <c r="BS42" s="598"/>
      <c r="BT42" s="598"/>
      <c r="BU42" s="598"/>
      <c r="BV42" s="172"/>
      <c r="BW42" s="597">
        <f t="shared" si="2"/>
        <v>20</v>
      </c>
      <c r="BX42" s="597"/>
      <c r="BY42" s="598" t="str">
        <f>IF('各会計、関係団体の財政状況及び健全化判断比率'!B76="","",'各会計、関係団体の財政状況及び健全化判断比率'!B76)</f>
        <v>茨城県後期高齢者医療広域連合（後期高齢医療特別会計）</v>
      </c>
      <c r="BZ42" s="598"/>
      <c r="CA42" s="598"/>
      <c r="CB42" s="598"/>
      <c r="CC42" s="598"/>
      <c r="CD42" s="598"/>
      <c r="CE42" s="598"/>
      <c r="CF42" s="598"/>
      <c r="CG42" s="598"/>
      <c r="CH42" s="598"/>
      <c r="CI42" s="598"/>
      <c r="CJ42" s="598"/>
      <c r="CK42" s="598"/>
      <c r="CL42" s="598"/>
      <c r="CM42" s="598"/>
      <c r="CN42" s="172"/>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199"/>
    </row>
    <row r="43" spans="1:113" ht="32.25" customHeight="1" x14ac:dyDescent="0.15">
      <c r="B43" s="196"/>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2"/>
      <c r="U43" s="597" t="str">
        <f t="shared" si="4"/>
        <v/>
      </c>
      <c r="V43" s="597"/>
      <c r="W43" s="598"/>
      <c r="X43" s="598"/>
      <c r="Y43" s="598"/>
      <c r="Z43" s="598"/>
      <c r="AA43" s="598"/>
      <c r="AB43" s="598"/>
      <c r="AC43" s="598"/>
      <c r="AD43" s="598"/>
      <c r="AE43" s="598"/>
      <c r="AF43" s="598"/>
      <c r="AG43" s="598"/>
      <c r="AH43" s="598"/>
      <c r="AI43" s="598"/>
      <c r="AJ43" s="598"/>
      <c r="AK43" s="598"/>
      <c r="AL43" s="172"/>
      <c r="AM43" s="597" t="str">
        <f t="shared" si="0"/>
        <v/>
      </c>
      <c r="AN43" s="597"/>
      <c r="AO43" s="598"/>
      <c r="AP43" s="598"/>
      <c r="AQ43" s="598"/>
      <c r="AR43" s="598"/>
      <c r="AS43" s="598"/>
      <c r="AT43" s="598"/>
      <c r="AU43" s="598"/>
      <c r="AV43" s="598"/>
      <c r="AW43" s="598"/>
      <c r="AX43" s="598"/>
      <c r="AY43" s="598"/>
      <c r="AZ43" s="598"/>
      <c r="BA43" s="598"/>
      <c r="BB43" s="598"/>
      <c r="BC43" s="598"/>
      <c r="BD43" s="172"/>
      <c r="BE43" s="597" t="str">
        <f t="shared" si="1"/>
        <v/>
      </c>
      <c r="BF43" s="597"/>
      <c r="BG43" s="598"/>
      <c r="BH43" s="598"/>
      <c r="BI43" s="598"/>
      <c r="BJ43" s="598"/>
      <c r="BK43" s="598"/>
      <c r="BL43" s="598"/>
      <c r="BM43" s="598"/>
      <c r="BN43" s="598"/>
      <c r="BO43" s="598"/>
      <c r="BP43" s="598"/>
      <c r="BQ43" s="598"/>
      <c r="BR43" s="598"/>
      <c r="BS43" s="598"/>
      <c r="BT43" s="598"/>
      <c r="BU43" s="598"/>
      <c r="BV43" s="172"/>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2"/>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EqBk404OXkGE+7khTs0riNnF1L9KEjkBFeJWCW61dYD2Hn8dVProQzfsRcUt2GMknVO+3G4YX0ACGsDgngP6Q==" saltValue="3hxxmkPwrVi420OHGWRTm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558</v>
      </c>
      <c r="D34" s="1151"/>
      <c r="E34" s="1152"/>
      <c r="F34" s="32">
        <v>0.17</v>
      </c>
      <c r="G34" s="33">
        <v>0.3</v>
      </c>
      <c r="H34" s="33">
        <v>1.03</v>
      </c>
      <c r="I34" s="33">
        <v>1.02</v>
      </c>
      <c r="J34" s="34" t="s">
        <v>559</v>
      </c>
      <c r="K34" s="22"/>
      <c r="L34" s="22"/>
      <c r="M34" s="22"/>
      <c r="N34" s="22"/>
      <c r="O34" s="22"/>
      <c r="P34" s="22"/>
    </row>
    <row r="35" spans="1:16" ht="39" customHeight="1" x14ac:dyDescent="0.15">
      <c r="A35" s="22"/>
      <c r="B35" s="35"/>
      <c r="C35" s="1145" t="s">
        <v>560</v>
      </c>
      <c r="D35" s="1146"/>
      <c r="E35" s="1147"/>
      <c r="F35" s="36">
        <v>17.5</v>
      </c>
      <c r="G35" s="37">
        <v>18.57</v>
      </c>
      <c r="H35" s="37">
        <v>18.91</v>
      </c>
      <c r="I35" s="37">
        <v>14.69</v>
      </c>
      <c r="J35" s="38">
        <v>13.81</v>
      </c>
      <c r="K35" s="22"/>
      <c r="L35" s="22"/>
      <c r="M35" s="22"/>
      <c r="N35" s="22"/>
      <c r="O35" s="22"/>
      <c r="P35" s="22"/>
    </row>
    <row r="36" spans="1:16" ht="39" customHeight="1" x14ac:dyDescent="0.15">
      <c r="A36" s="22"/>
      <c r="B36" s="35"/>
      <c r="C36" s="1145" t="s">
        <v>561</v>
      </c>
      <c r="D36" s="1146"/>
      <c r="E36" s="1147"/>
      <c r="F36" s="36">
        <v>7.15</v>
      </c>
      <c r="G36" s="37">
        <v>6.89</v>
      </c>
      <c r="H36" s="37">
        <v>6.64</v>
      </c>
      <c r="I36" s="37">
        <v>7.37</v>
      </c>
      <c r="J36" s="38">
        <v>6.78</v>
      </c>
      <c r="K36" s="22"/>
      <c r="L36" s="22"/>
      <c r="M36" s="22"/>
      <c r="N36" s="22"/>
      <c r="O36" s="22"/>
      <c r="P36" s="22"/>
    </row>
    <row r="37" spans="1:16" ht="39" customHeight="1" x14ac:dyDescent="0.15">
      <c r="A37" s="22"/>
      <c r="B37" s="35"/>
      <c r="C37" s="1145" t="s">
        <v>562</v>
      </c>
      <c r="D37" s="1146"/>
      <c r="E37" s="1147"/>
      <c r="F37" s="36">
        <v>4.25</v>
      </c>
      <c r="G37" s="37">
        <v>8.0299999999999994</v>
      </c>
      <c r="H37" s="37">
        <v>5.85</v>
      </c>
      <c r="I37" s="37">
        <v>9.26</v>
      </c>
      <c r="J37" s="38">
        <v>5.5</v>
      </c>
      <c r="K37" s="22"/>
      <c r="L37" s="22"/>
      <c r="M37" s="22"/>
      <c r="N37" s="22"/>
      <c r="O37" s="22"/>
      <c r="P37" s="22"/>
    </row>
    <row r="38" spans="1:16" ht="39" customHeight="1" x14ac:dyDescent="0.15">
      <c r="A38" s="22"/>
      <c r="B38" s="35"/>
      <c r="C38" s="1145" t="s">
        <v>563</v>
      </c>
      <c r="D38" s="1146"/>
      <c r="E38" s="1147"/>
      <c r="F38" s="36" t="s">
        <v>509</v>
      </c>
      <c r="G38" s="37">
        <v>4.37</v>
      </c>
      <c r="H38" s="37">
        <v>4.78</v>
      </c>
      <c r="I38" s="37">
        <v>4.26</v>
      </c>
      <c r="J38" s="38">
        <v>5.16</v>
      </c>
      <c r="K38" s="22"/>
      <c r="L38" s="22"/>
      <c r="M38" s="22"/>
      <c r="N38" s="22"/>
      <c r="O38" s="22"/>
      <c r="P38" s="22"/>
    </row>
    <row r="39" spans="1:16" ht="39" customHeight="1" x14ac:dyDescent="0.15">
      <c r="A39" s="22"/>
      <c r="B39" s="35"/>
      <c r="C39" s="1145" t="s">
        <v>564</v>
      </c>
      <c r="D39" s="1146"/>
      <c r="E39" s="1147"/>
      <c r="F39" s="36">
        <v>1.94</v>
      </c>
      <c r="G39" s="37">
        <v>1.33</v>
      </c>
      <c r="H39" s="37">
        <v>0.7</v>
      </c>
      <c r="I39" s="37">
        <v>1.19</v>
      </c>
      <c r="J39" s="38">
        <v>1.73</v>
      </c>
      <c r="K39" s="22"/>
      <c r="L39" s="22"/>
      <c r="M39" s="22"/>
      <c r="N39" s="22"/>
      <c r="O39" s="22"/>
      <c r="P39" s="22"/>
    </row>
    <row r="40" spans="1:16" ht="39" customHeight="1" x14ac:dyDescent="0.15">
      <c r="A40" s="22"/>
      <c r="B40" s="35"/>
      <c r="C40" s="1145" t="s">
        <v>565</v>
      </c>
      <c r="D40" s="1146"/>
      <c r="E40" s="1147"/>
      <c r="F40" s="36">
        <v>0.28000000000000003</v>
      </c>
      <c r="G40" s="37">
        <v>0.32</v>
      </c>
      <c r="H40" s="37">
        <v>0.74</v>
      </c>
      <c r="I40" s="37">
        <v>0.49</v>
      </c>
      <c r="J40" s="38">
        <v>0.6</v>
      </c>
      <c r="K40" s="22"/>
      <c r="L40" s="22"/>
      <c r="M40" s="22"/>
      <c r="N40" s="22"/>
      <c r="O40" s="22"/>
      <c r="P40" s="22"/>
    </row>
    <row r="41" spans="1:16" ht="39" customHeight="1" x14ac:dyDescent="0.15">
      <c r="A41" s="22"/>
      <c r="B41" s="35"/>
      <c r="C41" s="1145" t="s">
        <v>566</v>
      </c>
      <c r="D41" s="1146"/>
      <c r="E41" s="1147"/>
      <c r="F41" s="36">
        <v>0.11</v>
      </c>
      <c r="G41" s="37">
        <v>0.01</v>
      </c>
      <c r="H41" s="37">
        <v>0.13</v>
      </c>
      <c r="I41" s="37">
        <v>0.04</v>
      </c>
      <c r="J41" s="38">
        <v>0.13</v>
      </c>
      <c r="K41" s="22"/>
      <c r="L41" s="22"/>
      <c r="M41" s="22"/>
      <c r="N41" s="22"/>
      <c r="O41" s="22"/>
      <c r="P41" s="22"/>
    </row>
    <row r="42" spans="1:16" ht="39" customHeight="1" x14ac:dyDescent="0.15">
      <c r="A42" s="22"/>
      <c r="B42" s="39"/>
      <c r="C42" s="1145" t="s">
        <v>567</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568</v>
      </c>
      <c r="D43" s="1149"/>
      <c r="E43" s="1150"/>
      <c r="F43" s="41">
        <v>2.02</v>
      </c>
      <c r="G43" s="42">
        <v>0.22</v>
      </c>
      <c r="H43" s="42">
        <v>0.08</v>
      </c>
      <c r="I43" s="42">
        <v>7.0000000000000007E-2</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22+olrPRYQfY3EsyTcu215/e9YJPpFE809iUH2rumCheO5nUSsio/phYHg1eoxZX3xsL3PPj5b0JAHxNRq/ZA==" saltValue="Bhdr/C7CfdKoJDjqZvAV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633</v>
      </c>
      <c r="L45" s="60">
        <v>563</v>
      </c>
      <c r="M45" s="60">
        <v>523</v>
      </c>
      <c r="N45" s="60">
        <v>440</v>
      </c>
      <c r="O45" s="61">
        <v>320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509</v>
      </c>
      <c r="L46" s="64" t="s">
        <v>509</v>
      </c>
      <c r="M46" s="64" t="s">
        <v>509</v>
      </c>
      <c r="N46" s="64" t="s">
        <v>509</v>
      </c>
      <c r="O46" s="65" t="s">
        <v>509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509</v>
      </c>
      <c r="L47" s="64" t="s">
        <v>509</v>
      </c>
      <c r="M47" s="64" t="s">
        <v>509</v>
      </c>
      <c r="N47" s="64" t="s">
        <v>509</v>
      </c>
      <c r="O47" s="65" t="s">
        <v>509</v>
      </c>
      <c r="P47" s="48"/>
      <c r="Q47" s="48"/>
      <c r="R47" s="48"/>
      <c r="S47" s="48"/>
      <c r="T47" s="48"/>
      <c r="U47" s="48"/>
    </row>
    <row r="48" spans="1:21" ht="30.75" customHeight="1" x14ac:dyDescent="0.15">
      <c r="A48" s="48"/>
      <c r="B48" s="1155"/>
      <c r="C48" s="1156"/>
      <c r="D48" s="62"/>
      <c r="E48" s="1161" t="s">
        <v>15</v>
      </c>
      <c r="F48" s="1161"/>
      <c r="G48" s="1161"/>
      <c r="H48" s="1161"/>
      <c r="I48" s="1161"/>
      <c r="J48" s="1162"/>
      <c r="K48" s="63">
        <v>674</v>
      </c>
      <c r="L48" s="64">
        <v>698</v>
      </c>
      <c r="M48" s="64">
        <v>643</v>
      </c>
      <c r="N48" s="64">
        <v>632</v>
      </c>
      <c r="O48" s="65">
        <v>623</v>
      </c>
      <c r="P48" s="48"/>
      <c r="Q48" s="48"/>
      <c r="R48" s="48"/>
      <c r="S48" s="48"/>
      <c r="T48" s="48"/>
      <c r="U48" s="48"/>
    </row>
    <row r="49" spans="1:21" ht="30.75" customHeight="1" x14ac:dyDescent="0.15">
      <c r="A49" s="48"/>
      <c r="B49" s="1155"/>
      <c r="C49" s="1156"/>
      <c r="D49" s="62"/>
      <c r="E49" s="1161" t="s">
        <v>16</v>
      </c>
      <c r="F49" s="1161"/>
      <c r="G49" s="1161"/>
      <c r="H49" s="1161"/>
      <c r="I49" s="1161"/>
      <c r="J49" s="1162"/>
      <c r="K49" s="63">
        <v>180</v>
      </c>
      <c r="L49" s="64">
        <v>178</v>
      </c>
      <c r="M49" s="64">
        <v>194</v>
      </c>
      <c r="N49" s="64">
        <v>194</v>
      </c>
      <c r="O49" s="65">
        <v>195</v>
      </c>
      <c r="P49" s="48"/>
      <c r="Q49" s="48"/>
      <c r="R49" s="48"/>
      <c r="S49" s="48"/>
      <c r="T49" s="48"/>
      <c r="U49" s="48"/>
    </row>
    <row r="50" spans="1:21" ht="30.75" customHeight="1" x14ac:dyDescent="0.15">
      <c r="A50" s="48"/>
      <c r="B50" s="1155"/>
      <c r="C50" s="1156"/>
      <c r="D50" s="62"/>
      <c r="E50" s="1161" t="s">
        <v>17</v>
      </c>
      <c r="F50" s="1161"/>
      <c r="G50" s="1161"/>
      <c r="H50" s="1161"/>
      <c r="I50" s="1161"/>
      <c r="J50" s="1162"/>
      <c r="K50" s="63">
        <v>5</v>
      </c>
      <c r="L50" s="64">
        <v>5</v>
      </c>
      <c r="M50" s="64">
        <v>6</v>
      </c>
      <c r="N50" s="64">
        <v>5</v>
      </c>
      <c r="O50" s="65">
        <v>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509</v>
      </c>
      <c r="L51" s="64" t="s">
        <v>509</v>
      </c>
      <c r="M51" s="64" t="s">
        <v>509</v>
      </c>
      <c r="N51" s="64" t="s">
        <v>509</v>
      </c>
      <c r="O51" s="65" t="s">
        <v>509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1055</v>
      </c>
      <c r="L52" s="64">
        <v>998</v>
      </c>
      <c r="M52" s="64">
        <v>975</v>
      </c>
      <c r="N52" s="64">
        <v>922</v>
      </c>
      <c r="O52" s="65">
        <v>816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437</v>
      </c>
      <c r="L53" s="69">
        <v>446</v>
      </c>
      <c r="M53" s="69">
        <v>391</v>
      </c>
      <c r="N53" s="69">
        <v>349</v>
      </c>
      <c r="O53" s="70">
        <v>327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26</v>
      </c>
      <c r="C58" s="1170"/>
      <c r="D58" s="1175" t="s">
        <v>27</v>
      </c>
      <c r="E58" s="1176"/>
      <c r="F58" s="1176"/>
      <c r="G58" s="1176"/>
      <c r="H58" s="1176"/>
      <c r="I58" s="1176"/>
      <c r="J58" s="1177"/>
      <c r="K58" s="355" t="s">
        <v>509</v>
      </c>
      <c r="L58" s="356" t="s">
        <v>509</v>
      </c>
      <c r="M58" s="356" t="s">
        <v>509</v>
      </c>
      <c r="N58" s="356" t="s">
        <v>509</v>
      </c>
      <c r="O58" s="357" t="s">
        <v>509</v>
      </c>
    </row>
    <row r="59" spans="1:21" ht="31.5" customHeight="1" x14ac:dyDescent="0.15">
      <c r="B59" s="1171"/>
      <c r="C59" s="1172"/>
      <c r="D59" s="1178" t="s">
        <v>28</v>
      </c>
      <c r="E59" s="1179"/>
      <c r="F59" s="1179"/>
      <c r="G59" s="1179"/>
      <c r="H59" s="1179"/>
      <c r="I59" s="1179"/>
      <c r="J59" s="1180"/>
      <c r="K59" s="358" t="s">
        <v>509</v>
      </c>
      <c r="L59" s="359" t="s">
        <v>509</v>
      </c>
      <c r="M59" s="359" t="s">
        <v>509</v>
      </c>
      <c r="N59" s="359" t="s">
        <v>509</v>
      </c>
      <c r="O59" s="360" t="s">
        <v>509</v>
      </c>
    </row>
    <row r="60" spans="1:21" ht="31.5" customHeight="1" thickBot="1" x14ac:dyDescent="0.2">
      <c r="B60" s="1173"/>
      <c r="C60" s="1174"/>
      <c r="D60" s="1181" t="s">
        <v>29</v>
      </c>
      <c r="E60" s="1182"/>
      <c r="F60" s="1182"/>
      <c r="G60" s="1182"/>
      <c r="H60" s="1182"/>
      <c r="I60" s="1182"/>
      <c r="J60" s="1183"/>
      <c r="K60" s="361" t="s">
        <v>509</v>
      </c>
      <c r="L60" s="362" t="s">
        <v>509</v>
      </c>
      <c r="M60" s="362" t="s">
        <v>509</v>
      </c>
      <c r="N60" s="362" t="s">
        <v>509</v>
      </c>
      <c r="O60" s="363" t="s">
        <v>509</v>
      </c>
    </row>
    <row r="61" spans="1:21" ht="24" customHeight="1" x14ac:dyDescent="0.15">
      <c r="B61" s="83"/>
      <c r="C61" s="83"/>
      <c r="D61" s="84" t="s">
        <v>30</v>
      </c>
      <c r="E61" s="85"/>
      <c r="F61" s="85"/>
      <c r="G61" s="85"/>
      <c r="H61" s="85"/>
      <c r="I61" s="85"/>
      <c r="J61" s="85"/>
      <c r="K61" s="85"/>
      <c r="L61" s="85"/>
      <c r="M61" s="85"/>
      <c r="N61" s="85"/>
      <c r="O61" s="85"/>
    </row>
    <row r="62" spans="1:21" ht="24" customHeight="1" x14ac:dyDescent="0.15">
      <c r="B62" s="86"/>
      <c r="C62" s="86"/>
      <c r="D62" s="84" t="s">
        <v>31</v>
      </c>
      <c r="E62" s="85"/>
      <c r="F62" s="85"/>
      <c r="G62" s="85"/>
      <c r="H62" s="85"/>
      <c r="I62" s="85"/>
      <c r="J62" s="85"/>
      <c r="K62" s="85"/>
      <c r="L62" s="85"/>
      <c r="M62" s="85"/>
      <c r="N62" s="85"/>
      <c r="O62" s="85"/>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YI6xtmkXFImWtUJXu1cabJIjN02gKfRM3xJI3ePZ8wqAr0PIbd/T/Rq+CQ3Vb1Zfk7P2xZLUv9I62TtDvsGjA==" saltValue="7wEL/5uHhpk8hFao1Tp9K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550</v>
      </c>
      <c r="J40" s="94" t="s">
        <v>551</v>
      </c>
      <c r="K40" s="94" t="s">
        <v>552</v>
      </c>
      <c r="L40" s="94" t="s">
        <v>553</v>
      </c>
      <c r="M40" s="95" t="s">
        <v>554</v>
      </c>
    </row>
    <row r="41" spans="2:13" ht="27.75" customHeight="1" x14ac:dyDescent="0.15">
      <c r="B41" s="1184" t="s">
        <v>32</v>
      </c>
      <c r="C41" s="1185"/>
      <c r="D41" s="96"/>
      <c r="E41" s="1190" t="s">
        <v>33</v>
      </c>
      <c r="F41" s="1190"/>
      <c r="G41" s="1190"/>
      <c r="H41" s="1191"/>
      <c r="I41" s="346">
        <v>2264</v>
      </c>
      <c r="J41" s="347">
        <v>1838</v>
      </c>
      <c r="K41" s="347">
        <v>1749</v>
      </c>
      <c r="L41" s="347">
        <v>1591</v>
      </c>
      <c r="M41" s="348">
        <v>1510</v>
      </c>
    </row>
    <row r="42" spans="2:13" ht="27.75" customHeight="1" x14ac:dyDescent="0.15">
      <c r="B42" s="1186"/>
      <c r="C42" s="1187"/>
      <c r="D42" s="97"/>
      <c r="E42" s="1192" t="s">
        <v>34</v>
      </c>
      <c r="F42" s="1192"/>
      <c r="G42" s="1192"/>
      <c r="H42" s="1193"/>
      <c r="I42" s="349">
        <v>17</v>
      </c>
      <c r="J42" s="350">
        <v>13</v>
      </c>
      <c r="K42" s="350">
        <v>10</v>
      </c>
      <c r="L42" s="350">
        <v>6</v>
      </c>
      <c r="M42" s="351">
        <v>3</v>
      </c>
    </row>
    <row r="43" spans="2:13" ht="27.75" customHeight="1" x14ac:dyDescent="0.15">
      <c r="B43" s="1186"/>
      <c r="C43" s="1187"/>
      <c r="D43" s="97"/>
      <c r="E43" s="1192" t="s">
        <v>35</v>
      </c>
      <c r="F43" s="1192"/>
      <c r="G43" s="1192"/>
      <c r="H43" s="1193"/>
      <c r="I43" s="349">
        <v>6083</v>
      </c>
      <c r="J43" s="350">
        <v>5951</v>
      </c>
      <c r="K43" s="350">
        <v>5932</v>
      </c>
      <c r="L43" s="350">
        <v>5664</v>
      </c>
      <c r="M43" s="351">
        <v>5400</v>
      </c>
    </row>
    <row r="44" spans="2:13" ht="27.75" customHeight="1" x14ac:dyDescent="0.15">
      <c r="B44" s="1186"/>
      <c r="C44" s="1187"/>
      <c r="D44" s="97"/>
      <c r="E44" s="1192" t="s">
        <v>36</v>
      </c>
      <c r="F44" s="1192"/>
      <c r="G44" s="1192"/>
      <c r="H44" s="1193"/>
      <c r="I44" s="349">
        <v>243</v>
      </c>
      <c r="J44" s="350">
        <v>229</v>
      </c>
      <c r="K44" s="350">
        <v>223</v>
      </c>
      <c r="L44" s="350">
        <v>209</v>
      </c>
      <c r="M44" s="351">
        <v>270</v>
      </c>
    </row>
    <row r="45" spans="2:13" ht="27.75" customHeight="1" x14ac:dyDescent="0.15">
      <c r="B45" s="1186"/>
      <c r="C45" s="1187"/>
      <c r="D45" s="97"/>
      <c r="E45" s="1192" t="s">
        <v>37</v>
      </c>
      <c r="F45" s="1192"/>
      <c r="G45" s="1192"/>
      <c r="H45" s="1193"/>
      <c r="I45" s="349">
        <v>1341</v>
      </c>
      <c r="J45" s="350">
        <v>1282</v>
      </c>
      <c r="K45" s="350">
        <v>1217</v>
      </c>
      <c r="L45" s="350">
        <v>1167</v>
      </c>
      <c r="M45" s="351">
        <v>1103</v>
      </c>
    </row>
    <row r="46" spans="2:13" ht="27.75" customHeight="1" x14ac:dyDescent="0.15">
      <c r="B46" s="1186"/>
      <c r="C46" s="1187"/>
      <c r="D46" s="98"/>
      <c r="E46" s="1192" t="s">
        <v>38</v>
      </c>
      <c r="F46" s="1192"/>
      <c r="G46" s="1192"/>
      <c r="H46" s="1193"/>
      <c r="I46" s="349" t="s">
        <v>509</v>
      </c>
      <c r="J46" s="350">
        <v>2</v>
      </c>
      <c r="K46" s="350" t="s">
        <v>509</v>
      </c>
      <c r="L46" s="350">
        <v>2</v>
      </c>
      <c r="M46" s="351">
        <v>0</v>
      </c>
    </row>
    <row r="47" spans="2:13" ht="27.75" customHeight="1" x14ac:dyDescent="0.15">
      <c r="B47" s="1186"/>
      <c r="C47" s="1187"/>
      <c r="D47" s="99"/>
      <c r="E47" s="1194" t="s">
        <v>39</v>
      </c>
      <c r="F47" s="1195"/>
      <c r="G47" s="1195"/>
      <c r="H47" s="1196"/>
      <c r="I47" s="349" t="s">
        <v>509</v>
      </c>
      <c r="J47" s="350" t="s">
        <v>509</v>
      </c>
      <c r="K47" s="350" t="s">
        <v>509</v>
      </c>
      <c r="L47" s="350" t="s">
        <v>509</v>
      </c>
      <c r="M47" s="351" t="s">
        <v>509</v>
      </c>
    </row>
    <row r="48" spans="2:13" ht="27.75" customHeight="1" x14ac:dyDescent="0.15">
      <c r="B48" s="1186"/>
      <c r="C48" s="1187"/>
      <c r="D48" s="97"/>
      <c r="E48" s="1192" t="s">
        <v>40</v>
      </c>
      <c r="F48" s="1192"/>
      <c r="G48" s="1192"/>
      <c r="H48" s="1193"/>
      <c r="I48" s="349" t="s">
        <v>509</v>
      </c>
      <c r="J48" s="350" t="s">
        <v>509</v>
      </c>
      <c r="K48" s="350" t="s">
        <v>509</v>
      </c>
      <c r="L48" s="350" t="s">
        <v>509</v>
      </c>
      <c r="M48" s="351" t="s">
        <v>509</v>
      </c>
    </row>
    <row r="49" spans="2:13" ht="27.75" customHeight="1" x14ac:dyDescent="0.15">
      <c r="B49" s="1188"/>
      <c r="C49" s="1189"/>
      <c r="D49" s="97"/>
      <c r="E49" s="1192" t="s">
        <v>41</v>
      </c>
      <c r="F49" s="1192"/>
      <c r="G49" s="1192"/>
      <c r="H49" s="1193"/>
      <c r="I49" s="349" t="s">
        <v>509</v>
      </c>
      <c r="J49" s="350" t="s">
        <v>509</v>
      </c>
      <c r="K49" s="350" t="s">
        <v>509</v>
      </c>
      <c r="L49" s="350" t="s">
        <v>509</v>
      </c>
      <c r="M49" s="351" t="s">
        <v>509</v>
      </c>
    </row>
    <row r="50" spans="2:13" ht="27.75" customHeight="1" x14ac:dyDescent="0.15">
      <c r="B50" s="1197" t="s">
        <v>42</v>
      </c>
      <c r="C50" s="1198"/>
      <c r="D50" s="100"/>
      <c r="E50" s="1192" t="s">
        <v>43</v>
      </c>
      <c r="F50" s="1192"/>
      <c r="G50" s="1192"/>
      <c r="H50" s="1193"/>
      <c r="I50" s="349">
        <v>11636</v>
      </c>
      <c r="J50" s="350">
        <v>10451</v>
      </c>
      <c r="K50" s="350">
        <v>9916</v>
      </c>
      <c r="L50" s="350">
        <v>11411</v>
      </c>
      <c r="M50" s="351">
        <v>12993</v>
      </c>
    </row>
    <row r="51" spans="2:13" ht="27.75" customHeight="1" x14ac:dyDescent="0.15">
      <c r="B51" s="1186"/>
      <c r="C51" s="1187"/>
      <c r="D51" s="97"/>
      <c r="E51" s="1192" t="s">
        <v>44</v>
      </c>
      <c r="F51" s="1192"/>
      <c r="G51" s="1192"/>
      <c r="H51" s="1193"/>
      <c r="I51" s="349">
        <v>1210</v>
      </c>
      <c r="J51" s="350">
        <v>1117</v>
      </c>
      <c r="K51" s="350">
        <v>1204</v>
      </c>
      <c r="L51" s="350">
        <v>1366</v>
      </c>
      <c r="M51" s="351">
        <v>1395</v>
      </c>
    </row>
    <row r="52" spans="2:13" ht="27.75" customHeight="1" x14ac:dyDescent="0.15">
      <c r="B52" s="1188"/>
      <c r="C52" s="1189"/>
      <c r="D52" s="97"/>
      <c r="E52" s="1192" t="s">
        <v>45</v>
      </c>
      <c r="F52" s="1192"/>
      <c r="G52" s="1192"/>
      <c r="H52" s="1193"/>
      <c r="I52" s="349">
        <v>6365</v>
      </c>
      <c r="J52" s="350">
        <v>5679</v>
      </c>
      <c r="K52" s="350">
        <v>5070</v>
      </c>
      <c r="L52" s="350">
        <v>4183</v>
      </c>
      <c r="M52" s="351">
        <v>3698</v>
      </c>
    </row>
    <row r="53" spans="2:13" ht="27.75" customHeight="1" thickBot="1" x14ac:dyDescent="0.2">
      <c r="B53" s="1199" t="s">
        <v>46</v>
      </c>
      <c r="C53" s="1200"/>
      <c r="D53" s="101"/>
      <c r="E53" s="1201" t="s">
        <v>47</v>
      </c>
      <c r="F53" s="1201"/>
      <c r="G53" s="1201"/>
      <c r="H53" s="1202"/>
      <c r="I53" s="352">
        <v>-9261</v>
      </c>
      <c r="J53" s="353">
        <v>-7932</v>
      </c>
      <c r="K53" s="353">
        <v>-7058</v>
      </c>
      <c r="L53" s="353">
        <v>-8321</v>
      </c>
      <c r="M53" s="354">
        <v>-9799</v>
      </c>
    </row>
    <row r="54" spans="2:13" ht="27.75" customHeight="1" x14ac:dyDescent="0.15">
      <c r="B54" s="102" t="s">
        <v>48</v>
      </c>
      <c r="C54" s="103"/>
      <c r="D54" s="103"/>
      <c r="E54" s="104"/>
      <c r="F54" s="104"/>
      <c r="G54" s="104"/>
      <c r="H54" s="104"/>
      <c r="I54" s="105"/>
      <c r="J54" s="105"/>
      <c r="K54" s="105"/>
      <c r="L54" s="105"/>
      <c r="M54" s="105"/>
    </row>
    <row r="55" spans="2:13" x14ac:dyDescent="0.15"/>
  </sheetData>
  <sheetProtection algorithmName="SHA-512" hashValue="aksFhwhvSO08mNEK7mn4Vwltot+p1ThcK2DK4Wc348yx7opG6W2MxMGRslLh2PKaJcIJvAER+81KvAGZHCbSyQ==" saltValue="gyHvsiOYehTCFchZpnGI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6" t="s">
        <v>49</v>
      </c>
    </row>
    <row r="54" spans="2:8" ht="29.25" customHeight="1" thickBot="1" x14ac:dyDescent="0.25">
      <c r="B54" s="107" t="s">
        <v>1</v>
      </c>
      <c r="C54" s="108"/>
      <c r="D54" s="108"/>
      <c r="E54" s="109" t="s">
        <v>2</v>
      </c>
      <c r="F54" s="110" t="s">
        <v>552</v>
      </c>
      <c r="G54" s="110" t="s">
        <v>553</v>
      </c>
      <c r="H54" s="111" t="s">
        <v>554</v>
      </c>
    </row>
    <row r="55" spans="2:8" ht="52.5" customHeight="1" x14ac:dyDescent="0.15">
      <c r="B55" s="112"/>
      <c r="C55" s="1211" t="s">
        <v>50</v>
      </c>
      <c r="D55" s="1211"/>
      <c r="E55" s="1212"/>
      <c r="F55" s="113">
        <v>6488</v>
      </c>
      <c r="G55" s="113">
        <v>7639</v>
      </c>
      <c r="H55" s="114">
        <v>8074</v>
      </c>
    </row>
    <row r="56" spans="2:8" ht="52.5" customHeight="1" x14ac:dyDescent="0.15">
      <c r="B56" s="115"/>
      <c r="C56" s="1213" t="s">
        <v>51</v>
      </c>
      <c r="D56" s="1213"/>
      <c r="E56" s="1214"/>
      <c r="F56" s="116">
        <v>621</v>
      </c>
      <c r="G56" s="116">
        <v>716</v>
      </c>
      <c r="H56" s="117">
        <v>1174</v>
      </c>
    </row>
    <row r="57" spans="2:8" ht="53.25" customHeight="1" x14ac:dyDescent="0.15">
      <c r="B57" s="115"/>
      <c r="C57" s="1215" t="s">
        <v>52</v>
      </c>
      <c r="D57" s="1215"/>
      <c r="E57" s="1216"/>
      <c r="F57" s="118">
        <v>1519</v>
      </c>
      <c r="G57" s="118">
        <v>1624</v>
      </c>
      <c r="H57" s="119">
        <v>2181</v>
      </c>
    </row>
    <row r="58" spans="2:8" ht="45.75" customHeight="1" x14ac:dyDescent="0.15">
      <c r="B58" s="120"/>
      <c r="C58" s="1203" t="s">
        <v>53</v>
      </c>
      <c r="D58" s="1204"/>
      <c r="E58" s="1205"/>
      <c r="F58" s="121"/>
      <c r="G58" s="121"/>
      <c r="H58" s="122"/>
    </row>
    <row r="59" spans="2:8" ht="45.75" customHeight="1" x14ac:dyDescent="0.15">
      <c r="B59" s="120"/>
      <c r="C59" s="1203" t="s">
        <v>54</v>
      </c>
      <c r="D59" s="1204"/>
      <c r="E59" s="1205"/>
      <c r="F59" s="121"/>
      <c r="G59" s="121"/>
      <c r="H59" s="122"/>
    </row>
    <row r="60" spans="2:8" ht="45.75" customHeight="1" x14ac:dyDescent="0.15">
      <c r="B60" s="120"/>
      <c r="C60" s="1203" t="s">
        <v>54</v>
      </c>
      <c r="D60" s="1204"/>
      <c r="E60" s="1205"/>
      <c r="F60" s="121"/>
      <c r="G60" s="121"/>
      <c r="H60" s="122"/>
    </row>
    <row r="61" spans="2:8" ht="45.75" customHeight="1" x14ac:dyDescent="0.15">
      <c r="B61" s="120"/>
      <c r="C61" s="1203" t="s">
        <v>54</v>
      </c>
      <c r="D61" s="1204"/>
      <c r="E61" s="1205"/>
      <c r="F61" s="121"/>
      <c r="G61" s="121"/>
      <c r="H61" s="122"/>
    </row>
    <row r="62" spans="2:8" ht="45.75" customHeight="1" thickBot="1" x14ac:dyDescent="0.2">
      <c r="B62" s="123"/>
      <c r="C62" s="1206" t="s">
        <v>54</v>
      </c>
      <c r="D62" s="1207"/>
      <c r="E62" s="1208"/>
      <c r="F62" s="124"/>
      <c r="G62" s="124"/>
      <c r="H62" s="125"/>
    </row>
    <row r="63" spans="2:8" ht="52.5" customHeight="1" thickBot="1" x14ac:dyDescent="0.2">
      <c r="B63" s="126"/>
      <c r="C63" s="1209" t="s">
        <v>55</v>
      </c>
      <c r="D63" s="1209"/>
      <c r="E63" s="1210"/>
      <c r="F63" s="127">
        <v>8628</v>
      </c>
      <c r="G63" s="127">
        <v>9979</v>
      </c>
      <c r="H63" s="128">
        <v>11430</v>
      </c>
    </row>
    <row r="64" spans="2:8" x14ac:dyDescent="0.15"/>
  </sheetData>
  <sheetProtection algorithmName="SHA-512" hashValue="i4zPEN/PGIVYfmOD4OCLfhgefXcKrYktncV4Wa7GTC0gsNmzbFuyQTFTShideBBoD1hOWEZzOUh9YFa6TW4n9w==" saltValue="52ZeW3sa0cFhA1NN8BGu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35" customWidth="1"/>
    <col min="2" max="8" width="13.375" style="135" customWidth="1"/>
    <col min="9" max="16384" width="11.125" style="135"/>
  </cols>
  <sheetData>
    <row r="1" spans="1:8" x14ac:dyDescent="0.15">
      <c r="A1" s="129"/>
      <c r="B1" s="130"/>
      <c r="C1" s="131"/>
      <c r="D1" s="132"/>
      <c r="E1" s="133"/>
      <c r="F1" s="133"/>
      <c r="G1" s="133"/>
      <c r="H1" s="134"/>
    </row>
    <row r="2" spans="1:8" x14ac:dyDescent="0.15">
      <c r="A2" s="136"/>
      <c r="B2" s="137"/>
      <c r="C2" s="138"/>
      <c r="D2" s="139" t="s">
        <v>56</v>
      </c>
      <c r="E2" s="140"/>
      <c r="F2" s="141" t="s">
        <v>547</v>
      </c>
      <c r="G2" s="142"/>
      <c r="H2" s="143"/>
    </row>
    <row r="3" spans="1:8" x14ac:dyDescent="0.15">
      <c r="A3" s="139" t="s">
        <v>540</v>
      </c>
      <c r="B3" s="144"/>
      <c r="C3" s="145"/>
      <c r="D3" s="146">
        <v>67083</v>
      </c>
      <c r="E3" s="147"/>
      <c r="F3" s="148">
        <v>47387</v>
      </c>
      <c r="G3" s="149"/>
      <c r="H3" s="150"/>
    </row>
    <row r="4" spans="1:8" x14ac:dyDescent="0.15">
      <c r="A4" s="151"/>
      <c r="B4" s="152"/>
      <c r="C4" s="153"/>
      <c r="D4" s="154">
        <v>56559</v>
      </c>
      <c r="E4" s="155"/>
      <c r="F4" s="156">
        <v>24928</v>
      </c>
      <c r="G4" s="157"/>
      <c r="H4" s="158"/>
    </row>
    <row r="5" spans="1:8" x14ac:dyDescent="0.15">
      <c r="A5" s="139" t="s">
        <v>542</v>
      </c>
      <c r="B5" s="144"/>
      <c r="C5" s="145"/>
      <c r="D5" s="146">
        <v>82900</v>
      </c>
      <c r="E5" s="147"/>
      <c r="F5" s="148">
        <v>51264</v>
      </c>
      <c r="G5" s="149"/>
      <c r="H5" s="150"/>
    </row>
    <row r="6" spans="1:8" x14ac:dyDescent="0.15">
      <c r="A6" s="151"/>
      <c r="B6" s="152"/>
      <c r="C6" s="153"/>
      <c r="D6" s="154">
        <v>72088</v>
      </c>
      <c r="E6" s="155"/>
      <c r="F6" s="156">
        <v>26040</v>
      </c>
      <c r="G6" s="157"/>
      <c r="H6" s="158"/>
    </row>
    <row r="7" spans="1:8" x14ac:dyDescent="0.15">
      <c r="A7" s="139" t="s">
        <v>543</v>
      </c>
      <c r="B7" s="144"/>
      <c r="C7" s="145"/>
      <c r="D7" s="146">
        <v>99672</v>
      </c>
      <c r="E7" s="147"/>
      <c r="F7" s="148">
        <v>52068</v>
      </c>
      <c r="G7" s="149"/>
      <c r="H7" s="150"/>
    </row>
    <row r="8" spans="1:8" x14ac:dyDescent="0.15">
      <c r="A8" s="151"/>
      <c r="B8" s="152"/>
      <c r="C8" s="153"/>
      <c r="D8" s="154">
        <v>84547</v>
      </c>
      <c r="E8" s="155"/>
      <c r="F8" s="156">
        <v>26936</v>
      </c>
      <c r="G8" s="157"/>
      <c r="H8" s="158"/>
    </row>
    <row r="9" spans="1:8" x14ac:dyDescent="0.15">
      <c r="A9" s="139" t="s">
        <v>544</v>
      </c>
      <c r="B9" s="144"/>
      <c r="C9" s="145"/>
      <c r="D9" s="146">
        <v>38547</v>
      </c>
      <c r="E9" s="147"/>
      <c r="F9" s="148">
        <v>47161</v>
      </c>
      <c r="G9" s="149"/>
      <c r="H9" s="150"/>
    </row>
    <row r="10" spans="1:8" x14ac:dyDescent="0.15">
      <c r="A10" s="151"/>
      <c r="B10" s="152"/>
      <c r="C10" s="153"/>
      <c r="D10" s="154">
        <v>28647</v>
      </c>
      <c r="E10" s="155"/>
      <c r="F10" s="156">
        <v>24595</v>
      </c>
      <c r="G10" s="157"/>
      <c r="H10" s="158"/>
    </row>
    <row r="11" spans="1:8" x14ac:dyDescent="0.15">
      <c r="A11" s="139" t="s">
        <v>545</v>
      </c>
      <c r="B11" s="144"/>
      <c r="C11" s="145"/>
      <c r="D11" s="146">
        <v>42498</v>
      </c>
      <c r="E11" s="147"/>
      <c r="F11" s="148">
        <v>43423</v>
      </c>
      <c r="G11" s="149"/>
      <c r="H11" s="150"/>
    </row>
    <row r="12" spans="1:8" x14ac:dyDescent="0.15">
      <c r="A12" s="151"/>
      <c r="B12" s="152"/>
      <c r="C12" s="159"/>
      <c r="D12" s="154">
        <v>39715</v>
      </c>
      <c r="E12" s="155"/>
      <c r="F12" s="156">
        <v>22207</v>
      </c>
      <c r="G12" s="157"/>
      <c r="H12" s="158"/>
    </row>
    <row r="13" spans="1:8" x14ac:dyDescent="0.15">
      <c r="A13" s="139"/>
      <c r="B13" s="144"/>
      <c r="C13" s="160"/>
      <c r="D13" s="161">
        <v>66140</v>
      </c>
      <c r="E13" s="162"/>
      <c r="F13" s="163">
        <v>48261</v>
      </c>
      <c r="G13" s="164"/>
      <c r="H13" s="150"/>
    </row>
    <row r="14" spans="1:8" x14ac:dyDescent="0.15">
      <c r="A14" s="151"/>
      <c r="B14" s="152"/>
      <c r="C14" s="153"/>
      <c r="D14" s="154">
        <v>56311</v>
      </c>
      <c r="E14" s="155"/>
      <c r="F14" s="156">
        <v>24941</v>
      </c>
      <c r="G14" s="157"/>
      <c r="H14" s="158"/>
    </row>
    <row r="17" spans="1:11" x14ac:dyDescent="0.15">
      <c r="A17" s="135" t="s">
        <v>57</v>
      </c>
    </row>
    <row r="18" spans="1:11" x14ac:dyDescent="0.15">
      <c r="A18" s="165"/>
      <c r="B18" s="165" t="str">
        <f>実質収支比率等に係る経年分析!F$46</f>
        <v>H30</v>
      </c>
      <c r="C18" s="165" t="str">
        <f>実質収支比率等に係る経年分析!G$46</f>
        <v>R01</v>
      </c>
      <c r="D18" s="165" t="str">
        <f>実質収支比率等に係る経年分析!H$46</f>
        <v>R02</v>
      </c>
      <c r="E18" s="165" t="str">
        <f>実質収支比率等に係る経年分析!I$46</f>
        <v>R03</v>
      </c>
      <c r="F18" s="165" t="str">
        <f>実質収支比率等に係る経年分析!J$46</f>
        <v>R04</v>
      </c>
    </row>
    <row r="19" spans="1:11" x14ac:dyDescent="0.15">
      <c r="A19" s="165" t="s">
        <v>58</v>
      </c>
      <c r="B19" s="165">
        <f>ROUND(VALUE(SUBSTITUTE(実質収支比率等に係る経年分析!F$48,"▲","-")),2)</f>
        <v>4.26</v>
      </c>
      <c r="C19" s="165">
        <f>ROUND(VALUE(SUBSTITUTE(実質収支比率等に係る経年分析!G$48,"▲","-")),2)</f>
        <v>8.0299999999999994</v>
      </c>
      <c r="D19" s="165">
        <f>ROUND(VALUE(SUBSTITUTE(実質収支比率等に係る経年分析!H$48,"▲","-")),2)</f>
        <v>5.86</v>
      </c>
      <c r="E19" s="165">
        <f>ROUND(VALUE(SUBSTITUTE(実質収支比率等に係る経年分析!I$48,"▲","-")),2)</f>
        <v>9.27</v>
      </c>
      <c r="F19" s="165">
        <f>ROUND(VALUE(SUBSTITUTE(実質収支比率等に係る経年分析!J$48,"▲","-")),2)</f>
        <v>5.5</v>
      </c>
    </row>
    <row r="20" spans="1:11" x14ac:dyDescent="0.15">
      <c r="A20" s="165" t="s">
        <v>59</v>
      </c>
      <c r="B20" s="165">
        <f>ROUND(VALUE(SUBSTITUTE(実質収支比率等に係る経年分析!F$47,"▲","-")),2)</f>
        <v>63.98</v>
      </c>
      <c r="C20" s="165">
        <f>ROUND(VALUE(SUBSTITUTE(実質収支比率等に係る経年分析!G$47,"▲","-")),2)</f>
        <v>59.11</v>
      </c>
      <c r="D20" s="165">
        <f>ROUND(VALUE(SUBSTITUTE(実質収支比率等に係る経年分析!H$47,"▲","-")),2)</f>
        <v>57.51</v>
      </c>
      <c r="E20" s="165">
        <f>ROUND(VALUE(SUBSTITUTE(実質収支比率等に係る経年分析!I$47,"▲","-")),2)</f>
        <v>62.36</v>
      </c>
      <c r="F20" s="165">
        <f>ROUND(VALUE(SUBSTITUTE(実質収支比率等に係る経年分析!J$47,"▲","-")),2)</f>
        <v>65.89</v>
      </c>
    </row>
    <row r="21" spans="1:11" x14ac:dyDescent="0.15">
      <c r="A21" s="165" t="s">
        <v>60</v>
      </c>
      <c r="B21" s="165">
        <f>IF(ISNUMBER(VALUE(SUBSTITUTE(実質収支比率等に係る経年分析!F$49,"▲","-"))),ROUND(VALUE(SUBSTITUTE(実質収支比率等に係る経年分析!F$49,"▲","-")),2),NA())</f>
        <v>1.9</v>
      </c>
      <c r="C21" s="165">
        <f>IF(ISNUMBER(VALUE(SUBSTITUTE(実質収支比率等に係る経年分析!G$49,"▲","-"))),ROUND(VALUE(SUBSTITUTE(実質収支比率等に係る経年分析!G$49,"▲","-")),2),NA())</f>
        <v>-3.15</v>
      </c>
      <c r="D21" s="165">
        <f>IF(ISNUMBER(VALUE(SUBSTITUTE(実質収支比率等に係る経年分析!H$49,"▲","-"))),ROUND(VALUE(SUBSTITUTE(実質収支比率等に係る経年分析!H$49,"▲","-")),2),NA())</f>
        <v>-3.13</v>
      </c>
      <c r="E21" s="165">
        <f>IF(ISNUMBER(VALUE(SUBSTITUTE(実質収支比率等に係る経年分析!I$49,"▲","-"))),ROUND(VALUE(SUBSTITUTE(実質収支比率等に係る経年分析!I$49,"▲","-")),2),NA())</f>
        <v>13.26</v>
      </c>
      <c r="F21" s="165">
        <f>IF(ISNUMBER(VALUE(SUBSTITUTE(実質収支比率等に係る経年分析!J$49,"▲","-"))),ROUND(VALUE(SUBSTITUTE(実質収支比率等に係る経年分析!J$49,"▲","-")),2),NA())</f>
        <v>-0.21</v>
      </c>
    </row>
    <row r="24" spans="1:11" x14ac:dyDescent="0.15">
      <c r="A24" s="135" t="s">
        <v>61</v>
      </c>
    </row>
    <row r="25" spans="1:11" x14ac:dyDescent="0.15">
      <c r="A25" s="166"/>
      <c r="B25" s="166" t="str">
        <f>連結実質赤字比率に係る赤字・黒字の構成分析!F$33</f>
        <v>H30</v>
      </c>
      <c r="C25" s="166"/>
      <c r="D25" s="166" t="str">
        <f>連結実質赤字比率に係る赤字・黒字の構成分析!G$33</f>
        <v>R01</v>
      </c>
      <c r="E25" s="166"/>
      <c r="F25" s="166" t="str">
        <f>連結実質赤字比率に係る赤字・黒字の構成分析!H$33</f>
        <v>R02</v>
      </c>
      <c r="G25" s="166"/>
      <c r="H25" s="166" t="str">
        <f>連結実質赤字比率に係る赤字・黒字の構成分析!I$33</f>
        <v>R03</v>
      </c>
      <c r="I25" s="166"/>
      <c r="J25" s="166" t="str">
        <f>連結実質赤字比率に係る赤字・黒字の構成分析!J$33</f>
        <v>R04</v>
      </c>
      <c r="K25" s="166"/>
    </row>
    <row r="26" spans="1:11" x14ac:dyDescent="0.15">
      <c r="A26" s="166"/>
      <c r="B26" s="166" t="s">
        <v>62</v>
      </c>
      <c r="C26" s="166" t="s">
        <v>63</v>
      </c>
      <c r="D26" s="166" t="s">
        <v>62</v>
      </c>
      <c r="E26" s="166" t="s">
        <v>63</v>
      </c>
      <c r="F26" s="166" t="s">
        <v>62</v>
      </c>
      <c r="G26" s="166" t="s">
        <v>63</v>
      </c>
      <c r="H26" s="166" t="s">
        <v>62</v>
      </c>
      <c r="I26" s="166" t="s">
        <v>63</v>
      </c>
      <c r="J26" s="166" t="s">
        <v>62</v>
      </c>
      <c r="K26" s="166" t="s">
        <v>63</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2.02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0.08</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7.0000000000000007E-2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0.05</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水戸・勝田都市計画事業東海駅西土地区画整理事業特別会計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0.13</v>
      </c>
    </row>
    <row r="30" spans="1:11" x14ac:dyDescent="0.15">
      <c r="A30" s="166" t="str">
        <f>IF(連結実質赤字比率に係る赤字・黒字の構成分析!C$40="",NA(),連結実質赤字比率に係る赤字・黒字の構成分析!C$40)</f>
        <v>水戸・勝田都市計画事業東海中央土地区画整理事業特別会計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0.28000000000000003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0.74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0.49</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0.6</v>
      </c>
    </row>
    <row r="31" spans="1:11" x14ac:dyDescent="0.15">
      <c r="A31" s="166" t="str">
        <f>IF(連結実質赤字比率に係る赤字・黒字の構成分析!C$39="",NA(),連結実質赤字比率に係る赤字・黒字の構成分析!C$39)</f>
        <v>東海村介護保険事業特別会計（保険事業勘定）</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1.94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1.33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0.7</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1.19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1.73</v>
      </c>
    </row>
    <row r="32" spans="1:11" x14ac:dyDescent="0.15">
      <c r="A32" s="166" t="str">
        <f>IF(連結実質赤字比率に係る赤字・黒字の構成分析!C$38="",NA(),連結実質赤字比率に係る赤字・黒字の構成分析!C$38)</f>
        <v>東海村下水道事業会計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4.37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4.78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4.26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5.16</v>
      </c>
    </row>
    <row r="33" spans="1:16" x14ac:dyDescent="0.15">
      <c r="A33" s="166" t="str">
        <f>IF(連結実質赤字比率に係る赤字・黒字の構成分析!C$37="",NA(),連結実質赤字比率に係る赤字・黒字の構成分析!C$37)</f>
        <v>一般会計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4.25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8.0299999999999994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5.85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9.26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5.5</v>
      </c>
    </row>
    <row r="34" spans="1:16" x14ac:dyDescent="0.15">
      <c r="A34" s="166" t="str">
        <f>IF(連結実質赤字比率に係る赤字・黒字の構成分析!C$36="",NA(),連結実質赤字比率に係る赤字・黒字の構成分析!C$36)</f>
        <v>東海村水道事業会計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7.15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6.89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6.64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7.37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6.78</v>
      </c>
    </row>
    <row r="35" spans="1:16" x14ac:dyDescent="0.15">
      <c r="A35" s="166" t="str">
        <f>IF(連結実質赤字比率に係る赤字・黒字の構成分析!C$35="",NA(),連結実質赤字比率に係る赤字・黒字の構成分析!C$35)</f>
        <v>東海村病院事業会計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17.5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18.57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18.91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14.69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13.81</v>
      </c>
    </row>
    <row r="36" spans="1:16" x14ac:dyDescent="0.15">
      <c r="A36" s="166" t="str">
        <f>IF(連結実質赤字比率に係る赤字・黒字の構成分析!C$34="",NA(),連結実質赤字比率に係る赤字・黒字の構成分析!C$34)</f>
        <v>東海村国民健康保険事業特別会計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0.17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1.02</v>
      </c>
      <c r="J36" s="166">
        <f>IF(ROUND(VALUE(SUBSTITUTE(連結実質赤字比率に係る赤字・黒字の構成分析!J$34,"▲", "-")), 2) &lt; 0, ABS(ROUND(VALUE(SUBSTITUTE(連結実質赤字比率に係る赤字・黒字の構成分析!J$34,"▲", "-")), 2)), NA())</f>
        <v>0.01</v>
      </c>
      <c r="K36" s="166" t="e">
        <f>IF(ROUND(VALUE(SUBSTITUTE(連結実質赤字比率に係る赤字・黒字の構成分析!J$34,"▲", "-")), 2) &gt;= 0, ABS(ROUND(VALUE(SUBSTITUTE(連結実質赤字比率に係る赤字・黒字の構成分析!J$34,"▲", "-")), 2)), NA())</f>
        <v>#N/A</v>
      </c>
    </row>
    <row r="39" spans="1:16" x14ac:dyDescent="0.15">
      <c r="A39" s="135" t="s">
        <v>64</v>
      </c>
    </row>
    <row r="40" spans="1:16" x14ac:dyDescent="0.15">
      <c r="A40" s="167"/>
      <c r="B40" s="167" t="str">
        <f>'実質公債費比率（分子）の構造'!K$44</f>
        <v>H30</v>
      </c>
      <c r="C40" s="167"/>
      <c r="D40" s="167"/>
      <c r="E40" s="167" t="str">
        <f>'実質公債費比率（分子）の構造'!L$44</f>
        <v>R01</v>
      </c>
      <c r="F40" s="167"/>
      <c r="G40" s="167"/>
      <c r="H40" s="167" t="str">
        <f>'実質公債費比率（分子）の構造'!M$44</f>
        <v>R02</v>
      </c>
      <c r="I40" s="167"/>
      <c r="J40" s="167"/>
      <c r="K40" s="167" t="str">
        <f>'実質公債費比率（分子）の構造'!N$44</f>
        <v>R03</v>
      </c>
      <c r="L40" s="167"/>
      <c r="M40" s="167"/>
      <c r="N40" s="167" t="str">
        <f>'実質公債費比率（分子）の構造'!O$44</f>
        <v>R04</v>
      </c>
      <c r="O40" s="167"/>
      <c r="P40" s="167"/>
    </row>
    <row r="41" spans="1:16" x14ac:dyDescent="0.15">
      <c r="A41" s="167"/>
      <c r="B41" s="167" t="s">
        <v>65</v>
      </c>
      <c r="C41" s="167"/>
      <c r="D41" s="167" t="s">
        <v>66</v>
      </c>
      <c r="E41" s="167" t="s">
        <v>65</v>
      </c>
      <c r="F41" s="167"/>
      <c r="G41" s="167" t="s">
        <v>66</v>
      </c>
      <c r="H41" s="167" t="s">
        <v>65</v>
      </c>
      <c r="I41" s="167"/>
      <c r="J41" s="167" t="s">
        <v>66</v>
      </c>
      <c r="K41" s="167" t="s">
        <v>65</v>
      </c>
      <c r="L41" s="167"/>
      <c r="M41" s="167" t="s">
        <v>66</v>
      </c>
      <c r="N41" s="167" t="s">
        <v>65</v>
      </c>
      <c r="O41" s="167"/>
      <c r="P41" s="167" t="s">
        <v>66</v>
      </c>
    </row>
    <row r="42" spans="1:16" x14ac:dyDescent="0.15">
      <c r="A42" s="167" t="s">
        <v>67</v>
      </c>
      <c r="B42" s="167"/>
      <c r="C42" s="167"/>
      <c r="D42" s="167">
        <f>'実質公債費比率（分子）の構造'!K$52</f>
        <v>1055</v>
      </c>
      <c r="E42" s="167"/>
      <c r="F42" s="167"/>
      <c r="G42" s="167">
        <f>'実質公債費比率（分子）の構造'!L$52</f>
        <v>998</v>
      </c>
      <c r="H42" s="167"/>
      <c r="I42" s="167"/>
      <c r="J42" s="167">
        <f>'実質公債費比率（分子）の構造'!M$52</f>
        <v>975</v>
      </c>
      <c r="K42" s="167"/>
      <c r="L42" s="167"/>
      <c r="M42" s="167">
        <f>'実質公債費比率（分子）の構造'!N$52</f>
        <v>922</v>
      </c>
      <c r="N42" s="167"/>
      <c r="O42" s="167"/>
      <c r="P42" s="167">
        <f>'実質公債費比率（分子）の構造'!O$52</f>
        <v>816</v>
      </c>
    </row>
    <row r="43" spans="1:16" x14ac:dyDescent="0.15">
      <c r="A43" s="167" t="s">
        <v>68</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69</v>
      </c>
      <c r="B44" s="167">
        <f>'実質公債費比率（分子）の構造'!K$50</f>
        <v>5</v>
      </c>
      <c r="C44" s="167"/>
      <c r="D44" s="167"/>
      <c r="E44" s="167">
        <f>'実質公債費比率（分子）の構造'!L$50</f>
        <v>5</v>
      </c>
      <c r="F44" s="167"/>
      <c r="G44" s="167"/>
      <c r="H44" s="167">
        <f>'実質公債費比率（分子）の構造'!M$50</f>
        <v>6</v>
      </c>
      <c r="I44" s="167"/>
      <c r="J44" s="167"/>
      <c r="K44" s="167">
        <f>'実質公債費比率（分子）の構造'!N$50</f>
        <v>5</v>
      </c>
      <c r="L44" s="167"/>
      <c r="M44" s="167"/>
      <c r="N44" s="167">
        <f>'実質公債費比率（分子）の構造'!O$50</f>
        <v>5</v>
      </c>
      <c r="O44" s="167"/>
      <c r="P44" s="167"/>
    </row>
    <row r="45" spans="1:16" x14ac:dyDescent="0.15">
      <c r="A45" s="167" t="s">
        <v>70</v>
      </c>
      <c r="B45" s="167">
        <f>'実質公債費比率（分子）の構造'!K$49</f>
        <v>180</v>
      </c>
      <c r="C45" s="167"/>
      <c r="D45" s="167"/>
      <c r="E45" s="167">
        <f>'実質公債費比率（分子）の構造'!L$49</f>
        <v>178</v>
      </c>
      <c r="F45" s="167"/>
      <c r="G45" s="167"/>
      <c r="H45" s="167">
        <f>'実質公債費比率（分子）の構造'!M$49</f>
        <v>194</v>
      </c>
      <c r="I45" s="167"/>
      <c r="J45" s="167"/>
      <c r="K45" s="167">
        <f>'実質公債費比率（分子）の構造'!N$49</f>
        <v>194</v>
      </c>
      <c r="L45" s="167"/>
      <c r="M45" s="167"/>
      <c r="N45" s="167">
        <f>'実質公債費比率（分子）の構造'!O$49</f>
        <v>195</v>
      </c>
      <c r="O45" s="167"/>
      <c r="P45" s="167"/>
    </row>
    <row r="46" spans="1:16" x14ac:dyDescent="0.15">
      <c r="A46" s="167" t="s">
        <v>71</v>
      </c>
      <c r="B46" s="167">
        <f>'実質公債費比率（分子）の構造'!K$48</f>
        <v>674</v>
      </c>
      <c r="C46" s="167"/>
      <c r="D46" s="167"/>
      <c r="E46" s="167">
        <f>'実質公債費比率（分子）の構造'!L$48</f>
        <v>698</v>
      </c>
      <c r="F46" s="167"/>
      <c r="G46" s="167"/>
      <c r="H46" s="167">
        <f>'実質公債費比率（分子）の構造'!M$48</f>
        <v>643</v>
      </c>
      <c r="I46" s="167"/>
      <c r="J46" s="167"/>
      <c r="K46" s="167">
        <f>'実質公債費比率（分子）の構造'!N$48</f>
        <v>632</v>
      </c>
      <c r="L46" s="167"/>
      <c r="M46" s="167"/>
      <c r="N46" s="167">
        <f>'実質公債費比率（分子）の構造'!O$48</f>
        <v>623</v>
      </c>
      <c r="O46" s="167"/>
      <c r="P46" s="167"/>
    </row>
    <row r="47" spans="1:16" x14ac:dyDescent="0.15">
      <c r="A47" s="167" t="s">
        <v>72</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73</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74</v>
      </c>
      <c r="B49" s="167">
        <f>'実質公債費比率（分子）の構造'!K$45</f>
        <v>633</v>
      </c>
      <c r="C49" s="167"/>
      <c r="D49" s="167"/>
      <c r="E49" s="167">
        <f>'実質公債費比率（分子）の構造'!L$45</f>
        <v>563</v>
      </c>
      <c r="F49" s="167"/>
      <c r="G49" s="167"/>
      <c r="H49" s="167">
        <f>'実質公債費比率（分子）の構造'!M$45</f>
        <v>523</v>
      </c>
      <c r="I49" s="167"/>
      <c r="J49" s="167"/>
      <c r="K49" s="167">
        <f>'実質公債費比率（分子）の構造'!N$45</f>
        <v>440</v>
      </c>
      <c r="L49" s="167"/>
      <c r="M49" s="167"/>
      <c r="N49" s="167">
        <f>'実質公債費比率（分子）の構造'!O$45</f>
        <v>320</v>
      </c>
      <c r="O49" s="167"/>
      <c r="P49" s="167"/>
    </row>
    <row r="50" spans="1:16" x14ac:dyDescent="0.15">
      <c r="A50" s="167" t="s">
        <v>75</v>
      </c>
      <c r="B50" s="167" t="e">
        <f>NA()</f>
        <v>#N/A</v>
      </c>
      <c r="C50" s="167">
        <f>IF(ISNUMBER('実質公債費比率（分子）の構造'!K$53),'実質公債費比率（分子）の構造'!K$53,NA())</f>
        <v>437</v>
      </c>
      <c r="D50" s="167" t="e">
        <f>NA()</f>
        <v>#N/A</v>
      </c>
      <c r="E50" s="167" t="e">
        <f>NA()</f>
        <v>#N/A</v>
      </c>
      <c r="F50" s="167">
        <f>IF(ISNUMBER('実質公債費比率（分子）の構造'!L$53),'実質公債費比率（分子）の構造'!L$53,NA())</f>
        <v>446</v>
      </c>
      <c r="G50" s="167" t="e">
        <f>NA()</f>
        <v>#N/A</v>
      </c>
      <c r="H50" s="167" t="e">
        <f>NA()</f>
        <v>#N/A</v>
      </c>
      <c r="I50" s="167">
        <f>IF(ISNUMBER('実質公債費比率（分子）の構造'!M$53),'実質公債費比率（分子）の構造'!M$53,NA())</f>
        <v>391</v>
      </c>
      <c r="J50" s="167" t="e">
        <f>NA()</f>
        <v>#N/A</v>
      </c>
      <c r="K50" s="167" t="e">
        <f>NA()</f>
        <v>#N/A</v>
      </c>
      <c r="L50" s="167">
        <f>IF(ISNUMBER('実質公債費比率（分子）の構造'!N$53),'実質公債費比率（分子）の構造'!N$53,NA())</f>
        <v>349</v>
      </c>
      <c r="M50" s="167" t="e">
        <f>NA()</f>
        <v>#N/A</v>
      </c>
      <c r="N50" s="167" t="e">
        <f>NA()</f>
        <v>#N/A</v>
      </c>
      <c r="O50" s="167">
        <f>IF(ISNUMBER('実質公債費比率（分子）の構造'!O$53),'実質公債費比率（分子）の構造'!O$53,NA())</f>
        <v>327</v>
      </c>
      <c r="P50" s="167" t="e">
        <f>NA()</f>
        <v>#N/A</v>
      </c>
    </row>
    <row r="53" spans="1:16" x14ac:dyDescent="0.15">
      <c r="A53" s="135" t="s">
        <v>76</v>
      </c>
    </row>
    <row r="54" spans="1:16" x14ac:dyDescent="0.15">
      <c r="A54" s="166"/>
      <c r="B54" s="166" t="str">
        <f>'将来負担比率（分子）の構造'!I$40</f>
        <v>H30</v>
      </c>
      <c r="C54" s="166"/>
      <c r="D54" s="166"/>
      <c r="E54" s="166" t="str">
        <f>'将来負担比率（分子）の構造'!J$40</f>
        <v>R01</v>
      </c>
      <c r="F54" s="166"/>
      <c r="G54" s="166"/>
      <c r="H54" s="166" t="str">
        <f>'将来負担比率（分子）の構造'!K$40</f>
        <v>R02</v>
      </c>
      <c r="I54" s="166"/>
      <c r="J54" s="166"/>
      <c r="K54" s="166" t="str">
        <f>'将来負担比率（分子）の構造'!L$40</f>
        <v>R03</v>
      </c>
      <c r="L54" s="166"/>
      <c r="M54" s="166"/>
      <c r="N54" s="166" t="str">
        <f>'将来負担比率（分子）の構造'!M$40</f>
        <v>R04</v>
      </c>
      <c r="O54" s="166"/>
      <c r="P54" s="166"/>
    </row>
    <row r="55" spans="1:16" x14ac:dyDescent="0.15">
      <c r="A55" s="166"/>
      <c r="B55" s="166" t="s">
        <v>77</v>
      </c>
      <c r="C55" s="166"/>
      <c r="D55" s="166" t="s">
        <v>78</v>
      </c>
      <c r="E55" s="166" t="s">
        <v>77</v>
      </c>
      <c r="F55" s="166"/>
      <c r="G55" s="166" t="s">
        <v>78</v>
      </c>
      <c r="H55" s="166" t="s">
        <v>77</v>
      </c>
      <c r="I55" s="166"/>
      <c r="J55" s="166" t="s">
        <v>78</v>
      </c>
      <c r="K55" s="166" t="s">
        <v>77</v>
      </c>
      <c r="L55" s="166"/>
      <c r="M55" s="166" t="s">
        <v>78</v>
      </c>
      <c r="N55" s="166" t="s">
        <v>77</v>
      </c>
      <c r="O55" s="166"/>
      <c r="P55" s="166" t="s">
        <v>78</v>
      </c>
    </row>
    <row r="56" spans="1:16" x14ac:dyDescent="0.15">
      <c r="A56" s="166" t="s">
        <v>45</v>
      </c>
      <c r="B56" s="166"/>
      <c r="C56" s="166"/>
      <c r="D56" s="166">
        <f>'将来負担比率（分子）の構造'!I$52</f>
        <v>6365</v>
      </c>
      <c r="E56" s="166"/>
      <c r="F56" s="166"/>
      <c r="G56" s="166">
        <f>'将来負担比率（分子）の構造'!J$52</f>
        <v>5679</v>
      </c>
      <c r="H56" s="166"/>
      <c r="I56" s="166"/>
      <c r="J56" s="166">
        <f>'将来負担比率（分子）の構造'!K$52</f>
        <v>5070</v>
      </c>
      <c r="K56" s="166"/>
      <c r="L56" s="166"/>
      <c r="M56" s="166">
        <f>'将来負担比率（分子）の構造'!L$52</f>
        <v>4183</v>
      </c>
      <c r="N56" s="166"/>
      <c r="O56" s="166"/>
      <c r="P56" s="166">
        <f>'将来負担比率（分子）の構造'!M$52</f>
        <v>3698</v>
      </c>
    </row>
    <row r="57" spans="1:16" x14ac:dyDescent="0.15">
      <c r="A57" s="166" t="s">
        <v>44</v>
      </c>
      <c r="B57" s="166"/>
      <c r="C57" s="166"/>
      <c r="D57" s="166">
        <f>'将来負担比率（分子）の構造'!I$51</f>
        <v>1210</v>
      </c>
      <c r="E57" s="166"/>
      <c r="F57" s="166"/>
      <c r="G57" s="166">
        <f>'将来負担比率（分子）の構造'!J$51</f>
        <v>1117</v>
      </c>
      <c r="H57" s="166"/>
      <c r="I57" s="166"/>
      <c r="J57" s="166">
        <f>'将来負担比率（分子）の構造'!K$51</f>
        <v>1204</v>
      </c>
      <c r="K57" s="166"/>
      <c r="L57" s="166"/>
      <c r="M57" s="166">
        <f>'将来負担比率（分子）の構造'!L$51</f>
        <v>1366</v>
      </c>
      <c r="N57" s="166"/>
      <c r="O57" s="166"/>
      <c r="P57" s="166">
        <f>'将来負担比率（分子）の構造'!M$51</f>
        <v>1395</v>
      </c>
    </row>
    <row r="58" spans="1:16" x14ac:dyDescent="0.15">
      <c r="A58" s="166" t="s">
        <v>43</v>
      </c>
      <c r="B58" s="166"/>
      <c r="C58" s="166"/>
      <c r="D58" s="166">
        <f>'将来負担比率（分子）の構造'!I$50</f>
        <v>11636</v>
      </c>
      <c r="E58" s="166"/>
      <c r="F58" s="166"/>
      <c r="G58" s="166">
        <f>'将来負担比率（分子）の構造'!J$50</f>
        <v>10451</v>
      </c>
      <c r="H58" s="166"/>
      <c r="I58" s="166"/>
      <c r="J58" s="166">
        <f>'将来負担比率（分子）の構造'!K$50</f>
        <v>9916</v>
      </c>
      <c r="K58" s="166"/>
      <c r="L58" s="166"/>
      <c r="M58" s="166">
        <f>'将来負担比率（分子）の構造'!L$50</f>
        <v>11411</v>
      </c>
      <c r="N58" s="166"/>
      <c r="O58" s="166"/>
      <c r="P58" s="166">
        <f>'将来負担比率（分子）の構造'!M$50</f>
        <v>12993</v>
      </c>
    </row>
    <row r="59" spans="1:16" x14ac:dyDescent="0.15">
      <c r="A59" s="166" t="s">
        <v>41</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40</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38</v>
      </c>
      <c r="B61" s="166" t="str">
        <f>'将来負担比率（分子）の構造'!I$46</f>
        <v>-</v>
      </c>
      <c r="C61" s="166"/>
      <c r="D61" s="166"/>
      <c r="E61" s="166">
        <f>'将来負担比率（分子）の構造'!J$46</f>
        <v>2</v>
      </c>
      <c r="F61" s="166"/>
      <c r="G61" s="166"/>
      <c r="H61" s="166" t="str">
        <f>'将来負担比率（分子）の構造'!K$46</f>
        <v>-</v>
      </c>
      <c r="I61" s="166"/>
      <c r="J61" s="166"/>
      <c r="K61" s="166">
        <f>'将来負担比率（分子）の構造'!L$46</f>
        <v>2</v>
      </c>
      <c r="L61" s="166"/>
      <c r="M61" s="166"/>
      <c r="N61" s="166">
        <f>'将来負担比率（分子）の構造'!M$46</f>
        <v>0</v>
      </c>
      <c r="O61" s="166"/>
      <c r="P61" s="166"/>
    </row>
    <row r="62" spans="1:16" x14ac:dyDescent="0.15">
      <c r="A62" s="166" t="s">
        <v>37</v>
      </c>
      <c r="B62" s="166">
        <f>'将来負担比率（分子）の構造'!I$45</f>
        <v>1341</v>
      </c>
      <c r="C62" s="166"/>
      <c r="D62" s="166"/>
      <c r="E62" s="166">
        <f>'将来負担比率（分子）の構造'!J$45</f>
        <v>1282</v>
      </c>
      <c r="F62" s="166"/>
      <c r="G62" s="166"/>
      <c r="H62" s="166">
        <f>'将来負担比率（分子）の構造'!K$45</f>
        <v>1217</v>
      </c>
      <c r="I62" s="166"/>
      <c r="J62" s="166"/>
      <c r="K62" s="166">
        <f>'将来負担比率（分子）の構造'!L$45</f>
        <v>1167</v>
      </c>
      <c r="L62" s="166"/>
      <c r="M62" s="166"/>
      <c r="N62" s="166">
        <f>'将来負担比率（分子）の構造'!M$45</f>
        <v>1103</v>
      </c>
      <c r="O62" s="166"/>
      <c r="P62" s="166"/>
    </row>
    <row r="63" spans="1:16" x14ac:dyDescent="0.15">
      <c r="A63" s="166" t="s">
        <v>36</v>
      </c>
      <c r="B63" s="166">
        <f>'将来負担比率（分子）の構造'!I$44</f>
        <v>243</v>
      </c>
      <c r="C63" s="166"/>
      <c r="D63" s="166"/>
      <c r="E63" s="166">
        <f>'将来負担比率（分子）の構造'!J$44</f>
        <v>229</v>
      </c>
      <c r="F63" s="166"/>
      <c r="G63" s="166"/>
      <c r="H63" s="166">
        <f>'将来負担比率（分子）の構造'!K$44</f>
        <v>223</v>
      </c>
      <c r="I63" s="166"/>
      <c r="J63" s="166"/>
      <c r="K63" s="166">
        <f>'将来負担比率（分子）の構造'!L$44</f>
        <v>209</v>
      </c>
      <c r="L63" s="166"/>
      <c r="M63" s="166"/>
      <c r="N63" s="166">
        <f>'将来負担比率（分子）の構造'!M$44</f>
        <v>270</v>
      </c>
      <c r="O63" s="166"/>
      <c r="P63" s="166"/>
    </row>
    <row r="64" spans="1:16" x14ac:dyDescent="0.15">
      <c r="A64" s="166" t="s">
        <v>35</v>
      </c>
      <c r="B64" s="166">
        <f>'将来負担比率（分子）の構造'!I$43</f>
        <v>6083</v>
      </c>
      <c r="C64" s="166"/>
      <c r="D64" s="166"/>
      <c r="E64" s="166">
        <f>'将来負担比率（分子）の構造'!J$43</f>
        <v>5951</v>
      </c>
      <c r="F64" s="166"/>
      <c r="G64" s="166"/>
      <c r="H64" s="166">
        <f>'将来負担比率（分子）の構造'!K$43</f>
        <v>5932</v>
      </c>
      <c r="I64" s="166"/>
      <c r="J64" s="166"/>
      <c r="K64" s="166">
        <f>'将来負担比率（分子）の構造'!L$43</f>
        <v>5664</v>
      </c>
      <c r="L64" s="166"/>
      <c r="M64" s="166"/>
      <c r="N64" s="166">
        <f>'将来負担比率（分子）の構造'!M$43</f>
        <v>5400</v>
      </c>
      <c r="O64" s="166"/>
      <c r="P64" s="166"/>
    </row>
    <row r="65" spans="1:16" x14ac:dyDescent="0.15">
      <c r="A65" s="166" t="s">
        <v>34</v>
      </c>
      <c r="B65" s="166">
        <f>'将来負担比率（分子）の構造'!I$42</f>
        <v>17</v>
      </c>
      <c r="C65" s="166"/>
      <c r="D65" s="166"/>
      <c r="E65" s="166">
        <f>'将来負担比率（分子）の構造'!J$42</f>
        <v>13</v>
      </c>
      <c r="F65" s="166"/>
      <c r="G65" s="166"/>
      <c r="H65" s="166">
        <f>'将来負担比率（分子）の構造'!K$42</f>
        <v>10</v>
      </c>
      <c r="I65" s="166"/>
      <c r="J65" s="166"/>
      <c r="K65" s="166">
        <f>'将来負担比率（分子）の構造'!L$42</f>
        <v>6</v>
      </c>
      <c r="L65" s="166"/>
      <c r="M65" s="166"/>
      <c r="N65" s="166">
        <f>'将来負担比率（分子）の構造'!M$42</f>
        <v>3</v>
      </c>
      <c r="O65" s="166"/>
      <c r="P65" s="166"/>
    </row>
    <row r="66" spans="1:16" x14ac:dyDescent="0.15">
      <c r="A66" s="166" t="s">
        <v>33</v>
      </c>
      <c r="B66" s="166">
        <f>'将来負担比率（分子）の構造'!I$41</f>
        <v>2264</v>
      </c>
      <c r="C66" s="166"/>
      <c r="D66" s="166"/>
      <c r="E66" s="166">
        <f>'将来負担比率（分子）の構造'!J$41</f>
        <v>1838</v>
      </c>
      <c r="F66" s="166"/>
      <c r="G66" s="166"/>
      <c r="H66" s="166">
        <f>'将来負担比率（分子）の構造'!K$41</f>
        <v>1749</v>
      </c>
      <c r="I66" s="166"/>
      <c r="J66" s="166"/>
      <c r="K66" s="166">
        <f>'将来負担比率（分子）の構造'!L$41</f>
        <v>1591</v>
      </c>
      <c r="L66" s="166"/>
      <c r="M66" s="166"/>
      <c r="N66" s="166">
        <f>'将来負担比率（分子）の構造'!M$41</f>
        <v>1510</v>
      </c>
      <c r="O66" s="166"/>
      <c r="P66" s="166"/>
    </row>
    <row r="67" spans="1:16" x14ac:dyDescent="0.15">
      <c r="A67" s="166" t="s">
        <v>79</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80</v>
      </c>
      <c r="B70" s="168"/>
      <c r="C70" s="168"/>
      <c r="D70" s="168"/>
      <c r="E70" s="168"/>
      <c r="F70" s="168"/>
    </row>
    <row r="71" spans="1:16" x14ac:dyDescent="0.15">
      <c r="A71" s="169"/>
      <c r="B71" s="169" t="str">
        <f>基金残高に係る経年分析!F54</f>
        <v>R02</v>
      </c>
      <c r="C71" s="169" t="str">
        <f>基金残高に係る経年分析!G54</f>
        <v>R03</v>
      </c>
      <c r="D71" s="169" t="str">
        <f>基金残高に係る経年分析!H54</f>
        <v>R04</v>
      </c>
    </row>
    <row r="72" spans="1:16" x14ac:dyDescent="0.15">
      <c r="A72" s="169" t="s">
        <v>81</v>
      </c>
      <c r="B72" s="170">
        <f>基金残高に係る経年分析!F55</f>
        <v>6488</v>
      </c>
      <c r="C72" s="170">
        <f>基金残高に係る経年分析!G55</f>
        <v>7639</v>
      </c>
      <c r="D72" s="170">
        <f>基金残高に係る経年分析!H55</f>
        <v>8074</v>
      </c>
    </row>
    <row r="73" spans="1:16" x14ac:dyDescent="0.15">
      <c r="A73" s="169" t="s">
        <v>82</v>
      </c>
      <c r="B73" s="170">
        <f>基金残高に係る経年分析!F56</f>
        <v>621</v>
      </c>
      <c r="C73" s="170">
        <f>基金残高に係る経年分析!G56</f>
        <v>716</v>
      </c>
      <c r="D73" s="170">
        <f>基金残高に係る経年分析!H56</f>
        <v>1174</v>
      </c>
    </row>
    <row r="74" spans="1:16" x14ac:dyDescent="0.15">
      <c r="A74" s="169" t="s">
        <v>83</v>
      </c>
      <c r="B74" s="170">
        <f>基金残高に係る経年分析!F57</f>
        <v>1519</v>
      </c>
      <c r="C74" s="170">
        <f>基金残高に係る経年分析!G57</f>
        <v>1624</v>
      </c>
      <c r="D74" s="170">
        <f>基金残高に係る経年分析!H57</f>
        <v>2181</v>
      </c>
    </row>
  </sheetData>
  <sheetProtection algorithmName="SHA-512" hashValue="31B7m+ACxlwWrELIzkS3ARYOeHYcDhRWW920AJrg+dpOh7rIcXGz5FNNRTXyd29BmjHKj2abDeIXDuMw93V7Bw==" saltValue="4HE/yYioU/G2HIfVaz1H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02" t="s">
        <v>222</v>
      </c>
      <c r="DI1" s="603"/>
      <c r="DJ1" s="603"/>
      <c r="DK1" s="603"/>
      <c r="DL1" s="603"/>
      <c r="DM1" s="603"/>
      <c r="DN1" s="604"/>
      <c r="DO1" s="205"/>
      <c r="DP1" s="602" t="s">
        <v>223</v>
      </c>
      <c r="DQ1" s="603"/>
      <c r="DR1" s="603"/>
      <c r="DS1" s="603"/>
      <c r="DT1" s="603"/>
      <c r="DU1" s="603"/>
      <c r="DV1" s="603"/>
      <c r="DW1" s="603"/>
      <c r="DX1" s="603"/>
      <c r="DY1" s="603"/>
      <c r="DZ1" s="603"/>
      <c r="EA1" s="603"/>
      <c r="EB1" s="603"/>
      <c r="EC1" s="604"/>
      <c r="ED1" s="204"/>
      <c r="EE1" s="204"/>
      <c r="EF1" s="204"/>
      <c r="EG1" s="204"/>
      <c r="EH1" s="204"/>
      <c r="EI1" s="204"/>
      <c r="EJ1" s="204"/>
      <c r="EK1" s="204"/>
      <c r="EL1" s="204"/>
      <c r="EM1" s="204"/>
    </row>
    <row r="2" spans="2:143" ht="22.5" customHeight="1" x14ac:dyDescent="0.15">
      <c r="B2" s="206" t="s">
        <v>224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11715355</v>
      </c>
      <c r="S5" s="613"/>
      <c r="T5" s="613"/>
      <c r="U5" s="613"/>
      <c r="V5" s="613"/>
      <c r="W5" s="613"/>
      <c r="X5" s="613"/>
      <c r="Y5" s="614"/>
      <c r="Z5" s="615">
        <v>55.9</v>
      </c>
      <c r="AA5" s="615"/>
      <c r="AB5" s="615"/>
      <c r="AC5" s="615"/>
      <c r="AD5" s="616">
        <v>11077967</v>
      </c>
      <c r="AE5" s="616"/>
      <c r="AF5" s="616"/>
      <c r="AG5" s="616"/>
      <c r="AH5" s="616"/>
      <c r="AI5" s="616"/>
      <c r="AJ5" s="616"/>
      <c r="AK5" s="616"/>
      <c r="AL5" s="617">
        <v>88.8</v>
      </c>
      <c r="AM5" s="618"/>
      <c r="AN5" s="618"/>
      <c r="AO5" s="619"/>
      <c r="AP5" s="609" t="s">
        <v>236</v>
      </c>
      <c r="AQ5" s="610"/>
      <c r="AR5" s="610"/>
      <c r="AS5" s="610"/>
      <c r="AT5" s="610"/>
      <c r="AU5" s="610"/>
      <c r="AV5" s="610"/>
      <c r="AW5" s="610"/>
      <c r="AX5" s="610"/>
      <c r="AY5" s="610"/>
      <c r="AZ5" s="610"/>
      <c r="BA5" s="610"/>
      <c r="BB5" s="610"/>
      <c r="BC5" s="610"/>
      <c r="BD5" s="610"/>
      <c r="BE5" s="610"/>
      <c r="BF5" s="611"/>
      <c r="BG5" s="623">
        <v>11077967</v>
      </c>
      <c r="BH5" s="624"/>
      <c r="BI5" s="624"/>
      <c r="BJ5" s="624"/>
      <c r="BK5" s="624"/>
      <c r="BL5" s="624"/>
      <c r="BM5" s="624"/>
      <c r="BN5" s="625"/>
      <c r="BO5" s="626">
        <v>94.6</v>
      </c>
      <c r="BP5" s="626"/>
      <c r="BQ5" s="626"/>
      <c r="BR5" s="626"/>
      <c r="BS5" s="627">
        <v>99145</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185260</v>
      </c>
      <c r="S6" s="624"/>
      <c r="T6" s="624"/>
      <c r="U6" s="624"/>
      <c r="V6" s="624"/>
      <c r="W6" s="624"/>
      <c r="X6" s="624"/>
      <c r="Y6" s="625"/>
      <c r="Z6" s="626">
        <v>0.9</v>
      </c>
      <c r="AA6" s="626"/>
      <c r="AB6" s="626"/>
      <c r="AC6" s="626"/>
      <c r="AD6" s="627">
        <v>185260</v>
      </c>
      <c r="AE6" s="627"/>
      <c r="AF6" s="627"/>
      <c r="AG6" s="627"/>
      <c r="AH6" s="627"/>
      <c r="AI6" s="627"/>
      <c r="AJ6" s="627"/>
      <c r="AK6" s="627"/>
      <c r="AL6" s="628">
        <v>1.5</v>
      </c>
      <c r="AM6" s="629"/>
      <c r="AN6" s="629"/>
      <c r="AO6" s="630"/>
      <c r="AP6" s="620" t="s">
        <v>241</v>
      </c>
      <c r="AQ6" s="621"/>
      <c r="AR6" s="621"/>
      <c r="AS6" s="621"/>
      <c r="AT6" s="621"/>
      <c r="AU6" s="621"/>
      <c r="AV6" s="621"/>
      <c r="AW6" s="621"/>
      <c r="AX6" s="621"/>
      <c r="AY6" s="621"/>
      <c r="AZ6" s="621"/>
      <c r="BA6" s="621"/>
      <c r="BB6" s="621"/>
      <c r="BC6" s="621"/>
      <c r="BD6" s="621"/>
      <c r="BE6" s="621"/>
      <c r="BF6" s="622"/>
      <c r="BG6" s="623">
        <v>11077967</v>
      </c>
      <c r="BH6" s="624"/>
      <c r="BI6" s="624"/>
      <c r="BJ6" s="624"/>
      <c r="BK6" s="624"/>
      <c r="BL6" s="624"/>
      <c r="BM6" s="624"/>
      <c r="BN6" s="625"/>
      <c r="BO6" s="626">
        <v>94.6</v>
      </c>
      <c r="BP6" s="626"/>
      <c r="BQ6" s="626"/>
      <c r="BR6" s="626"/>
      <c r="BS6" s="627">
        <v>99145</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184301</v>
      </c>
      <c r="CS6" s="624"/>
      <c r="CT6" s="624"/>
      <c r="CU6" s="624"/>
      <c r="CV6" s="624"/>
      <c r="CW6" s="624"/>
      <c r="CX6" s="624"/>
      <c r="CY6" s="625"/>
      <c r="CZ6" s="617">
        <v>0.9</v>
      </c>
      <c r="DA6" s="618"/>
      <c r="DB6" s="618"/>
      <c r="DC6" s="634"/>
      <c r="DD6" s="632" t="s">
        <v>133</v>
      </c>
      <c r="DE6" s="624"/>
      <c r="DF6" s="624"/>
      <c r="DG6" s="624"/>
      <c r="DH6" s="624"/>
      <c r="DI6" s="624"/>
      <c r="DJ6" s="624"/>
      <c r="DK6" s="624"/>
      <c r="DL6" s="624"/>
      <c r="DM6" s="624"/>
      <c r="DN6" s="624"/>
      <c r="DO6" s="624"/>
      <c r="DP6" s="625"/>
      <c r="DQ6" s="632">
        <v>184293</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2079</v>
      </c>
      <c r="S7" s="624"/>
      <c r="T7" s="624"/>
      <c r="U7" s="624"/>
      <c r="V7" s="624"/>
      <c r="W7" s="624"/>
      <c r="X7" s="624"/>
      <c r="Y7" s="625"/>
      <c r="Z7" s="626">
        <v>0</v>
      </c>
      <c r="AA7" s="626"/>
      <c r="AB7" s="626"/>
      <c r="AC7" s="626"/>
      <c r="AD7" s="627">
        <v>2079</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2901429</v>
      </c>
      <c r="BH7" s="624"/>
      <c r="BI7" s="624"/>
      <c r="BJ7" s="624"/>
      <c r="BK7" s="624"/>
      <c r="BL7" s="624"/>
      <c r="BM7" s="624"/>
      <c r="BN7" s="625"/>
      <c r="BO7" s="626">
        <v>24.8</v>
      </c>
      <c r="BP7" s="626"/>
      <c r="BQ7" s="626"/>
      <c r="BR7" s="626"/>
      <c r="BS7" s="627">
        <v>99145</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4424204</v>
      </c>
      <c r="CS7" s="624"/>
      <c r="CT7" s="624"/>
      <c r="CU7" s="624"/>
      <c r="CV7" s="624"/>
      <c r="CW7" s="624"/>
      <c r="CX7" s="624"/>
      <c r="CY7" s="625"/>
      <c r="CZ7" s="626">
        <v>21.9</v>
      </c>
      <c r="DA7" s="626"/>
      <c r="DB7" s="626"/>
      <c r="DC7" s="626"/>
      <c r="DD7" s="632">
        <v>297471</v>
      </c>
      <c r="DE7" s="624"/>
      <c r="DF7" s="624"/>
      <c r="DG7" s="624"/>
      <c r="DH7" s="624"/>
      <c r="DI7" s="624"/>
      <c r="DJ7" s="624"/>
      <c r="DK7" s="624"/>
      <c r="DL7" s="624"/>
      <c r="DM7" s="624"/>
      <c r="DN7" s="624"/>
      <c r="DO7" s="624"/>
      <c r="DP7" s="625"/>
      <c r="DQ7" s="632">
        <v>4006989</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30394</v>
      </c>
      <c r="S8" s="624"/>
      <c r="T8" s="624"/>
      <c r="U8" s="624"/>
      <c r="V8" s="624"/>
      <c r="W8" s="624"/>
      <c r="X8" s="624"/>
      <c r="Y8" s="625"/>
      <c r="Z8" s="626">
        <v>0.1</v>
      </c>
      <c r="AA8" s="626"/>
      <c r="AB8" s="626"/>
      <c r="AC8" s="626"/>
      <c r="AD8" s="627">
        <v>30394</v>
      </c>
      <c r="AE8" s="627"/>
      <c r="AF8" s="627"/>
      <c r="AG8" s="627"/>
      <c r="AH8" s="627"/>
      <c r="AI8" s="627"/>
      <c r="AJ8" s="627"/>
      <c r="AK8" s="627"/>
      <c r="AL8" s="628">
        <v>0.2</v>
      </c>
      <c r="AM8" s="629"/>
      <c r="AN8" s="629"/>
      <c r="AO8" s="630"/>
      <c r="AP8" s="620" t="s">
        <v>247</v>
      </c>
      <c r="AQ8" s="621"/>
      <c r="AR8" s="621"/>
      <c r="AS8" s="621"/>
      <c r="AT8" s="621"/>
      <c r="AU8" s="621"/>
      <c r="AV8" s="621"/>
      <c r="AW8" s="621"/>
      <c r="AX8" s="621"/>
      <c r="AY8" s="621"/>
      <c r="AZ8" s="621"/>
      <c r="BA8" s="621"/>
      <c r="BB8" s="621"/>
      <c r="BC8" s="621"/>
      <c r="BD8" s="621"/>
      <c r="BE8" s="621"/>
      <c r="BF8" s="622"/>
      <c r="BG8" s="623">
        <v>69967</v>
      </c>
      <c r="BH8" s="624"/>
      <c r="BI8" s="624"/>
      <c r="BJ8" s="624"/>
      <c r="BK8" s="624"/>
      <c r="BL8" s="624"/>
      <c r="BM8" s="624"/>
      <c r="BN8" s="625"/>
      <c r="BO8" s="626">
        <v>0.6</v>
      </c>
      <c r="BP8" s="626"/>
      <c r="BQ8" s="626"/>
      <c r="BR8" s="626"/>
      <c r="BS8" s="627" t="s">
        <v>248</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6366269</v>
      </c>
      <c r="CS8" s="624"/>
      <c r="CT8" s="624"/>
      <c r="CU8" s="624"/>
      <c r="CV8" s="624"/>
      <c r="CW8" s="624"/>
      <c r="CX8" s="624"/>
      <c r="CY8" s="625"/>
      <c r="CZ8" s="626">
        <v>31.5</v>
      </c>
      <c r="DA8" s="626"/>
      <c r="DB8" s="626"/>
      <c r="DC8" s="626"/>
      <c r="DD8" s="632">
        <v>220854</v>
      </c>
      <c r="DE8" s="624"/>
      <c r="DF8" s="624"/>
      <c r="DG8" s="624"/>
      <c r="DH8" s="624"/>
      <c r="DI8" s="624"/>
      <c r="DJ8" s="624"/>
      <c r="DK8" s="624"/>
      <c r="DL8" s="624"/>
      <c r="DM8" s="624"/>
      <c r="DN8" s="624"/>
      <c r="DO8" s="624"/>
      <c r="DP8" s="625"/>
      <c r="DQ8" s="632">
        <v>3682838</v>
      </c>
      <c r="DR8" s="624"/>
      <c r="DS8" s="624"/>
      <c r="DT8" s="624"/>
      <c r="DU8" s="624"/>
      <c r="DV8" s="624"/>
      <c r="DW8" s="624"/>
      <c r="DX8" s="624"/>
      <c r="DY8" s="624"/>
      <c r="DZ8" s="624"/>
      <c r="EA8" s="624"/>
      <c r="EB8" s="624"/>
      <c r="EC8" s="633"/>
    </row>
    <row r="9" spans="2:143" ht="11.25" customHeight="1" x14ac:dyDescent="0.15">
      <c r="B9" s="620" t="s">
        <v>250</v>
      </c>
      <c r="C9" s="621"/>
      <c r="D9" s="621"/>
      <c r="E9" s="621"/>
      <c r="F9" s="621"/>
      <c r="G9" s="621"/>
      <c r="H9" s="621"/>
      <c r="I9" s="621"/>
      <c r="J9" s="621"/>
      <c r="K9" s="621"/>
      <c r="L9" s="621"/>
      <c r="M9" s="621"/>
      <c r="N9" s="621"/>
      <c r="O9" s="621"/>
      <c r="P9" s="621"/>
      <c r="Q9" s="622"/>
      <c r="R9" s="623">
        <v>24161</v>
      </c>
      <c r="S9" s="624"/>
      <c r="T9" s="624"/>
      <c r="U9" s="624"/>
      <c r="V9" s="624"/>
      <c r="W9" s="624"/>
      <c r="X9" s="624"/>
      <c r="Y9" s="625"/>
      <c r="Z9" s="626">
        <v>0.1</v>
      </c>
      <c r="AA9" s="626"/>
      <c r="AB9" s="626"/>
      <c r="AC9" s="626"/>
      <c r="AD9" s="627">
        <v>24161</v>
      </c>
      <c r="AE9" s="627"/>
      <c r="AF9" s="627"/>
      <c r="AG9" s="627"/>
      <c r="AH9" s="627"/>
      <c r="AI9" s="627"/>
      <c r="AJ9" s="627"/>
      <c r="AK9" s="627"/>
      <c r="AL9" s="628">
        <v>0.2</v>
      </c>
      <c r="AM9" s="629"/>
      <c r="AN9" s="629"/>
      <c r="AO9" s="630"/>
      <c r="AP9" s="620" t="s">
        <v>251</v>
      </c>
      <c r="AQ9" s="621"/>
      <c r="AR9" s="621"/>
      <c r="AS9" s="621"/>
      <c r="AT9" s="621"/>
      <c r="AU9" s="621"/>
      <c r="AV9" s="621"/>
      <c r="AW9" s="621"/>
      <c r="AX9" s="621"/>
      <c r="AY9" s="621"/>
      <c r="AZ9" s="621"/>
      <c r="BA9" s="621"/>
      <c r="BB9" s="621"/>
      <c r="BC9" s="621"/>
      <c r="BD9" s="621"/>
      <c r="BE9" s="621"/>
      <c r="BF9" s="622"/>
      <c r="BG9" s="623">
        <v>2409195</v>
      </c>
      <c r="BH9" s="624"/>
      <c r="BI9" s="624"/>
      <c r="BJ9" s="624"/>
      <c r="BK9" s="624"/>
      <c r="BL9" s="624"/>
      <c r="BM9" s="624"/>
      <c r="BN9" s="625"/>
      <c r="BO9" s="626">
        <v>20.6</v>
      </c>
      <c r="BP9" s="626"/>
      <c r="BQ9" s="626"/>
      <c r="BR9" s="626"/>
      <c r="BS9" s="627" t="s">
        <v>133</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2568874</v>
      </c>
      <c r="CS9" s="624"/>
      <c r="CT9" s="624"/>
      <c r="CU9" s="624"/>
      <c r="CV9" s="624"/>
      <c r="CW9" s="624"/>
      <c r="CX9" s="624"/>
      <c r="CY9" s="625"/>
      <c r="CZ9" s="626">
        <v>12.7</v>
      </c>
      <c r="DA9" s="626"/>
      <c r="DB9" s="626"/>
      <c r="DC9" s="626"/>
      <c r="DD9" s="632">
        <v>49279</v>
      </c>
      <c r="DE9" s="624"/>
      <c r="DF9" s="624"/>
      <c r="DG9" s="624"/>
      <c r="DH9" s="624"/>
      <c r="DI9" s="624"/>
      <c r="DJ9" s="624"/>
      <c r="DK9" s="624"/>
      <c r="DL9" s="624"/>
      <c r="DM9" s="624"/>
      <c r="DN9" s="624"/>
      <c r="DO9" s="624"/>
      <c r="DP9" s="625"/>
      <c r="DQ9" s="632">
        <v>1937234</v>
      </c>
      <c r="DR9" s="624"/>
      <c r="DS9" s="624"/>
      <c r="DT9" s="624"/>
      <c r="DU9" s="624"/>
      <c r="DV9" s="624"/>
      <c r="DW9" s="624"/>
      <c r="DX9" s="624"/>
      <c r="DY9" s="624"/>
      <c r="DZ9" s="624"/>
      <c r="EA9" s="624"/>
      <c r="EB9" s="624"/>
      <c r="EC9" s="633"/>
    </row>
    <row r="10" spans="2:143" ht="11.25" customHeight="1" x14ac:dyDescent="0.15">
      <c r="B10" s="620" t="s">
        <v>253</v>
      </c>
      <c r="C10" s="621"/>
      <c r="D10" s="621"/>
      <c r="E10" s="621"/>
      <c r="F10" s="621"/>
      <c r="G10" s="621"/>
      <c r="H10" s="621"/>
      <c r="I10" s="621"/>
      <c r="J10" s="621"/>
      <c r="K10" s="621"/>
      <c r="L10" s="621"/>
      <c r="M10" s="621"/>
      <c r="N10" s="621"/>
      <c r="O10" s="621"/>
      <c r="P10" s="621"/>
      <c r="Q10" s="622"/>
      <c r="R10" s="623" t="s">
        <v>248</v>
      </c>
      <c r="S10" s="624"/>
      <c r="T10" s="624"/>
      <c r="U10" s="624"/>
      <c r="V10" s="624"/>
      <c r="W10" s="624"/>
      <c r="X10" s="624"/>
      <c r="Y10" s="625"/>
      <c r="Z10" s="626" t="s">
        <v>248</v>
      </c>
      <c r="AA10" s="626"/>
      <c r="AB10" s="626"/>
      <c r="AC10" s="626"/>
      <c r="AD10" s="627" t="s">
        <v>133</v>
      </c>
      <c r="AE10" s="627"/>
      <c r="AF10" s="627"/>
      <c r="AG10" s="627"/>
      <c r="AH10" s="627"/>
      <c r="AI10" s="627"/>
      <c r="AJ10" s="627"/>
      <c r="AK10" s="627"/>
      <c r="AL10" s="628" t="s">
        <v>133</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160506</v>
      </c>
      <c r="BH10" s="624"/>
      <c r="BI10" s="624"/>
      <c r="BJ10" s="624"/>
      <c r="BK10" s="624"/>
      <c r="BL10" s="624"/>
      <c r="BM10" s="624"/>
      <c r="BN10" s="625"/>
      <c r="BO10" s="626">
        <v>1.4</v>
      </c>
      <c r="BP10" s="626"/>
      <c r="BQ10" s="626"/>
      <c r="BR10" s="626"/>
      <c r="BS10" s="627">
        <v>26845</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13100</v>
      </c>
      <c r="CS10" s="624"/>
      <c r="CT10" s="624"/>
      <c r="CU10" s="624"/>
      <c r="CV10" s="624"/>
      <c r="CW10" s="624"/>
      <c r="CX10" s="624"/>
      <c r="CY10" s="625"/>
      <c r="CZ10" s="626">
        <v>0.1</v>
      </c>
      <c r="DA10" s="626"/>
      <c r="DB10" s="626"/>
      <c r="DC10" s="626"/>
      <c r="DD10" s="632" t="s">
        <v>133</v>
      </c>
      <c r="DE10" s="624"/>
      <c r="DF10" s="624"/>
      <c r="DG10" s="624"/>
      <c r="DH10" s="624"/>
      <c r="DI10" s="624"/>
      <c r="DJ10" s="624"/>
      <c r="DK10" s="624"/>
      <c r="DL10" s="624"/>
      <c r="DM10" s="624"/>
      <c r="DN10" s="624"/>
      <c r="DO10" s="624"/>
      <c r="DP10" s="625"/>
      <c r="DQ10" s="632">
        <v>13100</v>
      </c>
      <c r="DR10" s="624"/>
      <c r="DS10" s="624"/>
      <c r="DT10" s="624"/>
      <c r="DU10" s="624"/>
      <c r="DV10" s="624"/>
      <c r="DW10" s="624"/>
      <c r="DX10" s="624"/>
      <c r="DY10" s="624"/>
      <c r="DZ10" s="624"/>
      <c r="EA10" s="624"/>
      <c r="EB10" s="624"/>
      <c r="EC10" s="633"/>
    </row>
    <row r="11" spans="2:143" ht="11.25" customHeight="1" x14ac:dyDescent="0.15">
      <c r="B11" s="620" t="s">
        <v>256</v>
      </c>
      <c r="C11" s="621"/>
      <c r="D11" s="621"/>
      <c r="E11" s="621"/>
      <c r="F11" s="621"/>
      <c r="G11" s="621"/>
      <c r="H11" s="621"/>
      <c r="I11" s="621"/>
      <c r="J11" s="621"/>
      <c r="K11" s="621"/>
      <c r="L11" s="621"/>
      <c r="M11" s="621"/>
      <c r="N11" s="621"/>
      <c r="O11" s="621"/>
      <c r="P11" s="621"/>
      <c r="Q11" s="622"/>
      <c r="R11" s="623">
        <v>940930</v>
      </c>
      <c r="S11" s="624"/>
      <c r="T11" s="624"/>
      <c r="U11" s="624"/>
      <c r="V11" s="624"/>
      <c r="W11" s="624"/>
      <c r="X11" s="624"/>
      <c r="Y11" s="625"/>
      <c r="Z11" s="628">
        <v>4.5</v>
      </c>
      <c r="AA11" s="629"/>
      <c r="AB11" s="629"/>
      <c r="AC11" s="635"/>
      <c r="AD11" s="632">
        <v>940930</v>
      </c>
      <c r="AE11" s="624"/>
      <c r="AF11" s="624"/>
      <c r="AG11" s="624"/>
      <c r="AH11" s="624"/>
      <c r="AI11" s="624"/>
      <c r="AJ11" s="624"/>
      <c r="AK11" s="625"/>
      <c r="AL11" s="628">
        <v>7.5</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261761</v>
      </c>
      <c r="BH11" s="624"/>
      <c r="BI11" s="624"/>
      <c r="BJ11" s="624"/>
      <c r="BK11" s="624"/>
      <c r="BL11" s="624"/>
      <c r="BM11" s="624"/>
      <c r="BN11" s="625"/>
      <c r="BO11" s="626">
        <v>2.2000000000000002</v>
      </c>
      <c r="BP11" s="626"/>
      <c r="BQ11" s="626"/>
      <c r="BR11" s="626"/>
      <c r="BS11" s="627">
        <v>72300</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325003</v>
      </c>
      <c r="CS11" s="624"/>
      <c r="CT11" s="624"/>
      <c r="CU11" s="624"/>
      <c r="CV11" s="624"/>
      <c r="CW11" s="624"/>
      <c r="CX11" s="624"/>
      <c r="CY11" s="625"/>
      <c r="CZ11" s="626">
        <v>1.6</v>
      </c>
      <c r="DA11" s="626"/>
      <c r="DB11" s="626"/>
      <c r="DC11" s="626"/>
      <c r="DD11" s="632">
        <v>19411</v>
      </c>
      <c r="DE11" s="624"/>
      <c r="DF11" s="624"/>
      <c r="DG11" s="624"/>
      <c r="DH11" s="624"/>
      <c r="DI11" s="624"/>
      <c r="DJ11" s="624"/>
      <c r="DK11" s="624"/>
      <c r="DL11" s="624"/>
      <c r="DM11" s="624"/>
      <c r="DN11" s="624"/>
      <c r="DO11" s="624"/>
      <c r="DP11" s="625"/>
      <c r="DQ11" s="632">
        <v>286906</v>
      </c>
      <c r="DR11" s="624"/>
      <c r="DS11" s="624"/>
      <c r="DT11" s="624"/>
      <c r="DU11" s="624"/>
      <c r="DV11" s="624"/>
      <c r="DW11" s="624"/>
      <c r="DX11" s="624"/>
      <c r="DY11" s="624"/>
      <c r="DZ11" s="624"/>
      <c r="EA11" s="624"/>
      <c r="EB11" s="624"/>
      <c r="EC11" s="633"/>
    </row>
    <row r="12" spans="2:143" ht="11.25" customHeight="1" x14ac:dyDescent="0.15">
      <c r="B12" s="620" t="s">
        <v>259</v>
      </c>
      <c r="C12" s="621"/>
      <c r="D12" s="621"/>
      <c r="E12" s="621"/>
      <c r="F12" s="621"/>
      <c r="G12" s="621"/>
      <c r="H12" s="621"/>
      <c r="I12" s="621"/>
      <c r="J12" s="621"/>
      <c r="K12" s="621"/>
      <c r="L12" s="621"/>
      <c r="M12" s="621"/>
      <c r="N12" s="621"/>
      <c r="O12" s="621"/>
      <c r="P12" s="621"/>
      <c r="Q12" s="622"/>
      <c r="R12" s="623" t="s">
        <v>248</v>
      </c>
      <c r="S12" s="624"/>
      <c r="T12" s="624"/>
      <c r="U12" s="624"/>
      <c r="V12" s="624"/>
      <c r="W12" s="624"/>
      <c r="X12" s="624"/>
      <c r="Y12" s="625"/>
      <c r="Z12" s="626" t="s">
        <v>133</v>
      </c>
      <c r="AA12" s="626"/>
      <c r="AB12" s="626"/>
      <c r="AC12" s="626"/>
      <c r="AD12" s="627" t="s">
        <v>133</v>
      </c>
      <c r="AE12" s="627"/>
      <c r="AF12" s="627"/>
      <c r="AG12" s="627"/>
      <c r="AH12" s="627"/>
      <c r="AI12" s="627"/>
      <c r="AJ12" s="627"/>
      <c r="AK12" s="627"/>
      <c r="AL12" s="628" t="s">
        <v>248</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7774731</v>
      </c>
      <c r="BH12" s="624"/>
      <c r="BI12" s="624"/>
      <c r="BJ12" s="624"/>
      <c r="BK12" s="624"/>
      <c r="BL12" s="624"/>
      <c r="BM12" s="624"/>
      <c r="BN12" s="625"/>
      <c r="BO12" s="626">
        <v>66.400000000000006</v>
      </c>
      <c r="BP12" s="626"/>
      <c r="BQ12" s="626"/>
      <c r="BR12" s="626"/>
      <c r="BS12" s="627" t="s">
        <v>248</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350559</v>
      </c>
      <c r="CS12" s="624"/>
      <c r="CT12" s="624"/>
      <c r="CU12" s="624"/>
      <c r="CV12" s="624"/>
      <c r="CW12" s="624"/>
      <c r="CX12" s="624"/>
      <c r="CY12" s="625"/>
      <c r="CZ12" s="626">
        <v>1.7</v>
      </c>
      <c r="DA12" s="626"/>
      <c r="DB12" s="626"/>
      <c r="DC12" s="626"/>
      <c r="DD12" s="632">
        <v>52936</v>
      </c>
      <c r="DE12" s="624"/>
      <c r="DF12" s="624"/>
      <c r="DG12" s="624"/>
      <c r="DH12" s="624"/>
      <c r="DI12" s="624"/>
      <c r="DJ12" s="624"/>
      <c r="DK12" s="624"/>
      <c r="DL12" s="624"/>
      <c r="DM12" s="624"/>
      <c r="DN12" s="624"/>
      <c r="DO12" s="624"/>
      <c r="DP12" s="625"/>
      <c r="DQ12" s="632">
        <v>317076</v>
      </c>
      <c r="DR12" s="624"/>
      <c r="DS12" s="624"/>
      <c r="DT12" s="624"/>
      <c r="DU12" s="624"/>
      <c r="DV12" s="624"/>
      <c r="DW12" s="624"/>
      <c r="DX12" s="624"/>
      <c r="DY12" s="624"/>
      <c r="DZ12" s="624"/>
      <c r="EA12" s="624"/>
      <c r="EB12" s="624"/>
      <c r="EC12" s="633"/>
    </row>
    <row r="13" spans="2:143" ht="11.25" customHeight="1" x14ac:dyDescent="0.15">
      <c r="B13" s="620" t="s">
        <v>262</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248</v>
      </c>
      <c r="AA13" s="626"/>
      <c r="AB13" s="626"/>
      <c r="AC13" s="626"/>
      <c r="AD13" s="627" t="s">
        <v>248</v>
      </c>
      <c r="AE13" s="627"/>
      <c r="AF13" s="627"/>
      <c r="AG13" s="627"/>
      <c r="AH13" s="627"/>
      <c r="AI13" s="627"/>
      <c r="AJ13" s="627"/>
      <c r="AK13" s="627"/>
      <c r="AL13" s="628" t="s">
        <v>133</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7760045</v>
      </c>
      <c r="BH13" s="624"/>
      <c r="BI13" s="624"/>
      <c r="BJ13" s="624"/>
      <c r="BK13" s="624"/>
      <c r="BL13" s="624"/>
      <c r="BM13" s="624"/>
      <c r="BN13" s="625"/>
      <c r="BO13" s="626">
        <v>66.2</v>
      </c>
      <c r="BP13" s="626"/>
      <c r="BQ13" s="626"/>
      <c r="BR13" s="626"/>
      <c r="BS13" s="627" t="s">
        <v>248</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2637131</v>
      </c>
      <c r="CS13" s="624"/>
      <c r="CT13" s="624"/>
      <c r="CU13" s="624"/>
      <c r="CV13" s="624"/>
      <c r="CW13" s="624"/>
      <c r="CX13" s="624"/>
      <c r="CY13" s="625"/>
      <c r="CZ13" s="626">
        <v>13</v>
      </c>
      <c r="DA13" s="626"/>
      <c r="DB13" s="626"/>
      <c r="DC13" s="626"/>
      <c r="DD13" s="632">
        <v>696606</v>
      </c>
      <c r="DE13" s="624"/>
      <c r="DF13" s="624"/>
      <c r="DG13" s="624"/>
      <c r="DH13" s="624"/>
      <c r="DI13" s="624"/>
      <c r="DJ13" s="624"/>
      <c r="DK13" s="624"/>
      <c r="DL13" s="624"/>
      <c r="DM13" s="624"/>
      <c r="DN13" s="624"/>
      <c r="DO13" s="624"/>
      <c r="DP13" s="625"/>
      <c r="DQ13" s="632">
        <v>2353951</v>
      </c>
      <c r="DR13" s="624"/>
      <c r="DS13" s="624"/>
      <c r="DT13" s="624"/>
      <c r="DU13" s="624"/>
      <c r="DV13" s="624"/>
      <c r="DW13" s="624"/>
      <c r="DX13" s="624"/>
      <c r="DY13" s="624"/>
      <c r="DZ13" s="624"/>
      <c r="EA13" s="624"/>
      <c r="EB13" s="624"/>
      <c r="EC13" s="633"/>
    </row>
    <row r="14" spans="2:143" ht="11.25" customHeight="1" x14ac:dyDescent="0.15">
      <c r="B14" s="620" t="s">
        <v>265</v>
      </c>
      <c r="C14" s="621"/>
      <c r="D14" s="621"/>
      <c r="E14" s="621"/>
      <c r="F14" s="621"/>
      <c r="G14" s="621"/>
      <c r="H14" s="621"/>
      <c r="I14" s="621"/>
      <c r="J14" s="621"/>
      <c r="K14" s="621"/>
      <c r="L14" s="621"/>
      <c r="M14" s="621"/>
      <c r="N14" s="621"/>
      <c r="O14" s="621"/>
      <c r="P14" s="621"/>
      <c r="Q14" s="622"/>
      <c r="R14" s="623">
        <v>136</v>
      </c>
      <c r="S14" s="624"/>
      <c r="T14" s="624"/>
      <c r="U14" s="624"/>
      <c r="V14" s="624"/>
      <c r="W14" s="624"/>
      <c r="X14" s="624"/>
      <c r="Y14" s="625"/>
      <c r="Z14" s="626">
        <v>0</v>
      </c>
      <c r="AA14" s="626"/>
      <c r="AB14" s="626"/>
      <c r="AC14" s="626"/>
      <c r="AD14" s="627">
        <v>136</v>
      </c>
      <c r="AE14" s="627"/>
      <c r="AF14" s="627"/>
      <c r="AG14" s="627"/>
      <c r="AH14" s="627"/>
      <c r="AI14" s="627"/>
      <c r="AJ14" s="627"/>
      <c r="AK14" s="627"/>
      <c r="AL14" s="628">
        <v>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114828</v>
      </c>
      <c r="BH14" s="624"/>
      <c r="BI14" s="624"/>
      <c r="BJ14" s="624"/>
      <c r="BK14" s="624"/>
      <c r="BL14" s="624"/>
      <c r="BM14" s="624"/>
      <c r="BN14" s="625"/>
      <c r="BO14" s="626">
        <v>1</v>
      </c>
      <c r="BP14" s="626"/>
      <c r="BQ14" s="626"/>
      <c r="BR14" s="626"/>
      <c r="BS14" s="627" t="s">
        <v>133</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664816</v>
      </c>
      <c r="CS14" s="624"/>
      <c r="CT14" s="624"/>
      <c r="CU14" s="624"/>
      <c r="CV14" s="624"/>
      <c r="CW14" s="624"/>
      <c r="CX14" s="624"/>
      <c r="CY14" s="625"/>
      <c r="CZ14" s="626">
        <v>3.3</v>
      </c>
      <c r="DA14" s="626"/>
      <c r="DB14" s="626"/>
      <c r="DC14" s="626"/>
      <c r="DD14" s="632">
        <v>31098</v>
      </c>
      <c r="DE14" s="624"/>
      <c r="DF14" s="624"/>
      <c r="DG14" s="624"/>
      <c r="DH14" s="624"/>
      <c r="DI14" s="624"/>
      <c r="DJ14" s="624"/>
      <c r="DK14" s="624"/>
      <c r="DL14" s="624"/>
      <c r="DM14" s="624"/>
      <c r="DN14" s="624"/>
      <c r="DO14" s="624"/>
      <c r="DP14" s="625"/>
      <c r="DQ14" s="632">
        <v>633797</v>
      </c>
      <c r="DR14" s="624"/>
      <c r="DS14" s="624"/>
      <c r="DT14" s="624"/>
      <c r="DU14" s="624"/>
      <c r="DV14" s="624"/>
      <c r="DW14" s="624"/>
      <c r="DX14" s="624"/>
      <c r="DY14" s="624"/>
      <c r="DZ14" s="624"/>
      <c r="EA14" s="624"/>
      <c r="EB14" s="624"/>
      <c r="EC14" s="633"/>
    </row>
    <row r="15" spans="2:143" ht="11.25" customHeight="1" x14ac:dyDescent="0.15">
      <c r="B15" s="620" t="s">
        <v>268</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248</v>
      </c>
      <c r="AA15" s="626"/>
      <c r="AB15" s="626"/>
      <c r="AC15" s="626"/>
      <c r="AD15" s="627" t="s">
        <v>248</v>
      </c>
      <c r="AE15" s="627"/>
      <c r="AF15" s="627"/>
      <c r="AG15" s="627"/>
      <c r="AH15" s="627"/>
      <c r="AI15" s="627"/>
      <c r="AJ15" s="627"/>
      <c r="AK15" s="627"/>
      <c r="AL15" s="628" t="s">
        <v>248</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286979</v>
      </c>
      <c r="BH15" s="624"/>
      <c r="BI15" s="624"/>
      <c r="BJ15" s="624"/>
      <c r="BK15" s="624"/>
      <c r="BL15" s="624"/>
      <c r="BM15" s="624"/>
      <c r="BN15" s="625"/>
      <c r="BO15" s="626">
        <v>2.4</v>
      </c>
      <c r="BP15" s="626"/>
      <c r="BQ15" s="626"/>
      <c r="BR15" s="626"/>
      <c r="BS15" s="627" t="s">
        <v>133</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2361848</v>
      </c>
      <c r="CS15" s="624"/>
      <c r="CT15" s="624"/>
      <c r="CU15" s="624"/>
      <c r="CV15" s="624"/>
      <c r="CW15" s="624"/>
      <c r="CX15" s="624"/>
      <c r="CY15" s="625"/>
      <c r="CZ15" s="626">
        <v>11.7</v>
      </c>
      <c r="DA15" s="626"/>
      <c r="DB15" s="626"/>
      <c r="DC15" s="626"/>
      <c r="DD15" s="632">
        <v>265305</v>
      </c>
      <c r="DE15" s="624"/>
      <c r="DF15" s="624"/>
      <c r="DG15" s="624"/>
      <c r="DH15" s="624"/>
      <c r="DI15" s="624"/>
      <c r="DJ15" s="624"/>
      <c r="DK15" s="624"/>
      <c r="DL15" s="624"/>
      <c r="DM15" s="624"/>
      <c r="DN15" s="624"/>
      <c r="DO15" s="624"/>
      <c r="DP15" s="625"/>
      <c r="DQ15" s="632">
        <v>2162867</v>
      </c>
      <c r="DR15" s="624"/>
      <c r="DS15" s="624"/>
      <c r="DT15" s="624"/>
      <c r="DU15" s="624"/>
      <c r="DV15" s="624"/>
      <c r="DW15" s="624"/>
      <c r="DX15" s="624"/>
      <c r="DY15" s="624"/>
      <c r="DZ15" s="624"/>
      <c r="EA15" s="624"/>
      <c r="EB15" s="624"/>
      <c r="EC15" s="633"/>
    </row>
    <row r="16" spans="2:143" ht="11.25" customHeight="1" x14ac:dyDescent="0.15">
      <c r="B16" s="620" t="s">
        <v>271</v>
      </c>
      <c r="C16" s="621"/>
      <c r="D16" s="621"/>
      <c r="E16" s="621"/>
      <c r="F16" s="621"/>
      <c r="G16" s="621"/>
      <c r="H16" s="621"/>
      <c r="I16" s="621"/>
      <c r="J16" s="621"/>
      <c r="K16" s="621"/>
      <c r="L16" s="621"/>
      <c r="M16" s="621"/>
      <c r="N16" s="621"/>
      <c r="O16" s="621"/>
      <c r="P16" s="621"/>
      <c r="Q16" s="622"/>
      <c r="R16" s="623">
        <v>11778</v>
      </c>
      <c r="S16" s="624"/>
      <c r="T16" s="624"/>
      <c r="U16" s="624"/>
      <c r="V16" s="624"/>
      <c r="W16" s="624"/>
      <c r="X16" s="624"/>
      <c r="Y16" s="625"/>
      <c r="Z16" s="626">
        <v>0.1</v>
      </c>
      <c r="AA16" s="626"/>
      <c r="AB16" s="626"/>
      <c r="AC16" s="626"/>
      <c r="AD16" s="627">
        <v>11778</v>
      </c>
      <c r="AE16" s="627"/>
      <c r="AF16" s="627"/>
      <c r="AG16" s="627"/>
      <c r="AH16" s="627"/>
      <c r="AI16" s="627"/>
      <c r="AJ16" s="627"/>
      <c r="AK16" s="627"/>
      <c r="AL16" s="628">
        <v>0.1</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248</v>
      </c>
      <c r="BH16" s="624"/>
      <c r="BI16" s="624"/>
      <c r="BJ16" s="624"/>
      <c r="BK16" s="624"/>
      <c r="BL16" s="624"/>
      <c r="BM16" s="624"/>
      <c r="BN16" s="625"/>
      <c r="BO16" s="626" t="s">
        <v>133</v>
      </c>
      <c r="BP16" s="626"/>
      <c r="BQ16" s="626"/>
      <c r="BR16" s="626"/>
      <c r="BS16" s="627" t="s">
        <v>133</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t="s">
        <v>133</v>
      </c>
      <c r="CS16" s="624"/>
      <c r="CT16" s="624"/>
      <c r="CU16" s="624"/>
      <c r="CV16" s="624"/>
      <c r="CW16" s="624"/>
      <c r="CX16" s="624"/>
      <c r="CY16" s="625"/>
      <c r="CZ16" s="626" t="s">
        <v>248</v>
      </c>
      <c r="DA16" s="626"/>
      <c r="DB16" s="626"/>
      <c r="DC16" s="626"/>
      <c r="DD16" s="632" t="s">
        <v>133</v>
      </c>
      <c r="DE16" s="624"/>
      <c r="DF16" s="624"/>
      <c r="DG16" s="624"/>
      <c r="DH16" s="624"/>
      <c r="DI16" s="624"/>
      <c r="DJ16" s="624"/>
      <c r="DK16" s="624"/>
      <c r="DL16" s="624"/>
      <c r="DM16" s="624"/>
      <c r="DN16" s="624"/>
      <c r="DO16" s="624"/>
      <c r="DP16" s="625"/>
      <c r="DQ16" s="632" t="s">
        <v>248</v>
      </c>
      <c r="DR16" s="624"/>
      <c r="DS16" s="624"/>
      <c r="DT16" s="624"/>
      <c r="DU16" s="624"/>
      <c r="DV16" s="624"/>
      <c r="DW16" s="624"/>
      <c r="DX16" s="624"/>
      <c r="DY16" s="624"/>
      <c r="DZ16" s="624"/>
      <c r="EA16" s="624"/>
      <c r="EB16" s="624"/>
      <c r="EC16" s="633"/>
    </row>
    <row r="17" spans="2:133" ht="11.25" customHeight="1" x14ac:dyDescent="0.15">
      <c r="B17" s="620" t="s">
        <v>274</v>
      </c>
      <c r="C17" s="621"/>
      <c r="D17" s="621"/>
      <c r="E17" s="621"/>
      <c r="F17" s="621"/>
      <c r="G17" s="621"/>
      <c r="H17" s="621"/>
      <c r="I17" s="621"/>
      <c r="J17" s="621"/>
      <c r="K17" s="621"/>
      <c r="L17" s="621"/>
      <c r="M17" s="621"/>
      <c r="N17" s="621"/>
      <c r="O17" s="621"/>
      <c r="P17" s="621"/>
      <c r="Q17" s="622"/>
      <c r="R17" s="623">
        <v>114315</v>
      </c>
      <c r="S17" s="624"/>
      <c r="T17" s="624"/>
      <c r="U17" s="624"/>
      <c r="V17" s="624"/>
      <c r="W17" s="624"/>
      <c r="X17" s="624"/>
      <c r="Y17" s="625"/>
      <c r="Z17" s="626">
        <v>0.5</v>
      </c>
      <c r="AA17" s="626"/>
      <c r="AB17" s="626"/>
      <c r="AC17" s="626"/>
      <c r="AD17" s="627">
        <v>114315</v>
      </c>
      <c r="AE17" s="627"/>
      <c r="AF17" s="627"/>
      <c r="AG17" s="627"/>
      <c r="AH17" s="627"/>
      <c r="AI17" s="627"/>
      <c r="AJ17" s="627"/>
      <c r="AK17" s="627"/>
      <c r="AL17" s="628">
        <v>0.9</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248</v>
      </c>
      <c r="BH17" s="624"/>
      <c r="BI17" s="624"/>
      <c r="BJ17" s="624"/>
      <c r="BK17" s="624"/>
      <c r="BL17" s="624"/>
      <c r="BM17" s="624"/>
      <c r="BN17" s="625"/>
      <c r="BO17" s="626" t="s">
        <v>248</v>
      </c>
      <c r="BP17" s="626"/>
      <c r="BQ17" s="626"/>
      <c r="BR17" s="626"/>
      <c r="BS17" s="627" t="s">
        <v>248</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323071</v>
      </c>
      <c r="CS17" s="624"/>
      <c r="CT17" s="624"/>
      <c r="CU17" s="624"/>
      <c r="CV17" s="624"/>
      <c r="CW17" s="624"/>
      <c r="CX17" s="624"/>
      <c r="CY17" s="625"/>
      <c r="CZ17" s="626">
        <v>1.6</v>
      </c>
      <c r="DA17" s="626"/>
      <c r="DB17" s="626"/>
      <c r="DC17" s="626"/>
      <c r="DD17" s="632" t="s">
        <v>248</v>
      </c>
      <c r="DE17" s="624"/>
      <c r="DF17" s="624"/>
      <c r="DG17" s="624"/>
      <c r="DH17" s="624"/>
      <c r="DI17" s="624"/>
      <c r="DJ17" s="624"/>
      <c r="DK17" s="624"/>
      <c r="DL17" s="624"/>
      <c r="DM17" s="624"/>
      <c r="DN17" s="624"/>
      <c r="DO17" s="624"/>
      <c r="DP17" s="625"/>
      <c r="DQ17" s="632">
        <v>320261</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49785</v>
      </c>
      <c r="S18" s="624"/>
      <c r="T18" s="624"/>
      <c r="U18" s="624"/>
      <c r="V18" s="624"/>
      <c r="W18" s="624"/>
      <c r="X18" s="624"/>
      <c r="Y18" s="625"/>
      <c r="Z18" s="626">
        <v>0.2</v>
      </c>
      <c r="AA18" s="626"/>
      <c r="AB18" s="626"/>
      <c r="AC18" s="626"/>
      <c r="AD18" s="627">
        <v>49785</v>
      </c>
      <c r="AE18" s="627"/>
      <c r="AF18" s="627"/>
      <c r="AG18" s="627"/>
      <c r="AH18" s="627"/>
      <c r="AI18" s="627"/>
      <c r="AJ18" s="627"/>
      <c r="AK18" s="627"/>
      <c r="AL18" s="628">
        <v>0.4</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248</v>
      </c>
      <c r="BP18" s="626"/>
      <c r="BQ18" s="626"/>
      <c r="BR18" s="626"/>
      <c r="BS18" s="627" t="s">
        <v>133</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248</v>
      </c>
      <c r="CS18" s="624"/>
      <c r="CT18" s="624"/>
      <c r="CU18" s="624"/>
      <c r="CV18" s="624"/>
      <c r="CW18" s="624"/>
      <c r="CX18" s="624"/>
      <c r="CY18" s="625"/>
      <c r="CZ18" s="626" t="s">
        <v>248</v>
      </c>
      <c r="DA18" s="626"/>
      <c r="DB18" s="626"/>
      <c r="DC18" s="626"/>
      <c r="DD18" s="632" t="s">
        <v>248</v>
      </c>
      <c r="DE18" s="624"/>
      <c r="DF18" s="624"/>
      <c r="DG18" s="624"/>
      <c r="DH18" s="624"/>
      <c r="DI18" s="624"/>
      <c r="DJ18" s="624"/>
      <c r="DK18" s="624"/>
      <c r="DL18" s="624"/>
      <c r="DM18" s="624"/>
      <c r="DN18" s="624"/>
      <c r="DO18" s="624"/>
      <c r="DP18" s="625"/>
      <c r="DQ18" s="632" t="s">
        <v>248</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46832</v>
      </c>
      <c r="S19" s="624"/>
      <c r="T19" s="624"/>
      <c r="U19" s="624"/>
      <c r="V19" s="624"/>
      <c r="W19" s="624"/>
      <c r="X19" s="624"/>
      <c r="Y19" s="625"/>
      <c r="Z19" s="626">
        <v>0.2</v>
      </c>
      <c r="AA19" s="626"/>
      <c r="AB19" s="626"/>
      <c r="AC19" s="626"/>
      <c r="AD19" s="627">
        <v>46832</v>
      </c>
      <c r="AE19" s="627"/>
      <c r="AF19" s="627"/>
      <c r="AG19" s="627"/>
      <c r="AH19" s="627"/>
      <c r="AI19" s="627"/>
      <c r="AJ19" s="627"/>
      <c r="AK19" s="627"/>
      <c r="AL19" s="628">
        <v>0.4</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637388</v>
      </c>
      <c r="BH19" s="624"/>
      <c r="BI19" s="624"/>
      <c r="BJ19" s="624"/>
      <c r="BK19" s="624"/>
      <c r="BL19" s="624"/>
      <c r="BM19" s="624"/>
      <c r="BN19" s="625"/>
      <c r="BO19" s="626">
        <v>5.4</v>
      </c>
      <c r="BP19" s="626"/>
      <c r="BQ19" s="626"/>
      <c r="BR19" s="626"/>
      <c r="BS19" s="627" t="s">
        <v>133</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248</v>
      </c>
      <c r="CS19" s="624"/>
      <c r="CT19" s="624"/>
      <c r="CU19" s="624"/>
      <c r="CV19" s="624"/>
      <c r="CW19" s="624"/>
      <c r="CX19" s="624"/>
      <c r="CY19" s="625"/>
      <c r="CZ19" s="626" t="s">
        <v>133</v>
      </c>
      <c r="DA19" s="626"/>
      <c r="DB19" s="626"/>
      <c r="DC19" s="626"/>
      <c r="DD19" s="632" t="s">
        <v>248</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v>2953</v>
      </c>
      <c r="S20" s="624"/>
      <c r="T20" s="624"/>
      <c r="U20" s="624"/>
      <c r="V20" s="624"/>
      <c r="W20" s="624"/>
      <c r="X20" s="624"/>
      <c r="Y20" s="625"/>
      <c r="Z20" s="626">
        <v>0</v>
      </c>
      <c r="AA20" s="626"/>
      <c r="AB20" s="626"/>
      <c r="AC20" s="626"/>
      <c r="AD20" s="627">
        <v>2953</v>
      </c>
      <c r="AE20" s="627"/>
      <c r="AF20" s="627"/>
      <c r="AG20" s="627"/>
      <c r="AH20" s="627"/>
      <c r="AI20" s="627"/>
      <c r="AJ20" s="627"/>
      <c r="AK20" s="627"/>
      <c r="AL20" s="628">
        <v>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637388</v>
      </c>
      <c r="BH20" s="624"/>
      <c r="BI20" s="624"/>
      <c r="BJ20" s="624"/>
      <c r="BK20" s="624"/>
      <c r="BL20" s="624"/>
      <c r="BM20" s="624"/>
      <c r="BN20" s="625"/>
      <c r="BO20" s="626">
        <v>5.4</v>
      </c>
      <c r="BP20" s="626"/>
      <c r="BQ20" s="626"/>
      <c r="BR20" s="626"/>
      <c r="BS20" s="627" t="s">
        <v>133</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20219176</v>
      </c>
      <c r="CS20" s="624"/>
      <c r="CT20" s="624"/>
      <c r="CU20" s="624"/>
      <c r="CV20" s="624"/>
      <c r="CW20" s="624"/>
      <c r="CX20" s="624"/>
      <c r="CY20" s="625"/>
      <c r="CZ20" s="626">
        <v>100</v>
      </c>
      <c r="DA20" s="626"/>
      <c r="DB20" s="626"/>
      <c r="DC20" s="626"/>
      <c r="DD20" s="632">
        <v>1632960</v>
      </c>
      <c r="DE20" s="624"/>
      <c r="DF20" s="624"/>
      <c r="DG20" s="624"/>
      <c r="DH20" s="624"/>
      <c r="DI20" s="624"/>
      <c r="DJ20" s="624"/>
      <c r="DK20" s="624"/>
      <c r="DL20" s="624"/>
      <c r="DM20" s="624"/>
      <c r="DN20" s="624"/>
      <c r="DO20" s="624"/>
      <c r="DP20" s="625"/>
      <c r="DQ20" s="632">
        <v>15899312</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23393</v>
      </c>
      <c r="S21" s="624"/>
      <c r="T21" s="624"/>
      <c r="U21" s="624"/>
      <c r="V21" s="624"/>
      <c r="W21" s="624"/>
      <c r="X21" s="624"/>
      <c r="Y21" s="625"/>
      <c r="Z21" s="626">
        <v>0.1</v>
      </c>
      <c r="AA21" s="626"/>
      <c r="AB21" s="626"/>
      <c r="AC21" s="626"/>
      <c r="AD21" s="627" t="s">
        <v>248</v>
      </c>
      <c r="AE21" s="627"/>
      <c r="AF21" s="627"/>
      <c r="AG21" s="627"/>
      <c r="AH21" s="627"/>
      <c r="AI21" s="627"/>
      <c r="AJ21" s="627"/>
      <c r="AK21" s="627"/>
      <c r="AL21" s="628" t="s">
        <v>248</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248</v>
      </c>
      <c r="BH21" s="624"/>
      <c r="BI21" s="624"/>
      <c r="BJ21" s="624"/>
      <c r="BK21" s="624"/>
      <c r="BL21" s="624"/>
      <c r="BM21" s="624"/>
      <c r="BN21" s="625"/>
      <c r="BO21" s="626" t="s">
        <v>133</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t="s">
        <v>248</v>
      </c>
      <c r="S22" s="624"/>
      <c r="T22" s="624"/>
      <c r="U22" s="624"/>
      <c r="V22" s="624"/>
      <c r="W22" s="624"/>
      <c r="X22" s="624"/>
      <c r="Y22" s="625"/>
      <c r="Z22" s="626" t="s">
        <v>133</v>
      </c>
      <c r="AA22" s="626"/>
      <c r="AB22" s="626"/>
      <c r="AC22" s="626"/>
      <c r="AD22" s="627" t="s">
        <v>248</v>
      </c>
      <c r="AE22" s="627"/>
      <c r="AF22" s="627"/>
      <c r="AG22" s="627"/>
      <c r="AH22" s="627"/>
      <c r="AI22" s="627"/>
      <c r="AJ22" s="627"/>
      <c r="AK22" s="627"/>
      <c r="AL22" s="628" t="s">
        <v>248</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248</v>
      </c>
      <c r="BH22" s="624"/>
      <c r="BI22" s="624"/>
      <c r="BJ22" s="624"/>
      <c r="BK22" s="624"/>
      <c r="BL22" s="624"/>
      <c r="BM22" s="624"/>
      <c r="BN22" s="625"/>
      <c r="BO22" s="626" t="s">
        <v>248</v>
      </c>
      <c r="BP22" s="626"/>
      <c r="BQ22" s="626"/>
      <c r="BR22" s="626"/>
      <c r="BS22" s="627" t="s">
        <v>133</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18931</v>
      </c>
      <c r="S23" s="624"/>
      <c r="T23" s="624"/>
      <c r="U23" s="624"/>
      <c r="V23" s="624"/>
      <c r="W23" s="624"/>
      <c r="X23" s="624"/>
      <c r="Y23" s="625"/>
      <c r="Z23" s="626">
        <v>0.1</v>
      </c>
      <c r="AA23" s="626"/>
      <c r="AB23" s="626"/>
      <c r="AC23" s="626"/>
      <c r="AD23" s="627" t="s">
        <v>133</v>
      </c>
      <c r="AE23" s="627"/>
      <c r="AF23" s="627"/>
      <c r="AG23" s="627"/>
      <c r="AH23" s="627"/>
      <c r="AI23" s="627"/>
      <c r="AJ23" s="627"/>
      <c r="AK23" s="627"/>
      <c r="AL23" s="628" t="s">
        <v>248</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637388</v>
      </c>
      <c r="BH23" s="624"/>
      <c r="BI23" s="624"/>
      <c r="BJ23" s="624"/>
      <c r="BK23" s="624"/>
      <c r="BL23" s="624"/>
      <c r="BM23" s="624"/>
      <c r="BN23" s="625"/>
      <c r="BO23" s="626">
        <v>5.4</v>
      </c>
      <c r="BP23" s="626"/>
      <c r="BQ23" s="626"/>
      <c r="BR23" s="626"/>
      <c r="BS23" s="627" t="s">
        <v>248</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v>4462</v>
      </c>
      <c r="S24" s="624"/>
      <c r="T24" s="624"/>
      <c r="U24" s="624"/>
      <c r="V24" s="624"/>
      <c r="W24" s="624"/>
      <c r="X24" s="624"/>
      <c r="Y24" s="625"/>
      <c r="Z24" s="626">
        <v>0</v>
      </c>
      <c r="AA24" s="626"/>
      <c r="AB24" s="626"/>
      <c r="AC24" s="626"/>
      <c r="AD24" s="627" t="s">
        <v>248</v>
      </c>
      <c r="AE24" s="627"/>
      <c r="AF24" s="627"/>
      <c r="AG24" s="627"/>
      <c r="AH24" s="627"/>
      <c r="AI24" s="627"/>
      <c r="AJ24" s="627"/>
      <c r="AK24" s="627"/>
      <c r="AL24" s="628" t="s">
        <v>248</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248</v>
      </c>
      <c r="BH24" s="624"/>
      <c r="BI24" s="624"/>
      <c r="BJ24" s="624"/>
      <c r="BK24" s="624"/>
      <c r="BL24" s="624"/>
      <c r="BM24" s="624"/>
      <c r="BN24" s="625"/>
      <c r="BO24" s="626" t="s">
        <v>133</v>
      </c>
      <c r="BP24" s="626"/>
      <c r="BQ24" s="626"/>
      <c r="BR24" s="626"/>
      <c r="BS24" s="627" t="s">
        <v>248</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7422126</v>
      </c>
      <c r="CS24" s="613"/>
      <c r="CT24" s="613"/>
      <c r="CU24" s="613"/>
      <c r="CV24" s="613"/>
      <c r="CW24" s="613"/>
      <c r="CX24" s="613"/>
      <c r="CY24" s="614"/>
      <c r="CZ24" s="617">
        <v>36.700000000000003</v>
      </c>
      <c r="DA24" s="618"/>
      <c r="DB24" s="618"/>
      <c r="DC24" s="634"/>
      <c r="DD24" s="653">
        <v>5042372</v>
      </c>
      <c r="DE24" s="613"/>
      <c r="DF24" s="613"/>
      <c r="DG24" s="613"/>
      <c r="DH24" s="613"/>
      <c r="DI24" s="613"/>
      <c r="DJ24" s="613"/>
      <c r="DK24" s="614"/>
      <c r="DL24" s="653">
        <v>4950201</v>
      </c>
      <c r="DM24" s="613"/>
      <c r="DN24" s="613"/>
      <c r="DO24" s="613"/>
      <c r="DP24" s="613"/>
      <c r="DQ24" s="613"/>
      <c r="DR24" s="613"/>
      <c r="DS24" s="613"/>
      <c r="DT24" s="613"/>
      <c r="DU24" s="613"/>
      <c r="DV24" s="614"/>
      <c r="DW24" s="617">
        <v>39.700000000000003</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13097586</v>
      </c>
      <c r="S25" s="624"/>
      <c r="T25" s="624"/>
      <c r="U25" s="624"/>
      <c r="V25" s="624"/>
      <c r="W25" s="624"/>
      <c r="X25" s="624"/>
      <c r="Y25" s="625"/>
      <c r="Z25" s="626">
        <v>62.5</v>
      </c>
      <c r="AA25" s="626"/>
      <c r="AB25" s="626"/>
      <c r="AC25" s="626"/>
      <c r="AD25" s="627">
        <v>12436805</v>
      </c>
      <c r="AE25" s="627"/>
      <c r="AF25" s="627"/>
      <c r="AG25" s="627"/>
      <c r="AH25" s="627"/>
      <c r="AI25" s="627"/>
      <c r="AJ25" s="627"/>
      <c r="AK25" s="627"/>
      <c r="AL25" s="628">
        <v>99.6</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133</v>
      </c>
      <c r="BH25" s="624"/>
      <c r="BI25" s="624"/>
      <c r="BJ25" s="624"/>
      <c r="BK25" s="624"/>
      <c r="BL25" s="624"/>
      <c r="BM25" s="624"/>
      <c r="BN25" s="625"/>
      <c r="BO25" s="626" t="s">
        <v>133</v>
      </c>
      <c r="BP25" s="626"/>
      <c r="BQ25" s="626"/>
      <c r="BR25" s="626"/>
      <c r="BS25" s="627" t="s">
        <v>133</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3771100</v>
      </c>
      <c r="CS25" s="654"/>
      <c r="CT25" s="654"/>
      <c r="CU25" s="654"/>
      <c r="CV25" s="654"/>
      <c r="CW25" s="654"/>
      <c r="CX25" s="654"/>
      <c r="CY25" s="655"/>
      <c r="CZ25" s="628">
        <v>18.7</v>
      </c>
      <c r="DA25" s="656"/>
      <c r="DB25" s="656"/>
      <c r="DC25" s="658"/>
      <c r="DD25" s="632">
        <v>3603461</v>
      </c>
      <c r="DE25" s="654"/>
      <c r="DF25" s="654"/>
      <c r="DG25" s="654"/>
      <c r="DH25" s="654"/>
      <c r="DI25" s="654"/>
      <c r="DJ25" s="654"/>
      <c r="DK25" s="655"/>
      <c r="DL25" s="632">
        <v>3578958</v>
      </c>
      <c r="DM25" s="654"/>
      <c r="DN25" s="654"/>
      <c r="DO25" s="654"/>
      <c r="DP25" s="654"/>
      <c r="DQ25" s="654"/>
      <c r="DR25" s="654"/>
      <c r="DS25" s="654"/>
      <c r="DT25" s="654"/>
      <c r="DU25" s="654"/>
      <c r="DV25" s="655"/>
      <c r="DW25" s="628">
        <v>28.7</v>
      </c>
      <c r="DX25" s="656"/>
      <c r="DY25" s="656"/>
      <c r="DZ25" s="656"/>
      <c r="EA25" s="656"/>
      <c r="EB25" s="656"/>
      <c r="EC25" s="657"/>
    </row>
    <row r="26" spans="2:133" ht="11.25" customHeight="1" x14ac:dyDescent="0.15">
      <c r="B26" s="620" t="s">
        <v>304</v>
      </c>
      <c r="C26" s="621"/>
      <c r="D26" s="621"/>
      <c r="E26" s="621"/>
      <c r="F26" s="621"/>
      <c r="G26" s="621"/>
      <c r="H26" s="621"/>
      <c r="I26" s="621"/>
      <c r="J26" s="621"/>
      <c r="K26" s="621"/>
      <c r="L26" s="621"/>
      <c r="M26" s="621"/>
      <c r="N26" s="621"/>
      <c r="O26" s="621"/>
      <c r="P26" s="621"/>
      <c r="Q26" s="622"/>
      <c r="R26" s="623">
        <v>4076</v>
      </c>
      <c r="S26" s="624"/>
      <c r="T26" s="624"/>
      <c r="U26" s="624"/>
      <c r="V26" s="624"/>
      <c r="W26" s="624"/>
      <c r="X26" s="624"/>
      <c r="Y26" s="625"/>
      <c r="Z26" s="626">
        <v>0</v>
      </c>
      <c r="AA26" s="626"/>
      <c r="AB26" s="626"/>
      <c r="AC26" s="626"/>
      <c r="AD26" s="627">
        <v>4076</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133</v>
      </c>
      <c r="BH26" s="624"/>
      <c r="BI26" s="624"/>
      <c r="BJ26" s="624"/>
      <c r="BK26" s="624"/>
      <c r="BL26" s="624"/>
      <c r="BM26" s="624"/>
      <c r="BN26" s="625"/>
      <c r="BO26" s="626" t="s">
        <v>248</v>
      </c>
      <c r="BP26" s="626"/>
      <c r="BQ26" s="626"/>
      <c r="BR26" s="626"/>
      <c r="BS26" s="627" t="s">
        <v>248</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2108303</v>
      </c>
      <c r="CS26" s="624"/>
      <c r="CT26" s="624"/>
      <c r="CU26" s="624"/>
      <c r="CV26" s="624"/>
      <c r="CW26" s="624"/>
      <c r="CX26" s="624"/>
      <c r="CY26" s="625"/>
      <c r="CZ26" s="628">
        <v>10.4</v>
      </c>
      <c r="DA26" s="656"/>
      <c r="DB26" s="656"/>
      <c r="DC26" s="658"/>
      <c r="DD26" s="632">
        <v>1991622</v>
      </c>
      <c r="DE26" s="624"/>
      <c r="DF26" s="624"/>
      <c r="DG26" s="624"/>
      <c r="DH26" s="624"/>
      <c r="DI26" s="624"/>
      <c r="DJ26" s="624"/>
      <c r="DK26" s="625"/>
      <c r="DL26" s="632" t="s">
        <v>133</v>
      </c>
      <c r="DM26" s="624"/>
      <c r="DN26" s="624"/>
      <c r="DO26" s="624"/>
      <c r="DP26" s="624"/>
      <c r="DQ26" s="624"/>
      <c r="DR26" s="624"/>
      <c r="DS26" s="624"/>
      <c r="DT26" s="624"/>
      <c r="DU26" s="624"/>
      <c r="DV26" s="625"/>
      <c r="DW26" s="628" t="s">
        <v>248</v>
      </c>
      <c r="DX26" s="656"/>
      <c r="DY26" s="656"/>
      <c r="DZ26" s="656"/>
      <c r="EA26" s="656"/>
      <c r="EB26" s="656"/>
      <c r="EC26" s="657"/>
    </row>
    <row r="27" spans="2:133" ht="11.25" customHeight="1" x14ac:dyDescent="0.15">
      <c r="B27" s="620" t="s">
        <v>307</v>
      </c>
      <c r="C27" s="621"/>
      <c r="D27" s="621"/>
      <c r="E27" s="621"/>
      <c r="F27" s="621"/>
      <c r="G27" s="621"/>
      <c r="H27" s="621"/>
      <c r="I27" s="621"/>
      <c r="J27" s="621"/>
      <c r="K27" s="621"/>
      <c r="L27" s="621"/>
      <c r="M27" s="621"/>
      <c r="N27" s="621"/>
      <c r="O27" s="621"/>
      <c r="P27" s="621"/>
      <c r="Q27" s="622"/>
      <c r="R27" s="623">
        <v>71522</v>
      </c>
      <c r="S27" s="624"/>
      <c r="T27" s="624"/>
      <c r="U27" s="624"/>
      <c r="V27" s="624"/>
      <c r="W27" s="624"/>
      <c r="X27" s="624"/>
      <c r="Y27" s="625"/>
      <c r="Z27" s="626">
        <v>0.3</v>
      </c>
      <c r="AA27" s="626"/>
      <c r="AB27" s="626"/>
      <c r="AC27" s="626"/>
      <c r="AD27" s="627" t="s">
        <v>248</v>
      </c>
      <c r="AE27" s="627"/>
      <c r="AF27" s="627"/>
      <c r="AG27" s="627"/>
      <c r="AH27" s="627"/>
      <c r="AI27" s="627"/>
      <c r="AJ27" s="627"/>
      <c r="AK27" s="627"/>
      <c r="AL27" s="628" t="s">
        <v>133</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11715355</v>
      </c>
      <c r="BH27" s="624"/>
      <c r="BI27" s="624"/>
      <c r="BJ27" s="624"/>
      <c r="BK27" s="624"/>
      <c r="BL27" s="624"/>
      <c r="BM27" s="624"/>
      <c r="BN27" s="625"/>
      <c r="BO27" s="626">
        <v>100</v>
      </c>
      <c r="BP27" s="626"/>
      <c r="BQ27" s="626"/>
      <c r="BR27" s="626"/>
      <c r="BS27" s="627">
        <v>99145</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3327955</v>
      </c>
      <c r="CS27" s="654"/>
      <c r="CT27" s="654"/>
      <c r="CU27" s="654"/>
      <c r="CV27" s="654"/>
      <c r="CW27" s="654"/>
      <c r="CX27" s="654"/>
      <c r="CY27" s="655"/>
      <c r="CZ27" s="628">
        <v>16.5</v>
      </c>
      <c r="DA27" s="656"/>
      <c r="DB27" s="656"/>
      <c r="DC27" s="658"/>
      <c r="DD27" s="632">
        <v>1118650</v>
      </c>
      <c r="DE27" s="654"/>
      <c r="DF27" s="654"/>
      <c r="DG27" s="654"/>
      <c r="DH27" s="654"/>
      <c r="DI27" s="654"/>
      <c r="DJ27" s="654"/>
      <c r="DK27" s="655"/>
      <c r="DL27" s="632">
        <v>1050982</v>
      </c>
      <c r="DM27" s="654"/>
      <c r="DN27" s="654"/>
      <c r="DO27" s="654"/>
      <c r="DP27" s="654"/>
      <c r="DQ27" s="654"/>
      <c r="DR27" s="654"/>
      <c r="DS27" s="654"/>
      <c r="DT27" s="654"/>
      <c r="DU27" s="654"/>
      <c r="DV27" s="655"/>
      <c r="DW27" s="628">
        <v>8.4</v>
      </c>
      <c r="DX27" s="656"/>
      <c r="DY27" s="656"/>
      <c r="DZ27" s="656"/>
      <c r="EA27" s="656"/>
      <c r="EB27" s="656"/>
      <c r="EC27" s="657"/>
    </row>
    <row r="28" spans="2:133" ht="11.25" customHeight="1" x14ac:dyDescent="0.15">
      <c r="B28" s="620" t="s">
        <v>310</v>
      </c>
      <c r="C28" s="621"/>
      <c r="D28" s="621"/>
      <c r="E28" s="621"/>
      <c r="F28" s="621"/>
      <c r="G28" s="621"/>
      <c r="H28" s="621"/>
      <c r="I28" s="621"/>
      <c r="J28" s="621"/>
      <c r="K28" s="621"/>
      <c r="L28" s="621"/>
      <c r="M28" s="621"/>
      <c r="N28" s="621"/>
      <c r="O28" s="621"/>
      <c r="P28" s="621"/>
      <c r="Q28" s="622"/>
      <c r="R28" s="623">
        <v>108919</v>
      </c>
      <c r="S28" s="624"/>
      <c r="T28" s="624"/>
      <c r="U28" s="624"/>
      <c r="V28" s="624"/>
      <c r="W28" s="624"/>
      <c r="X28" s="624"/>
      <c r="Y28" s="625"/>
      <c r="Z28" s="626">
        <v>0.5</v>
      </c>
      <c r="AA28" s="626"/>
      <c r="AB28" s="626"/>
      <c r="AC28" s="626"/>
      <c r="AD28" s="627">
        <v>37063</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323071</v>
      </c>
      <c r="CS28" s="624"/>
      <c r="CT28" s="624"/>
      <c r="CU28" s="624"/>
      <c r="CV28" s="624"/>
      <c r="CW28" s="624"/>
      <c r="CX28" s="624"/>
      <c r="CY28" s="625"/>
      <c r="CZ28" s="628">
        <v>1.6</v>
      </c>
      <c r="DA28" s="656"/>
      <c r="DB28" s="656"/>
      <c r="DC28" s="658"/>
      <c r="DD28" s="632">
        <v>320261</v>
      </c>
      <c r="DE28" s="624"/>
      <c r="DF28" s="624"/>
      <c r="DG28" s="624"/>
      <c r="DH28" s="624"/>
      <c r="DI28" s="624"/>
      <c r="DJ28" s="624"/>
      <c r="DK28" s="625"/>
      <c r="DL28" s="632">
        <v>320261</v>
      </c>
      <c r="DM28" s="624"/>
      <c r="DN28" s="624"/>
      <c r="DO28" s="624"/>
      <c r="DP28" s="624"/>
      <c r="DQ28" s="624"/>
      <c r="DR28" s="624"/>
      <c r="DS28" s="624"/>
      <c r="DT28" s="624"/>
      <c r="DU28" s="624"/>
      <c r="DV28" s="625"/>
      <c r="DW28" s="628">
        <v>2.6</v>
      </c>
      <c r="DX28" s="656"/>
      <c r="DY28" s="656"/>
      <c r="DZ28" s="656"/>
      <c r="EA28" s="656"/>
      <c r="EB28" s="656"/>
      <c r="EC28" s="657"/>
    </row>
    <row r="29" spans="2:133" ht="11.25" customHeight="1" x14ac:dyDescent="0.15">
      <c r="B29" s="620" t="s">
        <v>312</v>
      </c>
      <c r="C29" s="621"/>
      <c r="D29" s="621"/>
      <c r="E29" s="621"/>
      <c r="F29" s="621"/>
      <c r="G29" s="621"/>
      <c r="H29" s="621"/>
      <c r="I29" s="621"/>
      <c r="J29" s="621"/>
      <c r="K29" s="621"/>
      <c r="L29" s="621"/>
      <c r="M29" s="621"/>
      <c r="N29" s="621"/>
      <c r="O29" s="621"/>
      <c r="P29" s="621"/>
      <c r="Q29" s="622"/>
      <c r="R29" s="623">
        <v>69598</v>
      </c>
      <c r="S29" s="624"/>
      <c r="T29" s="624"/>
      <c r="U29" s="624"/>
      <c r="V29" s="624"/>
      <c r="W29" s="624"/>
      <c r="X29" s="624"/>
      <c r="Y29" s="625"/>
      <c r="Z29" s="626">
        <v>0.3</v>
      </c>
      <c r="AA29" s="626"/>
      <c r="AB29" s="626"/>
      <c r="AC29" s="626"/>
      <c r="AD29" s="627" t="s">
        <v>248</v>
      </c>
      <c r="AE29" s="627"/>
      <c r="AF29" s="627"/>
      <c r="AG29" s="627"/>
      <c r="AH29" s="627"/>
      <c r="AI29" s="627"/>
      <c r="AJ29" s="627"/>
      <c r="AK29" s="627"/>
      <c r="AL29" s="628" t="s">
        <v>248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314</v>
      </c>
      <c r="CG29" s="621"/>
      <c r="CH29" s="621"/>
      <c r="CI29" s="621"/>
      <c r="CJ29" s="621"/>
      <c r="CK29" s="621"/>
      <c r="CL29" s="621"/>
      <c r="CM29" s="621"/>
      <c r="CN29" s="621"/>
      <c r="CO29" s="621"/>
      <c r="CP29" s="621"/>
      <c r="CQ29" s="622"/>
      <c r="CR29" s="623">
        <v>323071</v>
      </c>
      <c r="CS29" s="654"/>
      <c r="CT29" s="654"/>
      <c r="CU29" s="654"/>
      <c r="CV29" s="654"/>
      <c r="CW29" s="654"/>
      <c r="CX29" s="654"/>
      <c r="CY29" s="655"/>
      <c r="CZ29" s="628">
        <v>1.6</v>
      </c>
      <c r="DA29" s="656"/>
      <c r="DB29" s="656"/>
      <c r="DC29" s="658"/>
      <c r="DD29" s="632">
        <v>320261</v>
      </c>
      <c r="DE29" s="654"/>
      <c r="DF29" s="654"/>
      <c r="DG29" s="654"/>
      <c r="DH29" s="654"/>
      <c r="DI29" s="654"/>
      <c r="DJ29" s="654"/>
      <c r="DK29" s="655"/>
      <c r="DL29" s="632">
        <v>320261</v>
      </c>
      <c r="DM29" s="654"/>
      <c r="DN29" s="654"/>
      <c r="DO29" s="654"/>
      <c r="DP29" s="654"/>
      <c r="DQ29" s="654"/>
      <c r="DR29" s="654"/>
      <c r="DS29" s="654"/>
      <c r="DT29" s="654"/>
      <c r="DU29" s="654"/>
      <c r="DV29" s="655"/>
      <c r="DW29" s="628">
        <v>2.6</v>
      </c>
      <c r="DX29" s="656"/>
      <c r="DY29" s="656"/>
      <c r="DZ29" s="656"/>
      <c r="EA29" s="656"/>
      <c r="EB29" s="656"/>
      <c r="EC29" s="657"/>
    </row>
    <row r="30" spans="2:133" ht="11.25" customHeight="1" x14ac:dyDescent="0.15">
      <c r="B30" s="620" t="s">
        <v>315</v>
      </c>
      <c r="C30" s="621"/>
      <c r="D30" s="621"/>
      <c r="E30" s="621"/>
      <c r="F30" s="621"/>
      <c r="G30" s="621"/>
      <c r="H30" s="621"/>
      <c r="I30" s="621"/>
      <c r="J30" s="621"/>
      <c r="K30" s="621"/>
      <c r="L30" s="621"/>
      <c r="M30" s="621"/>
      <c r="N30" s="621"/>
      <c r="O30" s="621"/>
      <c r="P30" s="621"/>
      <c r="Q30" s="622"/>
      <c r="R30" s="623">
        <v>4208486</v>
      </c>
      <c r="S30" s="624"/>
      <c r="T30" s="624"/>
      <c r="U30" s="624"/>
      <c r="V30" s="624"/>
      <c r="W30" s="624"/>
      <c r="X30" s="624"/>
      <c r="Y30" s="625"/>
      <c r="Z30" s="626">
        <v>20.100000000000001</v>
      </c>
      <c r="AA30" s="626"/>
      <c r="AB30" s="626"/>
      <c r="AC30" s="626"/>
      <c r="AD30" s="627" t="s">
        <v>133</v>
      </c>
      <c r="AE30" s="627"/>
      <c r="AF30" s="627"/>
      <c r="AG30" s="627"/>
      <c r="AH30" s="627"/>
      <c r="AI30" s="627"/>
      <c r="AJ30" s="627"/>
      <c r="AK30" s="627"/>
      <c r="AL30" s="628" t="s">
        <v>248</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312672</v>
      </c>
      <c r="CS30" s="624"/>
      <c r="CT30" s="624"/>
      <c r="CU30" s="624"/>
      <c r="CV30" s="624"/>
      <c r="CW30" s="624"/>
      <c r="CX30" s="624"/>
      <c r="CY30" s="625"/>
      <c r="CZ30" s="628">
        <v>1.5</v>
      </c>
      <c r="DA30" s="656"/>
      <c r="DB30" s="656"/>
      <c r="DC30" s="658"/>
      <c r="DD30" s="632">
        <v>309862</v>
      </c>
      <c r="DE30" s="624"/>
      <c r="DF30" s="624"/>
      <c r="DG30" s="624"/>
      <c r="DH30" s="624"/>
      <c r="DI30" s="624"/>
      <c r="DJ30" s="624"/>
      <c r="DK30" s="625"/>
      <c r="DL30" s="632">
        <v>309862</v>
      </c>
      <c r="DM30" s="624"/>
      <c r="DN30" s="624"/>
      <c r="DO30" s="624"/>
      <c r="DP30" s="624"/>
      <c r="DQ30" s="624"/>
      <c r="DR30" s="624"/>
      <c r="DS30" s="624"/>
      <c r="DT30" s="624"/>
      <c r="DU30" s="624"/>
      <c r="DV30" s="625"/>
      <c r="DW30" s="628">
        <v>2.5</v>
      </c>
      <c r="DX30" s="656"/>
      <c r="DY30" s="656"/>
      <c r="DZ30" s="656"/>
      <c r="EA30" s="656"/>
      <c r="EB30" s="656"/>
      <c r="EC30" s="657"/>
    </row>
    <row r="31" spans="2:133" ht="11.25" customHeight="1" x14ac:dyDescent="0.15">
      <c r="B31" s="636" t="s">
        <v>319</v>
      </c>
      <c r="C31" s="637"/>
      <c r="D31" s="637"/>
      <c r="E31" s="637"/>
      <c r="F31" s="637"/>
      <c r="G31" s="637"/>
      <c r="H31" s="637"/>
      <c r="I31" s="637"/>
      <c r="J31" s="637"/>
      <c r="K31" s="637"/>
      <c r="L31" s="637"/>
      <c r="M31" s="637"/>
      <c r="N31" s="637"/>
      <c r="O31" s="637"/>
      <c r="P31" s="637"/>
      <c r="Q31" s="638"/>
      <c r="R31" s="623" t="s">
        <v>133</v>
      </c>
      <c r="S31" s="624"/>
      <c r="T31" s="624"/>
      <c r="U31" s="624"/>
      <c r="V31" s="624"/>
      <c r="W31" s="624"/>
      <c r="X31" s="624"/>
      <c r="Y31" s="625"/>
      <c r="Z31" s="626" t="s">
        <v>133</v>
      </c>
      <c r="AA31" s="626"/>
      <c r="AB31" s="626"/>
      <c r="AC31" s="626"/>
      <c r="AD31" s="627" t="s">
        <v>133</v>
      </c>
      <c r="AE31" s="627"/>
      <c r="AF31" s="627"/>
      <c r="AG31" s="627"/>
      <c r="AH31" s="627"/>
      <c r="AI31" s="627"/>
      <c r="AJ31" s="627"/>
      <c r="AK31" s="627"/>
      <c r="AL31" s="628" t="s">
        <v>248</v>
      </c>
      <c r="AM31" s="629"/>
      <c r="AN31" s="629"/>
      <c r="AO31" s="630"/>
      <c r="AP31" s="667" t="s">
        <v>320</v>
      </c>
      <c r="AQ31" s="668"/>
      <c r="AR31" s="668"/>
      <c r="AS31" s="668"/>
      <c r="AT31" s="673" t="s">
        <v>321</v>
      </c>
      <c r="AU31" s="209"/>
      <c r="AV31" s="209"/>
      <c r="AW31" s="209"/>
      <c r="AX31" s="609" t="s">
        <v>193</v>
      </c>
      <c r="AY31" s="610"/>
      <c r="AZ31" s="610"/>
      <c r="BA31" s="610"/>
      <c r="BB31" s="610"/>
      <c r="BC31" s="610"/>
      <c r="BD31" s="610"/>
      <c r="BE31" s="610"/>
      <c r="BF31" s="611"/>
      <c r="BG31" s="676">
        <v>99.8</v>
      </c>
      <c r="BH31" s="677"/>
      <c r="BI31" s="677"/>
      <c r="BJ31" s="677"/>
      <c r="BK31" s="677"/>
      <c r="BL31" s="677"/>
      <c r="BM31" s="618">
        <v>99.3</v>
      </c>
      <c r="BN31" s="677"/>
      <c r="BO31" s="677"/>
      <c r="BP31" s="677"/>
      <c r="BQ31" s="678"/>
      <c r="BR31" s="676">
        <v>99.8</v>
      </c>
      <c r="BS31" s="677"/>
      <c r="BT31" s="677"/>
      <c r="BU31" s="677"/>
      <c r="BV31" s="677"/>
      <c r="BW31" s="677"/>
      <c r="BX31" s="618">
        <v>99.3</v>
      </c>
      <c r="BY31" s="677"/>
      <c r="BZ31" s="677"/>
      <c r="CA31" s="677"/>
      <c r="CB31" s="678"/>
      <c r="CD31" s="663"/>
      <c r="CE31" s="664"/>
      <c r="CF31" s="620" t="s">
        <v>322</v>
      </c>
      <c r="CG31" s="621"/>
      <c r="CH31" s="621"/>
      <c r="CI31" s="621"/>
      <c r="CJ31" s="621"/>
      <c r="CK31" s="621"/>
      <c r="CL31" s="621"/>
      <c r="CM31" s="621"/>
      <c r="CN31" s="621"/>
      <c r="CO31" s="621"/>
      <c r="CP31" s="621"/>
      <c r="CQ31" s="622"/>
      <c r="CR31" s="623">
        <v>10399</v>
      </c>
      <c r="CS31" s="654"/>
      <c r="CT31" s="654"/>
      <c r="CU31" s="654"/>
      <c r="CV31" s="654"/>
      <c r="CW31" s="654"/>
      <c r="CX31" s="654"/>
      <c r="CY31" s="655"/>
      <c r="CZ31" s="628">
        <v>0.1</v>
      </c>
      <c r="DA31" s="656"/>
      <c r="DB31" s="656"/>
      <c r="DC31" s="658"/>
      <c r="DD31" s="632">
        <v>10399</v>
      </c>
      <c r="DE31" s="654"/>
      <c r="DF31" s="654"/>
      <c r="DG31" s="654"/>
      <c r="DH31" s="654"/>
      <c r="DI31" s="654"/>
      <c r="DJ31" s="654"/>
      <c r="DK31" s="655"/>
      <c r="DL31" s="632">
        <v>10399</v>
      </c>
      <c r="DM31" s="654"/>
      <c r="DN31" s="654"/>
      <c r="DO31" s="654"/>
      <c r="DP31" s="654"/>
      <c r="DQ31" s="654"/>
      <c r="DR31" s="654"/>
      <c r="DS31" s="654"/>
      <c r="DT31" s="654"/>
      <c r="DU31" s="654"/>
      <c r="DV31" s="655"/>
      <c r="DW31" s="628">
        <v>0.1</v>
      </c>
      <c r="DX31" s="656"/>
      <c r="DY31" s="656"/>
      <c r="DZ31" s="656"/>
      <c r="EA31" s="656"/>
      <c r="EB31" s="656"/>
      <c r="EC31" s="657"/>
    </row>
    <row r="32" spans="2:133" ht="11.25" customHeight="1" x14ac:dyDescent="0.15">
      <c r="B32" s="620" t="s">
        <v>323</v>
      </c>
      <c r="C32" s="621"/>
      <c r="D32" s="621"/>
      <c r="E32" s="621"/>
      <c r="F32" s="621"/>
      <c r="G32" s="621"/>
      <c r="H32" s="621"/>
      <c r="I32" s="621"/>
      <c r="J32" s="621"/>
      <c r="K32" s="621"/>
      <c r="L32" s="621"/>
      <c r="M32" s="621"/>
      <c r="N32" s="621"/>
      <c r="O32" s="621"/>
      <c r="P32" s="621"/>
      <c r="Q32" s="622"/>
      <c r="R32" s="623">
        <v>1082723</v>
      </c>
      <c r="S32" s="624"/>
      <c r="T32" s="624"/>
      <c r="U32" s="624"/>
      <c r="V32" s="624"/>
      <c r="W32" s="624"/>
      <c r="X32" s="624"/>
      <c r="Y32" s="625"/>
      <c r="Z32" s="626">
        <v>5.2</v>
      </c>
      <c r="AA32" s="626"/>
      <c r="AB32" s="626"/>
      <c r="AC32" s="626"/>
      <c r="AD32" s="627" t="s">
        <v>133</v>
      </c>
      <c r="AE32" s="627"/>
      <c r="AF32" s="627"/>
      <c r="AG32" s="627"/>
      <c r="AH32" s="627"/>
      <c r="AI32" s="627"/>
      <c r="AJ32" s="627"/>
      <c r="AK32" s="627"/>
      <c r="AL32" s="628" t="s">
        <v>248</v>
      </c>
      <c r="AM32" s="629"/>
      <c r="AN32" s="629"/>
      <c r="AO32" s="630"/>
      <c r="AP32" s="669"/>
      <c r="AQ32" s="670"/>
      <c r="AR32" s="670"/>
      <c r="AS32" s="670"/>
      <c r="AT32" s="674"/>
      <c r="AU32" s="205" t="s">
        <v>324</v>
      </c>
      <c r="AX32" s="620" t="s">
        <v>325</v>
      </c>
      <c r="AY32" s="621"/>
      <c r="AZ32" s="621"/>
      <c r="BA32" s="621"/>
      <c r="BB32" s="621"/>
      <c r="BC32" s="621"/>
      <c r="BD32" s="621"/>
      <c r="BE32" s="621"/>
      <c r="BF32" s="622"/>
      <c r="BG32" s="679">
        <v>99.5</v>
      </c>
      <c r="BH32" s="654"/>
      <c r="BI32" s="654"/>
      <c r="BJ32" s="654"/>
      <c r="BK32" s="654"/>
      <c r="BL32" s="654"/>
      <c r="BM32" s="629">
        <v>99</v>
      </c>
      <c r="BN32" s="654"/>
      <c r="BO32" s="654"/>
      <c r="BP32" s="654"/>
      <c r="BQ32" s="680"/>
      <c r="BR32" s="679">
        <v>99.6</v>
      </c>
      <c r="BS32" s="654"/>
      <c r="BT32" s="654"/>
      <c r="BU32" s="654"/>
      <c r="BV32" s="654"/>
      <c r="BW32" s="654"/>
      <c r="BX32" s="629">
        <v>99</v>
      </c>
      <c r="BY32" s="654"/>
      <c r="BZ32" s="654"/>
      <c r="CA32" s="654"/>
      <c r="CB32" s="680"/>
      <c r="CD32" s="665"/>
      <c r="CE32" s="666"/>
      <c r="CF32" s="620" t="s">
        <v>326</v>
      </c>
      <c r="CG32" s="621"/>
      <c r="CH32" s="621"/>
      <c r="CI32" s="621"/>
      <c r="CJ32" s="621"/>
      <c r="CK32" s="621"/>
      <c r="CL32" s="621"/>
      <c r="CM32" s="621"/>
      <c r="CN32" s="621"/>
      <c r="CO32" s="621"/>
      <c r="CP32" s="621"/>
      <c r="CQ32" s="622"/>
      <c r="CR32" s="623" t="s">
        <v>248</v>
      </c>
      <c r="CS32" s="624"/>
      <c r="CT32" s="624"/>
      <c r="CU32" s="624"/>
      <c r="CV32" s="624"/>
      <c r="CW32" s="624"/>
      <c r="CX32" s="624"/>
      <c r="CY32" s="625"/>
      <c r="CZ32" s="628" t="s">
        <v>133</v>
      </c>
      <c r="DA32" s="656"/>
      <c r="DB32" s="656"/>
      <c r="DC32" s="658"/>
      <c r="DD32" s="632" t="s">
        <v>133</v>
      </c>
      <c r="DE32" s="624"/>
      <c r="DF32" s="624"/>
      <c r="DG32" s="624"/>
      <c r="DH32" s="624"/>
      <c r="DI32" s="624"/>
      <c r="DJ32" s="624"/>
      <c r="DK32" s="625"/>
      <c r="DL32" s="632" t="s">
        <v>133</v>
      </c>
      <c r="DM32" s="624"/>
      <c r="DN32" s="624"/>
      <c r="DO32" s="624"/>
      <c r="DP32" s="624"/>
      <c r="DQ32" s="624"/>
      <c r="DR32" s="624"/>
      <c r="DS32" s="624"/>
      <c r="DT32" s="624"/>
      <c r="DU32" s="624"/>
      <c r="DV32" s="625"/>
      <c r="DW32" s="628" t="s">
        <v>133</v>
      </c>
      <c r="DX32" s="656"/>
      <c r="DY32" s="656"/>
      <c r="DZ32" s="656"/>
      <c r="EA32" s="656"/>
      <c r="EB32" s="656"/>
      <c r="EC32" s="657"/>
    </row>
    <row r="33" spans="2:133" ht="11.25" customHeight="1" x14ac:dyDescent="0.15">
      <c r="B33" s="620" t="s">
        <v>327</v>
      </c>
      <c r="C33" s="621"/>
      <c r="D33" s="621"/>
      <c r="E33" s="621"/>
      <c r="F33" s="621"/>
      <c r="G33" s="621"/>
      <c r="H33" s="621"/>
      <c r="I33" s="621"/>
      <c r="J33" s="621"/>
      <c r="K33" s="621"/>
      <c r="L33" s="621"/>
      <c r="M33" s="621"/>
      <c r="N33" s="621"/>
      <c r="O33" s="621"/>
      <c r="P33" s="621"/>
      <c r="Q33" s="622"/>
      <c r="R33" s="623">
        <v>43717</v>
      </c>
      <c r="S33" s="624"/>
      <c r="T33" s="624"/>
      <c r="U33" s="624"/>
      <c r="V33" s="624"/>
      <c r="W33" s="624"/>
      <c r="X33" s="624"/>
      <c r="Y33" s="625"/>
      <c r="Z33" s="626">
        <v>0.2</v>
      </c>
      <c r="AA33" s="626"/>
      <c r="AB33" s="626"/>
      <c r="AC33" s="626"/>
      <c r="AD33" s="627">
        <v>1277</v>
      </c>
      <c r="AE33" s="627"/>
      <c r="AF33" s="627"/>
      <c r="AG33" s="627"/>
      <c r="AH33" s="627"/>
      <c r="AI33" s="627"/>
      <c r="AJ33" s="627"/>
      <c r="AK33" s="627"/>
      <c r="AL33" s="628">
        <v>0</v>
      </c>
      <c r="AM33" s="629"/>
      <c r="AN33" s="629"/>
      <c r="AO33" s="630"/>
      <c r="AP33" s="671"/>
      <c r="AQ33" s="672"/>
      <c r="AR33" s="672"/>
      <c r="AS33" s="672"/>
      <c r="AT33" s="675"/>
      <c r="AU33" s="210"/>
      <c r="AV33" s="210"/>
      <c r="AW33" s="210"/>
      <c r="AX33" s="644" t="s">
        <v>328</v>
      </c>
      <c r="AY33" s="645"/>
      <c r="AZ33" s="645"/>
      <c r="BA33" s="645"/>
      <c r="BB33" s="645"/>
      <c r="BC33" s="645"/>
      <c r="BD33" s="645"/>
      <c r="BE33" s="645"/>
      <c r="BF33" s="646"/>
      <c r="BG33" s="681">
        <v>99.9</v>
      </c>
      <c r="BH33" s="682"/>
      <c r="BI33" s="682"/>
      <c r="BJ33" s="682"/>
      <c r="BK33" s="682"/>
      <c r="BL33" s="682"/>
      <c r="BM33" s="683">
        <v>99.4</v>
      </c>
      <c r="BN33" s="682"/>
      <c r="BO33" s="682"/>
      <c r="BP33" s="682"/>
      <c r="BQ33" s="684"/>
      <c r="BR33" s="681">
        <v>99.9</v>
      </c>
      <c r="BS33" s="682"/>
      <c r="BT33" s="682"/>
      <c r="BU33" s="682"/>
      <c r="BV33" s="682"/>
      <c r="BW33" s="682"/>
      <c r="BX33" s="683">
        <v>99.4</v>
      </c>
      <c r="BY33" s="682"/>
      <c r="BZ33" s="682"/>
      <c r="CA33" s="682"/>
      <c r="CB33" s="684"/>
      <c r="CD33" s="620" t="s">
        <v>329</v>
      </c>
      <c r="CE33" s="621"/>
      <c r="CF33" s="621"/>
      <c r="CG33" s="621"/>
      <c r="CH33" s="621"/>
      <c r="CI33" s="621"/>
      <c r="CJ33" s="621"/>
      <c r="CK33" s="621"/>
      <c r="CL33" s="621"/>
      <c r="CM33" s="621"/>
      <c r="CN33" s="621"/>
      <c r="CO33" s="621"/>
      <c r="CP33" s="621"/>
      <c r="CQ33" s="622"/>
      <c r="CR33" s="623">
        <v>11164090</v>
      </c>
      <c r="CS33" s="654"/>
      <c r="CT33" s="654"/>
      <c r="CU33" s="654"/>
      <c r="CV33" s="654"/>
      <c r="CW33" s="654"/>
      <c r="CX33" s="654"/>
      <c r="CY33" s="655"/>
      <c r="CZ33" s="628">
        <v>55.2</v>
      </c>
      <c r="DA33" s="656"/>
      <c r="DB33" s="656"/>
      <c r="DC33" s="658"/>
      <c r="DD33" s="632">
        <v>9724832</v>
      </c>
      <c r="DE33" s="654"/>
      <c r="DF33" s="654"/>
      <c r="DG33" s="654"/>
      <c r="DH33" s="654"/>
      <c r="DI33" s="654"/>
      <c r="DJ33" s="654"/>
      <c r="DK33" s="655"/>
      <c r="DL33" s="632">
        <v>6012471</v>
      </c>
      <c r="DM33" s="654"/>
      <c r="DN33" s="654"/>
      <c r="DO33" s="654"/>
      <c r="DP33" s="654"/>
      <c r="DQ33" s="654"/>
      <c r="DR33" s="654"/>
      <c r="DS33" s="654"/>
      <c r="DT33" s="654"/>
      <c r="DU33" s="654"/>
      <c r="DV33" s="655"/>
      <c r="DW33" s="628">
        <v>48.2</v>
      </c>
      <c r="DX33" s="656"/>
      <c r="DY33" s="656"/>
      <c r="DZ33" s="656"/>
      <c r="EA33" s="656"/>
      <c r="EB33" s="656"/>
      <c r="EC33" s="657"/>
    </row>
    <row r="34" spans="2:133" ht="11.25" customHeight="1" x14ac:dyDescent="0.15">
      <c r="B34" s="620" t="s">
        <v>330</v>
      </c>
      <c r="C34" s="621"/>
      <c r="D34" s="621"/>
      <c r="E34" s="621"/>
      <c r="F34" s="621"/>
      <c r="G34" s="621"/>
      <c r="H34" s="621"/>
      <c r="I34" s="621"/>
      <c r="J34" s="621"/>
      <c r="K34" s="621"/>
      <c r="L34" s="621"/>
      <c r="M34" s="621"/>
      <c r="N34" s="621"/>
      <c r="O34" s="621"/>
      <c r="P34" s="621"/>
      <c r="Q34" s="622"/>
      <c r="R34" s="623">
        <v>130300</v>
      </c>
      <c r="S34" s="624"/>
      <c r="T34" s="624"/>
      <c r="U34" s="624"/>
      <c r="V34" s="624"/>
      <c r="W34" s="624"/>
      <c r="X34" s="624"/>
      <c r="Y34" s="625"/>
      <c r="Z34" s="626">
        <v>0.6</v>
      </c>
      <c r="AA34" s="626"/>
      <c r="AB34" s="626"/>
      <c r="AC34" s="626"/>
      <c r="AD34" s="627" t="s">
        <v>133</v>
      </c>
      <c r="AE34" s="627"/>
      <c r="AF34" s="627"/>
      <c r="AG34" s="627"/>
      <c r="AH34" s="627"/>
      <c r="AI34" s="627"/>
      <c r="AJ34" s="627"/>
      <c r="AK34" s="627"/>
      <c r="AL34" s="628" t="s">
        <v>133</v>
      </c>
      <c r="AM34" s="629"/>
      <c r="AN34" s="629"/>
      <c r="AO34" s="63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20" t="s">
        <v>331</v>
      </c>
      <c r="CE34" s="621"/>
      <c r="CF34" s="621"/>
      <c r="CG34" s="621"/>
      <c r="CH34" s="621"/>
      <c r="CI34" s="621"/>
      <c r="CJ34" s="621"/>
      <c r="CK34" s="621"/>
      <c r="CL34" s="621"/>
      <c r="CM34" s="621"/>
      <c r="CN34" s="621"/>
      <c r="CO34" s="621"/>
      <c r="CP34" s="621"/>
      <c r="CQ34" s="622"/>
      <c r="CR34" s="623">
        <v>4051716</v>
      </c>
      <c r="CS34" s="624"/>
      <c r="CT34" s="624"/>
      <c r="CU34" s="624"/>
      <c r="CV34" s="624"/>
      <c r="CW34" s="624"/>
      <c r="CX34" s="624"/>
      <c r="CY34" s="625"/>
      <c r="CZ34" s="628">
        <v>20</v>
      </c>
      <c r="DA34" s="656"/>
      <c r="DB34" s="656"/>
      <c r="DC34" s="658"/>
      <c r="DD34" s="632">
        <v>3200074</v>
      </c>
      <c r="DE34" s="624"/>
      <c r="DF34" s="624"/>
      <c r="DG34" s="624"/>
      <c r="DH34" s="624"/>
      <c r="DI34" s="624"/>
      <c r="DJ34" s="624"/>
      <c r="DK34" s="625"/>
      <c r="DL34" s="632">
        <v>3008107</v>
      </c>
      <c r="DM34" s="624"/>
      <c r="DN34" s="624"/>
      <c r="DO34" s="624"/>
      <c r="DP34" s="624"/>
      <c r="DQ34" s="624"/>
      <c r="DR34" s="624"/>
      <c r="DS34" s="624"/>
      <c r="DT34" s="624"/>
      <c r="DU34" s="624"/>
      <c r="DV34" s="625"/>
      <c r="DW34" s="628">
        <v>24.1</v>
      </c>
      <c r="DX34" s="656"/>
      <c r="DY34" s="656"/>
      <c r="DZ34" s="656"/>
      <c r="EA34" s="656"/>
      <c r="EB34" s="656"/>
      <c r="EC34" s="657"/>
    </row>
    <row r="35" spans="2:133" ht="11.25" customHeight="1" x14ac:dyDescent="0.15">
      <c r="B35" s="620" t="s">
        <v>332</v>
      </c>
      <c r="C35" s="621"/>
      <c r="D35" s="621"/>
      <c r="E35" s="621"/>
      <c r="F35" s="621"/>
      <c r="G35" s="621"/>
      <c r="H35" s="621"/>
      <c r="I35" s="621"/>
      <c r="J35" s="621"/>
      <c r="K35" s="621"/>
      <c r="L35" s="621"/>
      <c r="M35" s="621"/>
      <c r="N35" s="621"/>
      <c r="O35" s="621"/>
      <c r="P35" s="621"/>
      <c r="Q35" s="622"/>
      <c r="R35" s="623">
        <v>503005</v>
      </c>
      <c r="S35" s="624"/>
      <c r="T35" s="624"/>
      <c r="U35" s="624"/>
      <c r="V35" s="624"/>
      <c r="W35" s="624"/>
      <c r="X35" s="624"/>
      <c r="Y35" s="625"/>
      <c r="Z35" s="626">
        <v>2.4</v>
      </c>
      <c r="AA35" s="626"/>
      <c r="AB35" s="626"/>
      <c r="AC35" s="626"/>
      <c r="AD35" s="627" t="s">
        <v>133</v>
      </c>
      <c r="AE35" s="627"/>
      <c r="AF35" s="627"/>
      <c r="AG35" s="627"/>
      <c r="AH35" s="627"/>
      <c r="AI35" s="627"/>
      <c r="AJ35" s="627"/>
      <c r="AK35" s="627"/>
      <c r="AL35" s="628" t="s">
        <v>248</v>
      </c>
      <c r="AM35" s="629"/>
      <c r="AN35" s="629"/>
      <c r="AO35" s="630"/>
      <c r="AP35" s="213"/>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138776</v>
      </c>
      <c r="CS35" s="654"/>
      <c r="CT35" s="654"/>
      <c r="CU35" s="654"/>
      <c r="CV35" s="654"/>
      <c r="CW35" s="654"/>
      <c r="CX35" s="654"/>
      <c r="CY35" s="655"/>
      <c r="CZ35" s="628">
        <v>0.7</v>
      </c>
      <c r="DA35" s="656"/>
      <c r="DB35" s="656"/>
      <c r="DC35" s="658"/>
      <c r="DD35" s="632">
        <v>103998</v>
      </c>
      <c r="DE35" s="654"/>
      <c r="DF35" s="654"/>
      <c r="DG35" s="654"/>
      <c r="DH35" s="654"/>
      <c r="DI35" s="654"/>
      <c r="DJ35" s="654"/>
      <c r="DK35" s="655"/>
      <c r="DL35" s="632">
        <v>101061</v>
      </c>
      <c r="DM35" s="654"/>
      <c r="DN35" s="654"/>
      <c r="DO35" s="654"/>
      <c r="DP35" s="654"/>
      <c r="DQ35" s="654"/>
      <c r="DR35" s="654"/>
      <c r="DS35" s="654"/>
      <c r="DT35" s="654"/>
      <c r="DU35" s="654"/>
      <c r="DV35" s="655"/>
      <c r="DW35" s="628">
        <v>0.8</v>
      </c>
      <c r="DX35" s="656"/>
      <c r="DY35" s="656"/>
      <c r="DZ35" s="656"/>
      <c r="EA35" s="656"/>
      <c r="EB35" s="656"/>
      <c r="EC35" s="657"/>
    </row>
    <row r="36" spans="2:133" ht="11.25" customHeight="1" x14ac:dyDescent="0.15">
      <c r="B36" s="620" t="s">
        <v>336</v>
      </c>
      <c r="C36" s="621"/>
      <c r="D36" s="621"/>
      <c r="E36" s="621"/>
      <c r="F36" s="621"/>
      <c r="G36" s="621"/>
      <c r="H36" s="621"/>
      <c r="I36" s="621"/>
      <c r="J36" s="621"/>
      <c r="K36" s="621"/>
      <c r="L36" s="621"/>
      <c r="M36" s="621"/>
      <c r="N36" s="621"/>
      <c r="O36" s="621"/>
      <c r="P36" s="621"/>
      <c r="Q36" s="622"/>
      <c r="R36" s="623">
        <v>1226812</v>
      </c>
      <c r="S36" s="624"/>
      <c r="T36" s="624"/>
      <c r="U36" s="624"/>
      <c r="V36" s="624"/>
      <c r="W36" s="624"/>
      <c r="X36" s="624"/>
      <c r="Y36" s="625"/>
      <c r="Z36" s="626">
        <v>5.9</v>
      </c>
      <c r="AA36" s="626"/>
      <c r="AB36" s="626"/>
      <c r="AC36" s="626"/>
      <c r="AD36" s="627" t="s">
        <v>248</v>
      </c>
      <c r="AE36" s="627"/>
      <c r="AF36" s="627"/>
      <c r="AG36" s="627"/>
      <c r="AH36" s="627"/>
      <c r="AI36" s="627"/>
      <c r="AJ36" s="627"/>
      <c r="AK36" s="627"/>
      <c r="AL36" s="628" t="s">
        <v>248</v>
      </c>
      <c r="AM36" s="629"/>
      <c r="AN36" s="629"/>
      <c r="AO36" s="630"/>
      <c r="AP36" s="213"/>
      <c r="AQ36" s="685" t="s">
        <v>337</v>
      </c>
      <c r="AR36" s="686"/>
      <c r="AS36" s="686"/>
      <c r="AT36" s="686"/>
      <c r="AU36" s="686"/>
      <c r="AV36" s="686"/>
      <c r="AW36" s="686"/>
      <c r="AX36" s="686"/>
      <c r="AY36" s="687"/>
      <c r="AZ36" s="612">
        <v>2981374</v>
      </c>
      <c r="BA36" s="613"/>
      <c r="BB36" s="613"/>
      <c r="BC36" s="613"/>
      <c r="BD36" s="613"/>
      <c r="BE36" s="613"/>
      <c r="BF36" s="688"/>
      <c r="BG36" s="609" t="s">
        <v>338</v>
      </c>
      <c r="BH36" s="610"/>
      <c r="BI36" s="610"/>
      <c r="BJ36" s="610"/>
      <c r="BK36" s="610"/>
      <c r="BL36" s="610"/>
      <c r="BM36" s="610"/>
      <c r="BN36" s="610"/>
      <c r="BO36" s="610"/>
      <c r="BP36" s="610"/>
      <c r="BQ36" s="610"/>
      <c r="BR36" s="610"/>
      <c r="BS36" s="610"/>
      <c r="BT36" s="610"/>
      <c r="BU36" s="611"/>
      <c r="BV36" s="612">
        <v>-1428</v>
      </c>
      <c r="BW36" s="613"/>
      <c r="BX36" s="613"/>
      <c r="BY36" s="613"/>
      <c r="BZ36" s="613"/>
      <c r="CA36" s="613"/>
      <c r="CB36" s="688"/>
      <c r="CD36" s="620" t="s">
        <v>339</v>
      </c>
      <c r="CE36" s="621"/>
      <c r="CF36" s="621"/>
      <c r="CG36" s="621"/>
      <c r="CH36" s="621"/>
      <c r="CI36" s="621"/>
      <c r="CJ36" s="621"/>
      <c r="CK36" s="621"/>
      <c r="CL36" s="621"/>
      <c r="CM36" s="621"/>
      <c r="CN36" s="621"/>
      <c r="CO36" s="621"/>
      <c r="CP36" s="621"/>
      <c r="CQ36" s="622"/>
      <c r="CR36" s="623">
        <v>2968872</v>
      </c>
      <c r="CS36" s="624"/>
      <c r="CT36" s="624"/>
      <c r="CU36" s="624"/>
      <c r="CV36" s="624"/>
      <c r="CW36" s="624"/>
      <c r="CX36" s="624"/>
      <c r="CY36" s="625"/>
      <c r="CZ36" s="628">
        <v>14.7</v>
      </c>
      <c r="DA36" s="656"/>
      <c r="DB36" s="656"/>
      <c r="DC36" s="658"/>
      <c r="DD36" s="632">
        <v>2775257</v>
      </c>
      <c r="DE36" s="624"/>
      <c r="DF36" s="624"/>
      <c r="DG36" s="624"/>
      <c r="DH36" s="624"/>
      <c r="DI36" s="624"/>
      <c r="DJ36" s="624"/>
      <c r="DK36" s="625"/>
      <c r="DL36" s="632">
        <v>1997724</v>
      </c>
      <c r="DM36" s="624"/>
      <c r="DN36" s="624"/>
      <c r="DO36" s="624"/>
      <c r="DP36" s="624"/>
      <c r="DQ36" s="624"/>
      <c r="DR36" s="624"/>
      <c r="DS36" s="624"/>
      <c r="DT36" s="624"/>
      <c r="DU36" s="624"/>
      <c r="DV36" s="625"/>
      <c r="DW36" s="628">
        <v>16</v>
      </c>
      <c r="DX36" s="656"/>
      <c r="DY36" s="656"/>
      <c r="DZ36" s="656"/>
      <c r="EA36" s="656"/>
      <c r="EB36" s="656"/>
      <c r="EC36" s="657"/>
    </row>
    <row r="37" spans="2:133" ht="11.25" customHeight="1" x14ac:dyDescent="0.15">
      <c r="B37" s="620" t="s">
        <v>340</v>
      </c>
      <c r="C37" s="621"/>
      <c r="D37" s="621"/>
      <c r="E37" s="621"/>
      <c r="F37" s="621"/>
      <c r="G37" s="621"/>
      <c r="H37" s="621"/>
      <c r="I37" s="621"/>
      <c r="J37" s="621"/>
      <c r="K37" s="621"/>
      <c r="L37" s="621"/>
      <c r="M37" s="621"/>
      <c r="N37" s="621"/>
      <c r="O37" s="621"/>
      <c r="P37" s="621"/>
      <c r="Q37" s="622"/>
      <c r="R37" s="623">
        <v>177391</v>
      </c>
      <c r="S37" s="624"/>
      <c r="T37" s="624"/>
      <c r="U37" s="624"/>
      <c r="V37" s="624"/>
      <c r="W37" s="624"/>
      <c r="X37" s="624"/>
      <c r="Y37" s="625"/>
      <c r="Z37" s="626">
        <v>0.8</v>
      </c>
      <c r="AA37" s="626"/>
      <c r="AB37" s="626"/>
      <c r="AC37" s="626"/>
      <c r="AD37" s="627">
        <v>1771</v>
      </c>
      <c r="AE37" s="627"/>
      <c r="AF37" s="627"/>
      <c r="AG37" s="627"/>
      <c r="AH37" s="627"/>
      <c r="AI37" s="627"/>
      <c r="AJ37" s="627"/>
      <c r="AK37" s="627"/>
      <c r="AL37" s="628">
        <v>0</v>
      </c>
      <c r="AM37" s="629"/>
      <c r="AN37" s="629"/>
      <c r="AO37" s="630"/>
      <c r="AQ37" s="689" t="s">
        <v>341</v>
      </c>
      <c r="AR37" s="690"/>
      <c r="AS37" s="690"/>
      <c r="AT37" s="690"/>
      <c r="AU37" s="690"/>
      <c r="AV37" s="690"/>
      <c r="AW37" s="690"/>
      <c r="AX37" s="690"/>
      <c r="AY37" s="691"/>
      <c r="AZ37" s="623">
        <v>762245</v>
      </c>
      <c r="BA37" s="624"/>
      <c r="BB37" s="624"/>
      <c r="BC37" s="624"/>
      <c r="BD37" s="654"/>
      <c r="BE37" s="654"/>
      <c r="BF37" s="680"/>
      <c r="BG37" s="620" t="s">
        <v>342</v>
      </c>
      <c r="BH37" s="621"/>
      <c r="BI37" s="621"/>
      <c r="BJ37" s="621"/>
      <c r="BK37" s="621"/>
      <c r="BL37" s="621"/>
      <c r="BM37" s="621"/>
      <c r="BN37" s="621"/>
      <c r="BO37" s="621"/>
      <c r="BP37" s="621"/>
      <c r="BQ37" s="621"/>
      <c r="BR37" s="621"/>
      <c r="BS37" s="621"/>
      <c r="BT37" s="621"/>
      <c r="BU37" s="622"/>
      <c r="BV37" s="623">
        <v>-8491</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876283</v>
      </c>
      <c r="CS37" s="654"/>
      <c r="CT37" s="654"/>
      <c r="CU37" s="654"/>
      <c r="CV37" s="654"/>
      <c r="CW37" s="654"/>
      <c r="CX37" s="654"/>
      <c r="CY37" s="655"/>
      <c r="CZ37" s="628">
        <v>4.3</v>
      </c>
      <c r="DA37" s="656"/>
      <c r="DB37" s="656"/>
      <c r="DC37" s="658"/>
      <c r="DD37" s="632">
        <v>876283</v>
      </c>
      <c r="DE37" s="654"/>
      <c r="DF37" s="654"/>
      <c r="DG37" s="654"/>
      <c r="DH37" s="654"/>
      <c r="DI37" s="654"/>
      <c r="DJ37" s="654"/>
      <c r="DK37" s="655"/>
      <c r="DL37" s="632">
        <v>872286</v>
      </c>
      <c r="DM37" s="654"/>
      <c r="DN37" s="654"/>
      <c r="DO37" s="654"/>
      <c r="DP37" s="654"/>
      <c r="DQ37" s="654"/>
      <c r="DR37" s="654"/>
      <c r="DS37" s="654"/>
      <c r="DT37" s="654"/>
      <c r="DU37" s="654"/>
      <c r="DV37" s="655"/>
      <c r="DW37" s="628">
        <v>7</v>
      </c>
      <c r="DX37" s="656"/>
      <c r="DY37" s="656"/>
      <c r="DZ37" s="656"/>
      <c r="EA37" s="656"/>
      <c r="EB37" s="656"/>
      <c r="EC37" s="657"/>
    </row>
    <row r="38" spans="2:133" ht="11.25" customHeight="1" x14ac:dyDescent="0.15">
      <c r="B38" s="620" t="s">
        <v>344</v>
      </c>
      <c r="C38" s="621"/>
      <c r="D38" s="621"/>
      <c r="E38" s="621"/>
      <c r="F38" s="621"/>
      <c r="G38" s="621"/>
      <c r="H38" s="621"/>
      <c r="I38" s="621"/>
      <c r="J38" s="621"/>
      <c r="K38" s="621"/>
      <c r="L38" s="621"/>
      <c r="M38" s="621"/>
      <c r="N38" s="621"/>
      <c r="O38" s="621"/>
      <c r="P38" s="621"/>
      <c r="Q38" s="622"/>
      <c r="R38" s="623">
        <v>232500</v>
      </c>
      <c r="S38" s="624"/>
      <c r="T38" s="624"/>
      <c r="U38" s="624"/>
      <c r="V38" s="624"/>
      <c r="W38" s="624"/>
      <c r="X38" s="624"/>
      <c r="Y38" s="625"/>
      <c r="Z38" s="626">
        <v>1.1000000000000001</v>
      </c>
      <c r="AA38" s="626"/>
      <c r="AB38" s="626"/>
      <c r="AC38" s="626"/>
      <c r="AD38" s="627" t="s">
        <v>248</v>
      </c>
      <c r="AE38" s="627"/>
      <c r="AF38" s="627"/>
      <c r="AG38" s="627"/>
      <c r="AH38" s="627"/>
      <c r="AI38" s="627"/>
      <c r="AJ38" s="627"/>
      <c r="AK38" s="627"/>
      <c r="AL38" s="628" t="s">
        <v>133</v>
      </c>
      <c r="AM38" s="629"/>
      <c r="AN38" s="629"/>
      <c r="AO38" s="630"/>
      <c r="AQ38" s="689" t="s">
        <v>345</v>
      </c>
      <c r="AR38" s="690"/>
      <c r="AS38" s="690"/>
      <c r="AT38" s="690"/>
      <c r="AU38" s="690"/>
      <c r="AV38" s="690"/>
      <c r="AW38" s="690"/>
      <c r="AX38" s="690"/>
      <c r="AY38" s="691"/>
      <c r="AZ38" s="623">
        <v>551461</v>
      </c>
      <c r="BA38" s="624"/>
      <c r="BB38" s="624"/>
      <c r="BC38" s="624"/>
      <c r="BD38" s="654"/>
      <c r="BE38" s="654"/>
      <c r="BF38" s="680"/>
      <c r="BG38" s="620" t="s">
        <v>346</v>
      </c>
      <c r="BH38" s="621"/>
      <c r="BI38" s="621"/>
      <c r="BJ38" s="621"/>
      <c r="BK38" s="621"/>
      <c r="BL38" s="621"/>
      <c r="BM38" s="621"/>
      <c r="BN38" s="621"/>
      <c r="BO38" s="621"/>
      <c r="BP38" s="621"/>
      <c r="BQ38" s="621"/>
      <c r="BR38" s="621"/>
      <c r="BS38" s="621"/>
      <c r="BT38" s="621"/>
      <c r="BU38" s="622"/>
      <c r="BV38" s="623">
        <v>3855</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1632690</v>
      </c>
      <c r="CS38" s="624"/>
      <c r="CT38" s="624"/>
      <c r="CU38" s="624"/>
      <c r="CV38" s="624"/>
      <c r="CW38" s="624"/>
      <c r="CX38" s="624"/>
      <c r="CY38" s="625"/>
      <c r="CZ38" s="628">
        <v>8.1</v>
      </c>
      <c r="DA38" s="656"/>
      <c r="DB38" s="656"/>
      <c r="DC38" s="658"/>
      <c r="DD38" s="632">
        <v>1466343</v>
      </c>
      <c r="DE38" s="624"/>
      <c r="DF38" s="624"/>
      <c r="DG38" s="624"/>
      <c r="DH38" s="624"/>
      <c r="DI38" s="624"/>
      <c r="DJ38" s="624"/>
      <c r="DK38" s="625"/>
      <c r="DL38" s="632">
        <v>905579</v>
      </c>
      <c r="DM38" s="624"/>
      <c r="DN38" s="624"/>
      <c r="DO38" s="624"/>
      <c r="DP38" s="624"/>
      <c r="DQ38" s="624"/>
      <c r="DR38" s="624"/>
      <c r="DS38" s="624"/>
      <c r="DT38" s="624"/>
      <c r="DU38" s="624"/>
      <c r="DV38" s="625"/>
      <c r="DW38" s="628">
        <v>7.3</v>
      </c>
      <c r="DX38" s="656"/>
      <c r="DY38" s="656"/>
      <c r="DZ38" s="656"/>
      <c r="EA38" s="656"/>
      <c r="EB38" s="656"/>
      <c r="EC38" s="657"/>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248</v>
      </c>
      <c r="AA39" s="626"/>
      <c r="AB39" s="626"/>
      <c r="AC39" s="626"/>
      <c r="AD39" s="627" t="s">
        <v>248</v>
      </c>
      <c r="AE39" s="627"/>
      <c r="AF39" s="627"/>
      <c r="AG39" s="627"/>
      <c r="AH39" s="627"/>
      <c r="AI39" s="627"/>
      <c r="AJ39" s="627"/>
      <c r="AK39" s="627"/>
      <c r="AL39" s="628" t="s">
        <v>133</v>
      </c>
      <c r="AM39" s="629"/>
      <c r="AN39" s="629"/>
      <c r="AO39" s="630"/>
      <c r="AQ39" s="689" t="s">
        <v>349</v>
      </c>
      <c r="AR39" s="690"/>
      <c r="AS39" s="690"/>
      <c r="AT39" s="690"/>
      <c r="AU39" s="690"/>
      <c r="AV39" s="690"/>
      <c r="AW39" s="690"/>
      <c r="AX39" s="690"/>
      <c r="AY39" s="691"/>
      <c r="AZ39" s="623">
        <v>316560</v>
      </c>
      <c r="BA39" s="624"/>
      <c r="BB39" s="624"/>
      <c r="BC39" s="624"/>
      <c r="BD39" s="654"/>
      <c r="BE39" s="654"/>
      <c r="BF39" s="680"/>
      <c r="BG39" s="620" t="s">
        <v>350</v>
      </c>
      <c r="BH39" s="621"/>
      <c r="BI39" s="621"/>
      <c r="BJ39" s="621"/>
      <c r="BK39" s="621"/>
      <c r="BL39" s="621"/>
      <c r="BM39" s="621"/>
      <c r="BN39" s="621"/>
      <c r="BO39" s="621"/>
      <c r="BP39" s="621"/>
      <c r="BQ39" s="621"/>
      <c r="BR39" s="621"/>
      <c r="BS39" s="621"/>
      <c r="BT39" s="621"/>
      <c r="BU39" s="622"/>
      <c r="BV39" s="623">
        <v>5777</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1852762</v>
      </c>
      <c r="CS39" s="654"/>
      <c r="CT39" s="654"/>
      <c r="CU39" s="654"/>
      <c r="CV39" s="654"/>
      <c r="CW39" s="654"/>
      <c r="CX39" s="654"/>
      <c r="CY39" s="655"/>
      <c r="CZ39" s="628">
        <v>9.1999999999999993</v>
      </c>
      <c r="DA39" s="656"/>
      <c r="DB39" s="656"/>
      <c r="DC39" s="658"/>
      <c r="DD39" s="632">
        <v>1698886</v>
      </c>
      <c r="DE39" s="654"/>
      <c r="DF39" s="654"/>
      <c r="DG39" s="654"/>
      <c r="DH39" s="654"/>
      <c r="DI39" s="654"/>
      <c r="DJ39" s="654"/>
      <c r="DK39" s="655"/>
      <c r="DL39" s="632" t="s">
        <v>133</v>
      </c>
      <c r="DM39" s="654"/>
      <c r="DN39" s="654"/>
      <c r="DO39" s="654"/>
      <c r="DP39" s="654"/>
      <c r="DQ39" s="654"/>
      <c r="DR39" s="654"/>
      <c r="DS39" s="654"/>
      <c r="DT39" s="654"/>
      <c r="DU39" s="654"/>
      <c r="DV39" s="655"/>
      <c r="DW39" s="628" t="s">
        <v>133</v>
      </c>
      <c r="DX39" s="656"/>
      <c r="DY39" s="656"/>
      <c r="DZ39" s="656"/>
      <c r="EA39" s="656"/>
      <c r="EB39" s="656"/>
      <c r="EC39" s="657"/>
    </row>
    <row r="40" spans="2:133" ht="11.25" customHeight="1" x14ac:dyDescent="0.15">
      <c r="B40" s="620" t="s">
        <v>352</v>
      </c>
      <c r="C40" s="621"/>
      <c r="D40" s="621"/>
      <c r="E40" s="621"/>
      <c r="F40" s="621"/>
      <c r="G40" s="621"/>
      <c r="H40" s="621"/>
      <c r="I40" s="621"/>
      <c r="J40" s="621"/>
      <c r="K40" s="621"/>
      <c r="L40" s="621"/>
      <c r="M40" s="621"/>
      <c r="N40" s="621"/>
      <c r="O40" s="621"/>
      <c r="P40" s="621"/>
      <c r="Q40" s="622"/>
      <c r="R40" s="623" t="s">
        <v>133</v>
      </c>
      <c r="S40" s="624"/>
      <c r="T40" s="624"/>
      <c r="U40" s="624"/>
      <c r="V40" s="624"/>
      <c r="W40" s="624"/>
      <c r="X40" s="624"/>
      <c r="Y40" s="625"/>
      <c r="Z40" s="626" t="s">
        <v>133</v>
      </c>
      <c r="AA40" s="626"/>
      <c r="AB40" s="626"/>
      <c r="AC40" s="626"/>
      <c r="AD40" s="627" t="s">
        <v>248</v>
      </c>
      <c r="AE40" s="627"/>
      <c r="AF40" s="627"/>
      <c r="AG40" s="627"/>
      <c r="AH40" s="627"/>
      <c r="AI40" s="627"/>
      <c r="AJ40" s="627"/>
      <c r="AK40" s="627"/>
      <c r="AL40" s="628" t="s">
        <v>248</v>
      </c>
      <c r="AM40" s="629"/>
      <c r="AN40" s="629"/>
      <c r="AO40" s="630"/>
      <c r="AQ40" s="689" t="s">
        <v>353</v>
      </c>
      <c r="AR40" s="690"/>
      <c r="AS40" s="690"/>
      <c r="AT40" s="690"/>
      <c r="AU40" s="690"/>
      <c r="AV40" s="690"/>
      <c r="AW40" s="690"/>
      <c r="AX40" s="690"/>
      <c r="AY40" s="691"/>
      <c r="AZ40" s="623">
        <v>269879</v>
      </c>
      <c r="BA40" s="624"/>
      <c r="BB40" s="624"/>
      <c r="BC40" s="624"/>
      <c r="BD40" s="654"/>
      <c r="BE40" s="654"/>
      <c r="BF40" s="680"/>
      <c r="BG40" s="669" t="s">
        <v>354</v>
      </c>
      <c r="BH40" s="670"/>
      <c r="BI40" s="670"/>
      <c r="BJ40" s="670"/>
      <c r="BK40" s="670"/>
      <c r="BL40" s="214"/>
      <c r="BM40" s="621" t="s">
        <v>355</v>
      </c>
      <c r="BN40" s="621"/>
      <c r="BO40" s="621"/>
      <c r="BP40" s="621"/>
      <c r="BQ40" s="621"/>
      <c r="BR40" s="621"/>
      <c r="BS40" s="621"/>
      <c r="BT40" s="621"/>
      <c r="BU40" s="622"/>
      <c r="BV40" s="623">
        <v>94</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519274</v>
      </c>
      <c r="CS40" s="624"/>
      <c r="CT40" s="624"/>
      <c r="CU40" s="624"/>
      <c r="CV40" s="624"/>
      <c r="CW40" s="624"/>
      <c r="CX40" s="624"/>
      <c r="CY40" s="625"/>
      <c r="CZ40" s="628">
        <v>2.6</v>
      </c>
      <c r="DA40" s="656"/>
      <c r="DB40" s="656"/>
      <c r="DC40" s="658"/>
      <c r="DD40" s="632">
        <v>480274</v>
      </c>
      <c r="DE40" s="624"/>
      <c r="DF40" s="624"/>
      <c r="DG40" s="624"/>
      <c r="DH40" s="624"/>
      <c r="DI40" s="624"/>
      <c r="DJ40" s="624"/>
      <c r="DK40" s="625"/>
      <c r="DL40" s="632" t="s">
        <v>248</v>
      </c>
      <c r="DM40" s="624"/>
      <c r="DN40" s="624"/>
      <c r="DO40" s="624"/>
      <c r="DP40" s="624"/>
      <c r="DQ40" s="624"/>
      <c r="DR40" s="624"/>
      <c r="DS40" s="624"/>
      <c r="DT40" s="624"/>
      <c r="DU40" s="624"/>
      <c r="DV40" s="625"/>
      <c r="DW40" s="628" t="s">
        <v>133</v>
      </c>
      <c r="DX40" s="656"/>
      <c r="DY40" s="656"/>
      <c r="DZ40" s="656"/>
      <c r="EA40" s="656"/>
      <c r="EB40" s="656"/>
      <c r="EC40" s="657"/>
    </row>
    <row r="41" spans="2:133" ht="11.25" customHeight="1" x14ac:dyDescent="0.15">
      <c r="B41" s="644" t="s">
        <v>357</v>
      </c>
      <c r="C41" s="645"/>
      <c r="D41" s="645"/>
      <c r="E41" s="645"/>
      <c r="F41" s="645"/>
      <c r="G41" s="645"/>
      <c r="H41" s="645"/>
      <c r="I41" s="645"/>
      <c r="J41" s="645"/>
      <c r="K41" s="645"/>
      <c r="L41" s="645"/>
      <c r="M41" s="645"/>
      <c r="N41" s="645"/>
      <c r="O41" s="645"/>
      <c r="P41" s="645"/>
      <c r="Q41" s="646"/>
      <c r="R41" s="698">
        <v>20956635</v>
      </c>
      <c r="S41" s="699"/>
      <c r="T41" s="699"/>
      <c r="U41" s="699"/>
      <c r="V41" s="699"/>
      <c r="W41" s="699"/>
      <c r="X41" s="699"/>
      <c r="Y41" s="700"/>
      <c r="Z41" s="701">
        <v>100</v>
      </c>
      <c r="AA41" s="701"/>
      <c r="AB41" s="701"/>
      <c r="AC41" s="701"/>
      <c r="AD41" s="702">
        <v>12480992</v>
      </c>
      <c r="AE41" s="702"/>
      <c r="AF41" s="702"/>
      <c r="AG41" s="702"/>
      <c r="AH41" s="702"/>
      <c r="AI41" s="702"/>
      <c r="AJ41" s="702"/>
      <c r="AK41" s="702"/>
      <c r="AL41" s="703">
        <v>100</v>
      </c>
      <c r="AM41" s="683"/>
      <c r="AN41" s="683"/>
      <c r="AO41" s="704"/>
      <c r="AQ41" s="689" t="s">
        <v>358</v>
      </c>
      <c r="AR41" s="690"/>
      <c r="AS41" s="690"/>
      <c r="AT41" s="690"/>
      <c r="AU41" s="690"/>
      <c r="AV41" s="690"/>
      <c r="AW41" s="690"/>
      <c r="AX41" s="690"/>
      <c r="AY41" s="691"/>
      <c r="AZ41" s="623">
        <v>170522</v>
      </c>
      <c r="BA41" s="624"/>
      <c r="BB41" s="624"/>
      <c r="BC41" s="624"/>
      <c r="BD41" s="654"/>
      <c r="BE41" s="654"/>
      <c r="BF41" s="680"/>
      <c r="BG41" s="669"/>
      <c r="BH41" s="670"/>
      <c r="BI41" s="670"/>
      <c r="BJ41" s="670"/>
      <c r="BK41" s="670"/>
      <c r="BL41" s="214"/>
      <c r="BM41" s="621" t="s">
        <v>359</v>
      </c>
      <c r="BN41" s="621"/>
      <c r="BO41" s="621"/>
      <c r="BP41" s="621"/>
      <c r="BQ41" s="621"/>
      <c r="BR41" s="621"/>
      <c r="BS41" s="621"/>
      <c r="BT41" s="621"/>
      <c r="BU41" s="622"/>
      <c r="BV41" s="623" t="s">
        <v>133</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133</v>
      </c>
      <c r="CS41" s="654"/>
      <c r="CT41" s="654"/>
      <c r="CU41" s="654"/>
      <c r="CV41" s="654"/>
      <c r="CW41" s="654"/>
      <c r="CX41" s="654"/>
      <c r="CY41" s="655"/>
      <c r="CZ41" s="628" t="s">
        <v>248</v>
      </c>
      <c r="DA41" s="656"/>
      <c r="DB41" s="656"/>
      <c r="DC41" s="658"/>
      <c r="DD41" s="632" t="s">
        <v>133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361</v>
      </c>
      <c r="AR42" s="706"/>
      <c r="AS42" s="706"/>
      <c r="AT42" s="706"/>
      <c r="AU42" s="706"/>
      <c r="AV42" s="706"/>
      <c r="AW42" s="706"/>
      <c r="AX42" s="706"/>
      <c r="AY42" s="707"/>
      <c r="AZ42" s="698">
        <v>910707</v>
      </c>
      <c r="BA42" s="699"/>
      <c r="BB42" s="699"/>
      <c r="BC42" s="699"/>
      <c r="BD42" s="682"/>
      <c r="BE42" s="682"/>
      <c r="BF42" s="684"/>
      <c r="BG42" s="671"/>
      <c r="BH42" s="672"/>
      <c r="BI42" s="672"/>
      <c r="BJ42" s="672"/>
      <c r="BK42" s="672"/>
      <c r="BL42" s="215"/>
      <c r="BM42" s="645" t="s">
        <v>362</v>
      </c>
      <c r="BN42" s="645"/>
      <c r="BO42" s="645"/>
      <c r="BP42" s="645"/>
      <c r="BQ42" s="645"/>
      <c r="BR42" s="645"/>
      <c r="BS42" s="645"/>
      <c r="BT42" s="645"/>
      <c r="BU42" s="646"/>
      <c r="BV42" s="698">
        <v>320</v>
      </c>
      <c r="BW42" s="699"/>
      <c r="BX42" s="699"/>
      <c r="BY42" s="699"/>
      <c r="BZ42" s="699"/>
      <c r="CA42" s="699"/>
      <c r="CB42" s="708"/>
      <c r="CD42" s="620" t="s">
        <v>363</v>
      </c>
      <c r="CE42" s="621"/>
      <c r="CF42" s="621"/>
      <c r="CG42" s="621"/>
      <c r="CH42" s="621"/>
      <c r="CI42" s="621"/>
      <c r="CJ42" s="621"/>
      <c r="CK42" s="621"/>
      <c r="CL42" s="621"/>
      <c r="CM42" s="621"/>
      <c r="CN42" s="621"/>
      <c r="CO42" s="621"/>
      <c r="CP42" s="621"/>
      <c r="CQ42" s="622"/>
      <c r="CR42" s="623">
        <v>1632960</v>
      </c>
      <c r="CS42" s="654"/>
      <c r="CT42" s="654"/>
      <c r="CU42" s="654"/>
      <c r="CV42" s="654"/>
      <c r="CW42" s="654"/>
      <c r="CX42" s="654"/>
      <c r="CY42" s="655"/>
      <c r="CZ42" s="628">
        <v>8.1</v>
      </c>
      <c r="DA42" s="656"/>
      <c r="DB42" s="656"/>
      <c r="DC42" s="658"/>
      <c r="DD42" s="632">
        <v>1132108</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05" t="s">
        <v>364</v>
      </c>
      <c r="CD43" s="620" t="s">
        <v>365</v>
      </c>
      <c r="CE43" s="621"/>
      <c r="CF43" s="621"/>
      <c r="CG43" s="621"/>
      <c r="CH43" s="621"/>
      <c r="CI43" s="621"/>
      <c r="CJ43" s="621"/>
      <c r="CK43" s="621"/>
      <c r="CL43" s="621"/>
      <c r="CM43" s="621"/>
      <c r="CN43" s="621"/>
      <c r="CO43" s="621"/>
      <c r="CP43" s="621"/>
      <c r="CQ43" s="622"/>
      <c r="CR43" s="623">
        <v>86452</v>
      </c>
      <c r="CS43" s="654"/>
      <c r="CT43" s="654"/>
      <c r="CU43" s="654"/>
      <c r="CV43" s="654"/>
      <c r="CW43" s="654"/>
      <c r="CX43" s="654"/>
      <c r="CY43" s="655"/>
      <c r="CZ43" s="628">
        <v>0.4</v>
      </c>
      <c r="DA43" s="656"/>
      <c r="DB43" s="656"/>
      <c r="DC43" s="658"/>
      <c r="DD43" s="632">
        <v>86452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367</v>
      </c>
      <c r="CG44" s="621"/>
      <c r="CH44" s="621"/>
      <c r="CI44" s="621"/>
      <c r="CJ44" s="621"/>
      <c r="CK44" s="621"/>
      <c r="CL44" s="621"/>
      <c r="CM44" s="621"/>
      <c r="CN44" s="621"/>
      <c r="CO44" s="621"/>
      <c r="CP44" s="621"/>
      <c r="CQ44" s="622"/>
      <c r="CR44" s="623">
        <v>1632960</v>
      </c>
      <c r="CS44" s="624"/>
      <c r="CT44" s="624"/>
      <c r="CU44" s="624"/>
      <c r="CV44" s="624"/>
      <c r="CW44" s="624"/>
      <c r="CX44" s="624"/>
      <c r="CY44" s="625"/>
      <c r="CZ44" s="628">
        <v>8.1</v>
      </c>
      <c r="DA44" s="629"/>
      <c r="DB44" s="629"/>
      <c r="DC44" s="635"/>
      <c r="DD44" s="632">
        <v>1132108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369</v>
      </c>
      <c r="CG45" s="621"/>
      <c r="CH45" s="621"/>
      <c r="CI45" s="621"/>
      <c r="CJ45" s="621"/>
      <c r="CK45" s="621"/>
      <c r="CL45" s="621"/>
      <c r="CM45" s="621"/>
      <c r="CN45" s="621"/>
      <c r="CO45" s="621"/>
      <c r="CP45" s="621"/>
      <c r="CQ45" s="622"/>
      <c r="CR45" s="623">
        <v>64473</v>
      </c>
      <c r="CS45" s="654"/>
      <c r="CT45" s="654"/>
      <c r="CU45" s="654"/>
      <c r="CV45" s="654"/>
      <c r="CW45" s="654"/>
      <c r="CX45" s="654"/>
      <c r="CY45" s="655"/>
      <c r="CZ45" s="628">
        <v>0.3</v>
      </c>
      <c r="DA45" s="656"/>
      <c r="DB45" s="656"/>
      <c r="DC45" s="658"/>
      <c r="DD45" s="632">
        <v>11734</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16"/>
      <c r="CD46" s="663"/>
      <c r="CE46" s="664"/>
      <c r="CF46" s="620" t="s">
        <v>370</v>
      </c>
      <c r="CG46" s="621"/>
      <c r="CH46" s="621"/>
      <c r="CI46" s="621"/>
      <c r="CJ46" s="621"/>
      <c r="CK46" s="621"/>
      <c r="CL46" s="621"/>
      <c r="CM46" s="621"/>
      <c r="CN46" s="621"/>
      <c r="CO46" s="621"/>
      <c r="CP46" s="621"/>
      <c r="CQ46" s="622"/>
      <c r="CR46" s="623">
        <v>1526009</v>
      </c>
      <c r="CS46" s="624"/>
      <c r="CT46" s="624"/>
      <c r="CU46" s="624"/>
      <c r="CV46" s="624"/>
      <c r="CW46" s="624"/>
      <c r="CX46" s="624"/>
      <c r="CY46" s="625"/>
      <c r="CZ46" s="628">
        <v>7.5</v>
      </c>
      <c r="DA46" s="629"/>
      <c r="DB46" s="629"/>
      <c r="DC46" s="635"/>
      <c r="DD46" s="632">
        <v>1106196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16"/>
      <c r="CD47" s="663"/>
      <c r="CE47" s="664"/>
      <c r="CF47" s="620" t="s">
        <v>371</v>
      </c>
      <c r="CG47" s="621"/>
      <c r="CH47" s="621"/>
      <c r="CI47" s="621"/>
      <c r="CJ47" s="621"/>
      <c r="CK47" s="621"/>
      <c r="CL47" s="621"/>
      <c r="CM47" s="621"/>
      <c r="CN47" s="621"/>
      <c r="CO47" s="621"/>
      <c r="CP47" s="621"/>
      <c r="CQ47" s="622"/>
      <c r="CR47" s="623" t="s">
        <v>248</v>
      </c>
      <c r="CS47" s="654"/>
      <c r="CT47" s="654"/>
      <c r="CU47" s="654"/>
      <c r="CV47" s="654"/>
      <c r="CW47" s="654"/>
      <c r="CX47" s="654"/>
      <c r="CY47" s="655"/>
      <c r="CZ47" s="628" t="s">
        <v>133</v>
      </c>
      <c r="DA47" s="656"/>
      <c r="DB47" s="656"/>
      <c r="DC47" s="658"/>
      <c r="DD47" s="632" t="s">
        <v>248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16"/>
      <c r="CD48" s="665"/>
      <c r="CE48" s="666"/>
      <c r="CF48" s="620" t="s">
        <v>372</v>
      </c>
      <c r="CG48" s="621"/>
      <c r="CH48" s="621"/>
      <c r="CI48" s="621"/>
      <c r="CJ48" s="621"/>
      <c r="CK48" s="621"/>
      <c r="CL48" s="621"/>
      <c r="CM48" s="621"/>
      <c r="CN48" s="621"/>
      <c r="CO48" s="621"/>
      <c r="CP48" s="621"/>
      <c r="CQ48" s="622"/>
      <c r="CR48" s="623" t="s">
        <v>248</v>
      </c>
      <c r="CS48" s="624"/>
      <c r="CT48" s="624"/>
      <c r="CU48" s="624"/>
      <c r="CV48" s="624"/>
      <c r="CW48" s="624"/>
      <c r="CX48" s="624"/>
      <c r="CY48" s="625"/>
      <c r="CZ48" s="628" t="s">
        <v>133</v>
      </c>
      <c r="DA48" s="629"/>
      <c r="DB48" s="629"/>
      <c r="DC48" s="635"/>
      <c r="DD48" s="632" t="s">
        <v>248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16"/>
      <c r="CD49" s="644" t="s">
        <v>373</v>
      </c>
      <c r="CE49" s="645"/>
      <c r="CF49" s="645"/>
      <c r="CG49" s="645"/>
      <c r="CH49" s="645"/>
      <c r="CI49" s="645"/>
      <c r="CJ49" s="645"/>
      <c r="CK49" s="645"/>
      <c r="CL49" s="645"/>
      <c r="CM49" s="645"/>
      <c r="CN49" s="645"/>
      <c r="CO49" s="645"/>
      <c r="CP49" s="645"/>
      <c r="CQ49" s="646"/>
      <c r="CR49" s="698">
        <v>20219176</v>
      </c>
      <c r="CS49" s="682"/>
      <c r="CT49" s="682"/>
      <c r="CU49" s="682"/>
      <c r="CV49" s="682"/>
      <c r="CW49" s="682"/>
      <c r="CX49" s="682"/>
      <c r="CY49" s="711"/>
      <c r="CZ49" s="703">
        <v>100</v>
      </c>
      <c r="DA49" s="712"/>
      <c r="DB49" s="712"/>
      <c r="DC49" s="713"/>
      <c r="DD49" s="714">
        <v>15899312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OyZcPuTRh6zlk7GCpcLMz/Y4Hs5ca8LGYgp1MnzaUl03kJH2jyWTdkbIoOJHVLheEc67edIYiP8/1p9E9Jv2A==" saltValue="hSlYa6WcsS/W5jzR92Pmi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90" t="s">
        <v>374</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790"/>
      <c r="AR2" s="790"/>
      <c r="AS2" s="790"/>
      <c r="AT2" s="790"/>
      <c r="AU2" s="790"/>
      <c r="AV2" s="790"/>
      <c r="AW2" s="790"/>
      <c r="AX2" s="790"/>
      <c r="AY2" s="790"/>
      <c r="AZ2" s="790"/>
      <c r="BA2" s="790"/>
      <c r="BB2" s="790"/>
      <c r="BC2" s="790"/>
      <c r="BD2" s="790"/>
      <c r="BE2" s="790"/>
      <c r="BF2" s="790"/>
      <c r="BG2" s="790"/>
      <c r="BH2" s="790"/>
      <c r="BI2" s="79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91" t="s">
        <v>375</v>
      </c>
      <c r="DK2" s="792"/>
      <c r="DL2" s="792"/>
      <c r="DM2" s="792"/>
      <c r="DN2" s="792"/>
      <c r="DO2" s="793"/>
      <c r="DP2" s="219"/>
      <c r="DQ2" s="791" t="s">
        <v>376</v>
      </c>
      <c r="DR2" s="792"/>
      <c r="DS2" s="792"/>
      <c r="DT2" s="792"/>
      <c r="DU2" s="792"/>
      <c r="DV2" s="792"/>
      <c r="DW2" s="792"/>
      <c r="DX2" s="792"/>
      <c r="DY2" s="792"/>
      <c r="DZ2" s="79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94" t="s">
        <v>377</v>
      </c>
      <c r="B4" s="794"/>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c r="AH4" s="794"/>
      <c r="AI4" s="794"/>
      <c r="AJ4" s="794"/>
      <c r="AK4" s="794"/>
      <c r="AL4" s="794"/>
      <c r="AM4" s="794"/>
      <c r="AN4" s="794"/>
      <c r="AO4" s="794"/>
      <c r="AP4" s="794"/>
      <c r="AQ4" s="794"/>
      <c r="AR4" s="794"/>
      <c r="AS4" s="794"/>
      <c r="AT4" s="794"/>
      <c r="AU4" s="794"/>
      <c r="AV4" s="794"/>
      <c r="AW4" s="794"/>
      <c r="AX4" s="794"/>
      <c r="AY4" s="794"/>
      <c r="AZ4" s="223"/>
      <c r="BA4" s="223"/>
      <c r="BB4" s="223"/>
      <c r="BC4" s="223"/>
      <c r="BD4" s="223"/>
      <c r="BE4" s="224"/>
      <c r="BF4" s="224"/>
      <c r="BG4" s="224"/>
      <c r="BH4" s="224"/>
      <c r="BI4" s="224"/>
      <c r="BJ4" s="224"/>
      <c r="BK4" s="224"/>
      <c r="BL4" s="224"/>
      <c r="BM4" s="224"/>
      <c r="BN4" s="224"/>
      <c r="BO4" s="224"/>
      <c r="BP4" s="224"/>
      <c r="BQ4" s="795" t="s">
        <v>378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25"/>
    </row>
    <row r="5" spans="1:131" s="226" customFormat="1" ht="26.25" customHeight="1" x14ac:dyDescent="0.15">
      <c r="A5" s="784" t="s">
        <v>379</v>
      </c>
      <c r="B5" s="785"/>
      <c r="C5" s="785"/>
      <c r="D5" s="785"/>
      <c r="E5" s="785"/>
      <c r="F5" s="785"/>
      <c r="G5" s="785"/>
      <c r="H5" s="785"/>
      <c r="I5" s="785"/>
      <c r="J5" s="785"/>
      <c r="K5" s="785"/>
      <c r="L5" s="785"/>
      <c r="M5" s="785"/>
      <c r="N5" s="785"/>
      <c r="O5" s="785"/>
      <c r="P5" s="786"/>
      <c r="Q5" s="780" t="s">
        <v>380</v>
      </c>
      <c r="R5" s="776"/>
      <c r="S5" s="776"/>
      <c r="T5" s="776"/>
      <c r="U5" s="777"/>
      <c r="V5" s="780" t="s">
        <v>381</v>
      </c>
      <c r="W5" s="776"/>
      <c r="X5" s="776"/>
      <c r="Y5" s="776"/>
      <c r="Z5" s="777"/>
      <c r="AA5" s="780" t="s">
        <v>382</v>
      </c>
      <c r="AB5" s="776"/>
      <c r="AC5" s="776"/>
      <c r="AD5" s="776"/>
      <c r="AE5" s="776"/>
      <c r="AF5" s="796" t="s">
        <v>383</v>
      </c>
      <c r="AG5" s="776"/>
      <c r="AH5" s="776"/>
      <c r="AI5" s="776"/>
      <c r="AJ5" s="782"/>
      <c r="AK5" s="776" t="s">
        <v>384</v>
      </c>
      <c r="AL5" s="776"/>
      <c r="AM5" s="776"/>
      <c r="AN5" s="776"/>
      <c r="AO5" s="777"/>
      <c r="AP5" s="780" t="s">
        <v>385</v>
      </c>
      <c r="AQ5" s="776"/>
      <c r="AR5" s="776"/>
      <c r="AS5" s="776"/>
      <c r="AT5" s="777"/>
      <c r="AU5" s="780" t="s">
        <v>386</v>
      </c>
      <c r="AV5" s="776"/>
      <c r="AW5" s="776"/>
      <c r="AX5" s="776"/>
      <c r="AY5" s="782"/>
      <c r="AZ5" s="223"/>
      <c r="BA5" s="223"/>
      <c r="BB5" s="223"/>
      <c r="BC5" s="223"/>
      <c r="BD5" s="223"/>
      <c r="BE5" s="224"/>
      <c r="BF5" s="224"/>
      <c r="BG5" s="224"/>
      <c r="BH5" s="224"/>
      <c r="BI5" s="224"/>
      <c r="BJ5" s="224"/>
      <c r="BK5" s="224"/>
      <c r="BL5" s="224"/>
      <c r="BM5" s="224"/>
      <c r="BN5" s="224"/>
      <c r="BO5" s="224"/>
      <c r="BP5" s="224"/>
      <c r="BQ5" s="784" t="s">
        <v>387</v>
      </c>
      <c r="BR5" s="785"/>
      <c r="BS5" s="785"/>
      <c r="BT5" s="785"/>
      <c r="BU5" s="785"/>
      <c r="BV5" s="785"/>
      <c r="BW5" s="785"/>
      <c r="BX5" s="785"/>
      <c r="BY5" s="785"/>
      <c r="BZ5" s="785"/>
      <c r="CA5" s="785"/>
      <c r="CB5" s="785"/>
      <c r="CC5" s="785"/>
      <c r="CD5" s="785"/>
      <c r="CE5" s="785"/>
      <c r="CF5" s="785"/>
      <c r="CG5" s="786"/>
      <c r="CH5" s="780" t="s">
        <v>388</v>
      </c>
      <c r="CI5" s="776"/>
      <c r="CJ5" s="776"/>
      <c r="CK5" s="776"/>
      <c r="CL5" s="777"/>
      <c r="CM5" s="780" t="s">
        <v>389</v>
      </c>
      <c r="CN5" s="776"/>
      <c r="CO5" s="776"/>
      <c r="CP5" s="776"/>
      <c r="CQ5" s="777"/>
      <c r="CR5" s="780" t="s">
        <v>390</v>
      </c>
      <c r="CS5" s="776"/>
      <c r="CT5" s="776"/>
      <c r="CU5" s="776"/>
      <c r="CV5" s="777"/>
      <c r="CW5" s="780" t="s">
        <v>391</v>
      </c>
      <c r="CX5" s="776"/>
      <c r="CY5" s="776"/>
      <c r="CZ5" s="776"/>
      <c r="DA5" s="777"/>
      <c r="DB5" s="780" t="s">
        <v>392</v>
      </c>
      <c r="DC5" s="776"/>
      <c r="DD5" s="776"/>
      <c r="DE5" s="776"/>
      <c r="DF5" s="777"/>
      <c r="DG5" s="817" t="s">
        <v>393</v>
      </c>
      <c r="DH5" s="818"/>
      <c r="DI5" s="818"/>
      <c r="DJ5" s="818"/>
      <c r="DK5" s="819"/>
      <c r="DL5" s="817" t="s">
        <v>394</v>
      </c>
      <c r="DM5" s="818"/>
      <c r="DN5" s="818"/>
      <c r="DO5" s="818"/>
      <c r="DP5" s="819"/>
      <c r="DQ5" s="780" t="s">
        <v>395</v>
      </c>
      <c r="DR5" s="776"/>
      <c r="DS5" s="776"/>
      <c r="DT5" s="776"/>
      <c r="DU5" s="777"/>
      <c r="DV5" s="780" t="s">
        <v>386</v>
      </c>
      <c r="DW5" s="776"/>
      <c r="DX5" s="776"/>
      <c r="DY5" s="776"/>
      <c r="DZ5" s="782"/>
      <c r="EA5" s="225"/>
    </row>
    <row r="6" spans="1:131" s="226" customFormat="1" ht="26.25" customHeight="1" thickBot="1" x14ac:dyDescent="0.2">
      <c r="A6" s="787"/>
      <c r="B6" s="788"/>
      <c r="C6" s="788"/>
      <c r="D6" s="788"/>
      <c r="E6" s="788"/>
      <c r="F6" s="788"/>
      <c r="G6" s="788"/>
      <c r="H6" s="788"/>
      <c r="I6" s="788"/>
      <c r="J6" s="788"/>
      <c r="K6" s="788"/>
      <c r="L6" s="788"/>
      <c r="M6" s="788"/>
      <c r="N6" s="788"/>
      <c r="O6" s="788"/>
      <c r="P6" s="789"/>
      <c r="Q6" s="781"/>
      <c r="R6" s="778"/>
      <c r="S6" s="778"/>
      <c r="T6" s="778"/>
      <c r="U6" s="779"/>
      <c r="V6" s="781"/>
      <c r="W6" s="778"/>
      <c r="X6" s="778"/>
      <c r="Y6" s="778"/>
      <c r="Z6" s="779"/>
      <c r="AA6" s="781"/>
      <c r="AB6" s="778"/>
      <c r="AC6" s="778"/>
      <c r="AD6" s="778"/>
      <c r="AE6" s="778"/>
      <c r="AF6" s="797"/>
      <c r="AG6" s="778"/>
      <c r="AH6" s="778"/>
      <c r="AI6" s="778"/>
      <c r="AJ6" s="783"/>
      <c r="AK6" s="778"/>
      <c r="AL6" s="778"/>
      <c r="AM6" s="778"/>
      <c r="AN6" s="778"/>
      <c r="AO6" s="779"/>
      <c r="AP6" s="781"/>
      <c r="AQ6" s="778"/>
      <c r="AR6" s="778"/>
      <c r="AS6" s="778"/>
      <c r="AT6" s="779"/>
      <c r="AU6" s="781"/>
      <c r="AV6" s="778"/>
      <c r="AW6" s="778"/>
      <c r="AX6" s="778"/>
      <c r="AY6" s="783"/>
      <c r="AZ6" s="223"/>
      <c r="BA6" s="223"/>
      <c r="BB6" s="223"/>
      <c r="BC6" s="223"/>
      <c r="BD6" s="223"/>
      <c r="BE6" s="224"/>
      <c r="BF6" s="224"/>
      <c r="BG6" s="224"/>
      <c r="BH6" s="224"/>
      <c r="BI6" s="224"/>
      <c r="BJ6" s="224"/>
      <c r="BK6" s="224"/>
      <c r="BL6" s="224"/>
      <c r="BM6" s="224"/>
      <c r="BN6" s="224"/>
      <c r="BO6" s="224"/>
      <c r="BP6" s="224"/>
      <c r="BQ6" s="787"/>
      <c r="BR6" s="788"/>
      <c r="BS6" s="788"/>
      <c r="BT6" s="788"/>
      <c r="BU6" s="788"/>
      <c r="BV6" s="788"/>
      <c r="BW6" s="788"/>
      <c r="BX6" s="788"/>
      <c r="BY6" s="788"/>
      <c r="BZ6" s="788"/>
      <c r="CA6" s="788"/>
      <c r="CB6" s="788"/>
      <c r="CC6" s="788"/>
      <c r="CD6" s="788"/>
      <c r="CE6" s="788"/>
      <c r="CF6" s="788"/>
      <c r="CG6" s="789"/>
      <c r="CH6" s="781"/>
      <c r="CI6" s="778"/>
      <c r="CJ6" s="778"/>
      <c r="CK6" s="778"/>
      <c r="CL6" s="779"/>
      <c r="CM6" s="781"/>
      <c r="CN6" s="778"/>
      <c r="CO6" s="778"/>
      <c r="CP6" s="778"/>
      <c r="CQ6" s="779"/>
      <c r="CR6" s="781"/>
      <c r="CS6" s="778"/>
      <c r="CT6" s="778"/>
      <c r="CU6" s="778"/>
      <c r="CV6" s="779"/>
      <c r="CW6" s="781"/>
      <c r="CX6" s="778"/>
      <c r="CY6" s="778"/>
      <c r="CZ6" s="778"/>
      <c r="DA6" s="779"/>
      <c r="DB6" s="781"/>
      <c r="DC6" s="778"/>
      <c r="DD6" s="778"/>
      <c r="DE6" s="778"/>
      <c r="DF6" s="779"/>
      <c r="DG6" s="820"/>
      <c r="DH6" s="821"/>
      <c r="DI6" s="821"/>
      <c r="DJ6" s="821"/>
      <c r="DK6" s="822"/>
      <c r="DL6" s="820"/>
      <c r="DM6" s="821"/>
      <c r="DN6" s="821"/>
      <c r="DO6" s="821"/>
      <c r="DP6" s="822"/>
      <c r="DQ6" s="781"/>
      <c r="DR6" s="778"/>
      <c r="DS6" s="778"/>
      <c r="DT6" s="778"/>
      <c r="DU6" s="779"/>
      <c r="DV6" s="781"/>
      <c r="DW6" s="778"/>
      <c r="DX6" s="778"/>
      <c r="DY6" s="778"/>
      <c r="DZ6" s="783"/>
      <c r="EA6" s="225"/>
    </row>
    <row r="7" spans="1:131" s="226" customFormat="1" ht="26.25" customHeight="1" thickTop="1" x14ac:dyDescent="0.15">
      <c r="A7" s="227">
        <v>1</v>
      </c>
      <c r="B7" s="734" t="s">
        <v>396</v>
      </c>
      <c r="C7" s="735"/>
      <c r="D7" s="735"/>
      <c r="E7" s="735"/>
      <c r="F7" s="735"/>
      <c r="G7" s="735"/>
      <c r="H7" s="735"/>
      <c r="I7" s="735"/>
      <c r="J7" s="735"/>
      <c r="K7" s="735"/>
      <c r="L7" s="735"/>
      <c r="M7" s="735"/>
      <c r="N7" s="735"/>
      <c r="O7" s="735"/>
      <c r="P7" s="736"/>
      <c r="Q7" s="798">
        <v>20968</v>
      </c>
      <c r="R7" s="799"/>
      <c r="S7" s="799"/>
      <c r="T7" s="799"/>
      <c r="U7" s="799"/>
      <c r="V7" s="799">
        <v>20230</v>
      </c>
      <c r="W7" s="799"/>
      <c r="X7" s="799"/>
      <c r="Y7" s="799"/>
      <c r="Z7" s="799"/>
      <c r="AA7" s="799">
        <v>737</v>
      </c>
      <c r="AB7" s="799"/>
      <c r="AC7" s="799"/>
      <c r="AD7" s="799"/>
      <c r="AE7" s="800"/>
      <c r="AF7" s="801">
        <v>674</v>
      </c>
      <c r="AG7" s="802"/>
      <c r="AH7" s="802"/>
      <c r="AI7" s="802"/>
      <c r="AJ7" s="803"/>
      <c r="AK7" s="804"/>
      <c r="AL7" s="805"/>
      <c r="AM7" s="805"/>
      <c r="AN7" s="805"/>
      <c r="AO7" s="805"/>
      <c r="AP7" s="805">
        <v>1510</v>
      </c>
      <c r="AQ7" s="805"/>
      <c r="AR7" s="805"/>
      <c r="AS7" s="805"/>
      <c r="AT7" s="805"/>
      <c r="AU7" s="806"/>
      <c r="AV7" s="806"/>
      <c r="AW7" s="806"/>
      <c r="AX7" s="806"/>
      <c r="AY7" s="807"/>
      <c r="AZ7" s="223"/>
      <c r="BA7" s="223"/>
      <c r="BB7" s="223"/>
      <c r="BC7" s="223"/>
      <c r="BD7" s="223"/>
      <c r="BE7" s="224"/>
      <c r="BF7" s="224"/>
      <c r="BG7" s="224"/>
      <c r="BH7" s="224"/>
      <c r="BI7" s="224"/>
      <c r="BJ7" s="224"/>
      <c r="BK7" s="224"/>
      <c r="BL7" s="224"/>
      <c r="BM7" s="224"/>
      <c r="BN7" s="224"/>
      <c r="BO7" s="224"/>
      <c r="BP7" s="224"/>
      <c r="BQ7" s="227">
        <v>1</v>
      </c>
      <c r="BR7" s="228"/>
      <c r="BS7" s="811" t="s">
        <v>589</v>
      </c>
      <c r="BT7" s="812"/>
      <c r="BU7" s="812"/>
      <c r="BV7" s="812"/>
      <c r="BW7" s="812"/>
      <c r="BX7" s="812"/>
      <c r="BY7" s="812"/>
      <c r="BZ7" s="812"/>
      <c r="CA7" s="812"/>
      <c r="CB7" s="812"/>
      <c r="CC7" s="812"/>
      <c r="CD7" s="812"/>
      <c r="CE7" s="812"/>
      <c r="CF7" s="812"/>
      <c r="CG7" s="813"/>
      <c r="CH7" s="808">
        <v>1</v>
      </c>
      <c r="CI7" s="809"/>
      <c r="CJ7" s="809"/>
      <c r="CK7" s="809"/>
      <c r="CL7" s="810"/>
      <c r="CM7" s="808">
        <v>118</v>
      </c>
      <c r="CN7" s="809"/>
      <c r="CO7" s="809"/>
      <c r="CP7" s="809"/>
      <c r="CQ7" s="810"/>
      <c r="CR7" s="808">
        <v>100</v>
      </c>
      <c r="CS7" s="809"/>
      <c r="CT7" s="809"/>
      <c r="CU7" s="809"/>
      <c r="CV7" s="810"/>
      <c r="CW7" s="808">
        <v>69</v>
      </c>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4"/>
      <c r="EA7" s="225"/>
    </row>
    <row r="8" spans="1:131" s="226" customFormat="1" ht="26.25" customHeight="1" x14ac:dyDescent="0.15">
      <c r="A8" s="229">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815"/>
      <c r="AL8" s="816"/>
      <c r="AM8" s="816"/>
      <c r="AN8" s="816"/>
      <c r="AO8" s="816"/>
      <c r="AP8" s="816"/>
      <c r="AQ8" s="816"/>
      <c r="AR8" s="816"/>
      <c r="AS8" s="816"/>
      <c r="AT8" s="816"/>
      <c r="AU8" s="823"/>
      <c r="AV8" s="823"/>
      <c r="AW8" s="823"/>
      <c r="AX8" s="823"/>
      <c r="AY8" s="824"/>
      <c r="AZ8" s="223"/>
      <c r="BA8" s="223"/>
      <c r="BB8" s="223"/>
      <c r="BC8" s="223"/>
      <c r="BD8" s="223"/>
      <c r="BE8" s="224"/>
      <c r="BF8" s="224"/>
      <c r="BG8" s="224"/>
      <c r="BH8" s="224"/>
      <c r="BI8" s="224"/>
      <c r="BJ8" s="224"/>
      <c r="BK8" s="224"/>
      <c r="BL8" s="224"/>
      <c r="BM8" s="224"/>
      <c r="BN8" s="224"/>
      <c r="BO8" s="224"/>
      <c r="BP8" s="224"/>
      <c r="BQ8" s="229">
        <v>2</v>
      </c>
      <c r="BR8" s="230"/>
      <c r="BS8" s="825"/>
      <c r="BT8" s="826"/>
      <c r="BU8" s="826"/>
      <c r="BV8" s="826"/>
      <c r="BW8" s="826"/>
      <c r="BX8" s="826"/>
      <c r="BY8" s="826"/>
      <c r="BZ8" s="826"/>
      <c r="CA8" s="826"/>
      <c r="CB8" s="826"/>
      <c r="CC8" s="826"/>
      <c r="CD8" s="826"/>
      <c r="CE8" s="826"/>
      <c r="CF8" s="826"/>
      <c r="CG8" s="827"/>
      <c r="CH8" s="828"/>
      <c r="CI8" s="829"/>
      <c r="CJ8" s="829"/>
      <c r="CK8" s="829"/>
      <c r="CL8" s="830"/>
      <c r="CM8" s="828"/>
      <c r="CN8" s="829"/>
      <c r="CO8" s="829"/>
      <c r="CP8" s="829"/>
      <c r="CQ8" s="830"/>
      <c r="CR8" s="828"/>
      <c r="CS8" s="829"/>
      <c r="CT8" s="829"/>
      <c r="CU8" s="829"/>
      <c r="CV8" s="830"/>
      <c r="CW8" s="828"/>
      <c r="CX8" s="829"/>
      <c r="CY8" s="829"/>
      <c r="CZ8" s="829"/>
      <c r="DA8" s="830"/>
      <c r="DB8" s="828"/>
      <c r="DC8" s="829"/>
      <c r="DD8" s="829"/>
      <c r="DE8" s="829"/>
      <c r="DF8" s="830"/>
      <c r="DG8" s="828"/>
      <c r="DH8" s="829"/>
      <c r="DI8" s="829"/>
      <c r="DJ8" s="829"/>
      <c r="DK8" s="830"/>
      <c r="DL8" s="828"/>
      <c r="DM8" s="829"/>
      <c r="DN8" s="829"/>
      <c r="DO8" s="829"/>
      <c r="DP8" s="830"/>
      <c r="DQ8" s="828"/>
      <c r="DR8" s="829"/>
      <c r="DS8" s="829"/>
      <c r="DT8" s="829"/>
      <c r="DU8" s="830"/>
      <c r="DV8" s="825"/>
      <c r="DW8" s="826"/>
      <c r="DX8" s="826"/>
      <c r="DY8" s="826"/>
      <c r="DZ8" s="831"/>
      <c r="EA8" s="225"/>
    </row>
    <row r="9" spans="1:131" s="226" customFormat="1" ht="26.25" customHeight="1" x14ac:dyDescent="0.15">
      <c r="A9" s="229">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815"/>
      <c r="AL9" s="816"/>
      <c r="AM9" s="816"/>
      <c r="AN9" s="816"/>
      <c r="AO9" s="816"/>
      <c r="AP9" s="816"/>
      <c r="AQ9" s="816"/>
      <c r="AR9" s="816"/>
      <c r="AS9" s="816"/>
      <c r="AT9" s="816"/>
      <c r="AU9" s="823"/>
      <c r="AV9" s="823"/>
      <c r="AW9" s="823"/>
      <c r="AX9" s="823"/>
      <c r="AY9" s="824"/>
      <c r="AZ9" s="223"/>
      <c r="BA9" s="223"/>
      <c r="BB9" s="223"/>
      <c r="BC9" s="223"/>
      <c r="BD9" s="223"/>
      <c r="BE9" s="224"/>
      <c r="BF9" s="224"/>
      <c r="BG9" s="224"/>
      <c r="BH9" s="224"/>
      <c r="BI9" s="224"/>
      <c r="BJ9" s="224"/>
      <c r="BK9" s="224"/>
      <c r="BL9" s="224"/>
      <c r="BM9" s="224"/>
      <c r="BN9" s="224"/>
      <c r="BO9" s="224"/>
      <c r="BP9" s="224"/>
      <c r="BQ9" s="229">
        <v>3</v>
      </c>
      <c r="BR9" s="230"/>
      <c r="BS9" s="825"/>
      <c r="BT9" s="826"/>
      <c r="BU9" s="826"/>
      <c r="BV9" s="826"/>
      <c r="BW9" s="826"/>
      <c r="BX9" s="826"/>
      <c r="BY9" s="826"/>
      <c r="BZ9" s="826"/>
      <c r="CA9" s="826"/>
      <c r="CB9" s="826"/>
      <c r="CC9" s="826"/>
      <c r="CD9" s="826"/>
      <c r="CE9" s="826"/>
      <c r="CF9" s="826"/>
      <c r="CG9" s="827"/>
      <c r="CH9" s="828"/>
      <c r="CI9" s="829"/>
      <c r="CJ9" s="829"/>
      <c r="CK9" s="829"/>
      <c r="CL9" s="830"/>
      <c r="CM9" s="828"/>
      <c r="CN9" s="829"/>
      <c r="CO9" s="829"/>
      <c r="CP9" s="829"/>
      <c r="CQ9" s="830"/>
      <c r="CR9" s="828"/>
      <c r="CS9" s="829"/>
      <c r="CT9" s="829"/>
      <c r="CU9" s="829"/>
      <c r="CV9" s="830"/>
      <c r="CW9" s="828"/>
      <c r="CX9" s="829"/>
      <c r="CY9" s="829"/>
      <c r="CZ9" s="829"/>
      <c r="DA9" s="830"/>
      <c r="DB9" s="828"/>
      <c r="DC9" s="829"/>
      <c r="DD9" s="829"/>
      <c r="DE9" s="829"/>
      <c r="DF9" s="830"/>
      <c r="DG9" s="828"/>
      <c r="DH9" s="829"/>
      <c r="DI9" s="829"/>
      <c r="DJ9" s="829"/>
      <c r="DK9" s="830"/>
      <c r="DL9" s="828"/>
      <c r="DM9" s="829"/>
      <c r="DN9" s="829"/>
      <c r="DO9" s="829"/>
      <c r="DP9" s="830"/>
      <c r="DQ9" s="828"/>
      <c r="DR9" s="829"/>
      <c r="DS9" s="829"/>
      <c r="DT9" s="829"/>
      <c r="DU9" s="830"/>
      <c r="DV9" s="825"/>
      <c r="DW9" s="826"/>
      <c r="DX9" s="826"/>
      <c r="DY9" s="826"/>
      <c r="DZ9" s="831"/>
      <c r="EA9" s="225"/>
    </row>
    <row r="10" spans="1:131" s="226" customFormat="1" ht="26.25" customHeight="1" x14ac:dyDescent="0.15">
      <c r="A10" s="229">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815"/>
      <c r="AL10" s="816"/>
      <c r="AM10" s="816"/>
      <c r="AN10" s="816"/>
      <c r="AO10" s="816"/>
      <c r="AP10" s="816"/>
      <c r="AQ10" s="816"/>
      <c r="AR10" s="816"/>
      <c r="AS10" s="816"/>
      <c r="AT10" s="816"/>
      <c r="AU10" s="823"/>
      <c r="AV10" s="823"/>
      <c r="AW10" s="823"/>
      <c r="AX10" s="823"/>
      <c r="AY10" s="824"/>
      <c r="AZ10" s="223"/>
      <c r="BA10" s="223"/>
      <c r="BB10" s="223"/>
      <c r="BC10" s="223"/>
      <c r="BD10" s="223"/>
      <c r="BE10" s="224"/>
      <c r="BF10" s="224"/>
      <c r="BG10" s="224"/>
      <c r="BH10" s="224"/>
      <c r="BI10" s="224"/>
      <c r="BJ10" s="224"/>
      <c r="BK10" s="224"/>
      <c r="BL10" s="224"/>
      <c r="BM10" s="224"/>
      <c r="BN10" s="224"/>
      <c r="BO10" s="224"/>
      <c r="BP10" s="224"/>
      <c r="BQ10" s="229">
        <v>4</v>
      </c>
      <c r="BR10" s="230"/>
      <c r="BS10" s="825"/>
      <c r="BT10" s="826"/>
      <c r="BU10" s="826"/>
      <c r="BV10" s="826"/>
      <c r="BW10" s="826"/>
      <c r="BX10" s="826"/>
      <c r="BY10" s="826"/>
      <c r="BZ10" s="826"/>
      <c r="CA10" s="826"/>
      <c r="CB10" s="826"/>
      <c r="CC10" s="826"/>
      <c r="CD10" s="826"/>
      <c r="CE10" s="826"/>
      <c r="CF10" s="826"/>
      <c r="CG10" s="827"/>
      <c r="CH10" s="828"/>
      <c r="CI10" s="829"/>
      <c r="CJ10" s="829"/>
      <c r="CK10" s="829"/>
      <c r="CL10" s="830"/>
      <c r="CM10" s="828"/>
      <c r="CN10" s="829"/>
      <c r="CO10" s="829"/>
      <c r="CP10" s="829"/>
      <c r="CQ10" s="830"/>
      <c r="CR10" s="828"/>
      <c r="CS10" s="829"/>
      <c r="CT10" s="829"/>
      <c r="CU10" s="829"/>
      <c r="CV10" s="830"/>
      <c r="CW10" s="828"/>
      <c r="CX10" s="829"/>
      <c r="CY10" s="829"/>
      <c r="CZ10" s="829"/>
      <c r="DA10" s="830"/>
      <c r="DB10" s="828"/>
      <c r="DC10" s="829"/>
      <c r="DD10" s="829"/>
      <c r="DE10" s="829"/>
      <c r="DF10" s="830"/>
      <c r="DG10" s="828"/>
      <c r="DH10" s="829"/>
      <c r="DI10" s="829"/>
      <c r="DJ10" s="829"/>
      <c r="DK10" s="830"/>
      <c r="DL10" s="828"/>
      <c r="DM10" s="829"/>
      <c r="DN10" s="829"/>
      <c r="DO10" s="829"/>
      <c r="DP10" s="830"/>
      <c r="DQ10" s="828"/>
      <c r="DR10" s="829"/>
      <c r="DS10" s="829"/>
      <c r="DT10" s="829"/>
      <c r="DU10" s="830"/>
      <c r="DV10" s="825"/>
      <c r="DW10" s="826"/>
      <c r="DX10" s="826"/>
      <c r="DY10" s="826"/>
      <c r="DZ10" s="831"/>
      <c r="EA10" s="225"/>
    </row>
    <row r="11" spans="1:131" s="226" customFormat="1" ht="26.25" customHeight="1" x14ac:dyDescent="0.15">
      <c r="A11" s="229">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815"/>
      <c r="AL11" s="816"/>
      <c r="AM11" s="816"/>
      <c r="AN11" s="816"/>
      <c r="AO11" s="816"/>
      <c r="AP11" s="816"/>
      <c r="AQ11" s="816"/>
      <c r="AR11" s="816"/>
      <c r="AS11" s="816"/>
      <c r="AT11" s="816"/>
      <c r="AU11" s="823"/>
      <c r="AV11" s="823"/>
      <c r="AW11" s="823"/>
      <c r="AX11" s="823"/>
      <c r="AY11" s="824"/>
      <c r="AZ11" s="223"/>
      <c r="BA11" s="223"/>
      <c r="BB11" s="223"/>
      <c r="BC11" s="223"/>
      <c r="BD11" s="223"/>
      <c r="BE11" s="224"/>
      <c r="BF11" s="224"/>
      <c r="BG11" s="224"/>
      <c r="BH11" s="224"/>
      <c r="BI11" s="224"/>
      <c r="BJ11" s="224"/>
      <c r="BK11" s="224"/>
      <c r="BL11" s="224"/>
      <c r="BM11" s="224"/>
      <c r="BN11" s="224"/>
      <c r="BO11" s="224"/>
      <c r="BP11" s="224"/>
      <c r="BQ11" s="229">
        <v>5</v>
      </c>
      <c r="BR11" s="230"/>
      <c r="BS11" s="825"/>
      <c r="BT11" s="826"/>
      <c r="BU11" s="826"/>
      <c r="BV11" s="826"/>
      <c r="BW11" s="826"/>
      <c r="BX11" s="826"/>
      <c r="BY11" s="826"/>
      <c r="BZ11" s="826"/>
      <c r="CA11" s="826"/>
      <c r="CB11" s="826"/>
      <c r="CC11" s="826"/>
      <c r="CD11" s="826"/>
      <c r="CE11" s="826"/>
      <c r="CF11" s="826"/>
      <c r="CG11" s="827"/>
      <c r="CH11" s="828"/>
      <c r="CI11" s="829"/>
      <c r="CJ11" s="829"/>
      <c r="CK11" s="829"/>
      <c r="CL11" s="830"/>
      <c r="CM11" s="828"/>
      <c r="CN11" s="829"/>
      <c r="CO11" s="829"/>
      <c r="CP11" s="829"/>
      <c r="CQ11" s="830"/>
      <c r="CR11" s="828"/>
      <c r="CS11" s="829"/>
      <c r="CT11" s="829"/>
      <c r="CU11" s="829"/>
      <c r="CV11" s="830"/>
      <c r="CW11" s="828"/>
      <c r="CX11" s="829"/>
      <c r="CY11" s="829"/>
      <c r="CZ11" s="829"/>
      <c r="DA11" s="830"/>
      <c r="DB11" s="828"/>
      <c r="DC11" s="829"/>
      <c r="DD11" s="829"/>
      <c r="DE11" s="829"/>
      <c r="DF11" s="830"/>
      <c r="DG11" s="828"/>
      <c r="DH11" s="829"/>
      <c r="DI11" s="829"/>
      <c r="DJ11" s="829"/>
      <c r="DK11" s="830"/>
      <c r="DL11" s="828"/>
      <c r="DM11" s="829"/>
      <c r="DN11" s="829"/>
      <c r="DO11" s="829"/>
      <c r="DP11" s="830"/>
      <c r="DQ11" s="828"/>
      <c r="DR11" s="829"/>
      <c r="DS11" s="829"/>
      <c r="DT11" s="829"/>
      <c r="DU11" s="830"/>
      <c r="DV11" s="825"/>
      <c r="DW11" s="826"/>
      <c r="DX11" s="826"/>
      <c r="DY11" s="826"/>
      <c r="DZ11" s="831"/>
      <c r="EA11" s="225"/>
    </row>
    <row r="12" spans="1:131" s="226" customFormat="1" ht="26.25" customHeight="1" x14ac:dyDescent="0.15">
      <c r="A12" s="229">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815"/>
      <c r="AL12" s="816"/>
      <c r="AM12" s="816"/>
      <c r="AN12" s="816"/>
      <c r="AO12" s="816"/>
      <c r="AP12" s="816"/>
      <c r="AQ12" s="816"/>
      <c r="AR12" s="816"/>
      <c r="AS12" s="816"/>
      <c r="AT12" s="816"/>
      <c r="AU12" s="823"/>
      <c r="AV12" s="823"/>
      <c r="AW12" s="823"/>
      <c r="AX12" s="823"/>
      <c r="AY12" s="824"/>
      <c r="AZ12" s="223"/>
      <c r="BA12" s="223"/>
      <c r="BB12" s="223"/>
      <c r="BC12" s="223"/>
      <c r="BD12" s="223"/>
      <c r="BE12" s="224"/>
      <c r="BF12" s="224"/>
      <c r="BG12" s="224"/>
      <c r="BH12" s="224"/>
      <c r="BI12" s="224"/>
      <c r="BJ12" s="224"/>
      <c r="BK12" s="224"/>
      <c r="BL12" s="224"/>
      <c r="BM12" s="224"/>
      <c r="BN12" s="224"/>
      <c r="BO12" s="224"/>
      <c r="BP12" s="224"/>
      <c r="BQ12" s="229">
        <v>6</v>
      </c>
      <c r="BR12" s="230"/>
      <c r="BS12" s="825"/>
      <c r="BT12" s="826"/>
      <c r="BU12" s="826"/>
      <c r="BV12" s="826"/>
      <c r="BW12" s="826"/>
      <c r="BX12" s="826"/>
      <c r="BY12" s="826"/>
      <c r="BZ12" s="826"/>
      <c r="CA12" s="826"/>
      <c r="CB12" s="826"/>
      <c r="CC12" s="826"/>
      <c r="CD12" s="826"/>
      <c r="CE12" s="826"/>
      <c r="CF12" s="826"/>
      <c r="CG12" s="827"/>
      <c r="CH12" s="828"/>
      <c r="CI12" s="829"/>
      <c r="CJ12" s="829"/>
      <c r="CK12" s="829"/>
      <c r="CL12" s="830"/>
      <c r="CM12" s="828"/>
      <c r="CN12" s="829"/>
      <c r="CO12" s="829"/>
      <c r="CP12" s="829"/>
      <c r="CQ12" s="830"/>
      <c r="CR12" s="828"/>
      <c r="CS12" s="829"/>
      <c r="CT12" s="829"/>
      <c r="CU12" s="829"/>
      <c r="CV12" s="830"/>
      <c r="CW12" s="828"/>
      <c r="CX12" s="829"/>
      <c r="CY12" s="829"/>
      <c r="CZ12" s="829"/>
      <c r="DA12" s="830"/>
      <c r="DB12" s="828"/>
      <c r="DC12" s="829"/>
      <c r="DD12" s="829"/>
      <c r="DE12" s="829"/>
      <c r="DF12" s="830"/>
      <c r="DG12" s="828"/>
      <c r="DH12" s="829"/>
      <c r="DI12" s="829"/>
      <c r="DJ12" s="829"/>
      <c r="DK12" s="830"/>
      <c r="DL12" s="828"/>
      <c r="DM12" s="829"/>
      <c r="DN12" s="829"/>
      <c r="DO12" s="829"/>
      <c r="DP12" s="830"/>
      <c r="DQ12" s="828"/>
      <c r="DR12" s="829"/>
      <c r="DS12" s="829"/>
      <c r="DT12" s="829"/>
      <c r="DU12" s="830"/>
      <c r="DV12" s="825"/>
      <c r="DW12" s="826"/>
      <c r="DX12" s="826"/>
      <c r="DY12" s="826"/>
      <c r="DZ12" s="831"/>
      <c r="EA12" s="225"/>
    </row>
    <row r="13" spans="1:131" s="226" customFormat="1" ht="26.25" customHeight="1" x14ac:dyDescent="0.15">
      <c r="A13" s="229">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815"/>
      <c r="AL13" s="816"/>
      <c r="AM13" s="816"/>
      <c r="AN13" s="816"/>
      <c r="AO13" s="816"/>
      <c r="AP13" s="816"/>
      <c r="AQ13" s="816"/>
      <c r="AR13" s="816"/>
      <c r="AS13" s="816"/>
      <c r="AT13" s="816"/>
      <c r="AU13" s="823"/>
      <c r="AV13" s="823"/>
      <c r="AW13" s="823"/>
      <c r="AX13" s="823"/>
      <c r="AY13" s="824"/>
      <c r="AZ13" s="223"/>
      <c r="BA13" s="223"/>
      <c r="BB13" s="223"/>
      <c r="BC13" s="223"/>
      <c r="BD13" s="223"/>
      <c r="BE13" s="224"/>
      <c r="BF13" s="224"/>
      <c r="BG13" s="224"/>
      <c r="BH13" s="224"/>
      <c r="BI13" s="224"/>
      <c r="BJ13" s="224"/>
      <c r="BK13" s="224"/>
      <c r="BL13" s="224"/>
      <c r="BM13" s="224"/>
      <c r="BN13" s="224"/>
      <c r="BO13" s="224"/>
      <c r="BP13" s="224"/>
      <c r="BQ13" s="229">
        <v>7</v>
      </c>
      <c r="BR13" s="230"/>
      <c r="BS13" s="825"/>
      <c r="BT13" s="826"/>
      <c r="BU13" s="826"/>
      <c r="BV13" s="826"/>
      <c r="BW13" s="826"/>
      <c r="BX13" s="826"/>
      <c r="BY13" s="826"/>
      <c r="BZ13" s="826"/>
      <c r="CA13" s="826"/>
      <c r="CB13" s="826"/>
      <c r="CC13" s="826"/>
      <c r="CD13" s="826"/>
      <c r="CE13" s="826"/>
      <c r="CF13" s="826"/>
      <c r="CG13" s="827"/>
      <c r="CH13" s="828"/>
      <c r="CI13" s="829"/>
      <c r="CJ13" s="829"/>
      <c r="CK13" s="829"/>
      <c r="CL13" s="830"/>
      <c r="CM13" s="828"/>
      <c r="CN13" s="829"/>
      <c r="CO13" s="829"/>
      <c r="CP13" s="829"/>
      <c r="CQ13" s="830"/>
      <c r="CR13" s="828"/>
      <c r="CS13" s="829"/>
      <c r="CT13" s="829"/>
      <c r="CU13" s="829"/>
      <c r="CV13" s="830"/>
      <c r="CW13" s="828"/>
      <c r="CX13" s="829"/>
      <c r="CY13" s="829"/>
      <c r="CZ13" s="829"/>
      <c r="DA13" s="830"/>
      <c r="DB13" s="828"/>
      <c r="DC13" s="829"/>
      <c r="DD13" s="829"/>
      <c r="DE13" s="829"/>
      <c r="DF13" s="830"/>
      <c r="DG13" s="828"/>
      <c r="DH13" s="829"/>
      <c r="DI13" s="829"/>
      <c r="DJ13" s="829"/>
      <c r="DK13" s="830"/>
      <c r="DL13" s="828"/>
      <c r="DM13" s="829"/>
      <c r="DN13" s="829"/>
      <c r="DO13" s="829"/>
      <c r="DP13" s="830"/>
      <c r="DQ13" s="828"/>
      <c r="DR13" s="829"/>
      <c r="DS13" s="829"/>
      <c r="DT13" s="829"/>
      <c r="DU13" s="830"/>
      <c r="DV13" s="825"/>
      <c r="DW13" s="826"/>
      <c r="DX13" s="826"/>
      <c r="DY13" s="826"/>
      <c r="DZ13" s="831"/>
      <c r="EA13" s="225"/>
    </row>
    <row r="14" spans="1:131" s="226" customFormat="1" ht="26.25" customHeight="1" x14ac:dyDescent="0.15">
      <c r="A14" s="229">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815"/>
      <c r="AL14" s="816"/>
      <c r="AM14" s="816"/>
      <c r="AN14" s="816"/>
      <c r="AO14" s="816"/>
      <c r="AP14" s="816"/>
      <c r="AQ14" s="816"/>
      <c r="AR14" s="816"/>
      <c r="AS14" s="816"/>
      <c r="AT14" s="816"/>
      <c r="AU14" s="823"/>
      <c r="AV14" s="823"/>
      <c r="AW14" s="823"/>
      <c r="AX14" s="823"/>
      <c r="AY14" s="824"/>
      <c r="AZ14" s="223"/>
      <c r="BA14" s="223"/>
      <c r="BB14" s="223"/>
      <c r="BC14" s="223"/>
      <c r="BD14" s="223"/>
      <c r="BE14" s="224"/>
      <c r="BF14" s="224"/>
      <c r="BG14" s="224"/>
      <c r="BH14" s="224"/>
      <c r="BI14" s="224"/>
      <c r="BJ14" s="224"/>
      <c r="BK14" s="224"/>
      <c r="BL14" s="224"/>
      <c r="BM14" s="224"/>
      <c r="BN14" s="224"/>
      <c r="BO14" s="224"/>
      <c r="BP14" s="224"/>
      <c r="BQ14" s="229">
        <v>8</v>
      </c>
      <c r="BR14" s="230"/>
      <c r="BS14" s="825"/>
      <c r="BT14" s="826"/>
      <c r="BU14" s="826"/>
      <c r="BV14" s="826"/>
      <c r="BW14" s="826"/>
      <c r="BX14" s="826"/>
      <c r="BY14" s="826"/>
      <c r="BZ14" s="826"/>
      <c r="CA14" s="826"/>
      <c r="CB14" s="826"/>
      <c r="CC14" s="826"/>
      <c r="CD14" s="826"/>
      <c r="CE14" s="826"/>
      <c r="CF14" s="826"/>
      <c r="CG14" s="827"/>
      <c r="CH14" s="828"/>
      <c r="CI14" s="829"/>
      <c r="CJ14" s="829"/>
      <c r="CK14" s="829"/>
      <c r="CL14" s="830"/>
      <c r="CM14" s="828"/>
      <c r="CN14" s="829"/>
      <c r="CO14" s="829"/>
      <c r="CP14" s="829"/>
      <c r="CQ14" s="830"/>
      <c r="CR14" s="828"/>
      <c r="CS14" s="829"/>
      <c r="CT14" s="829"/>
      <c r="CU14" s="829"/>
      <c r="CV14" s="830"/>
      <c r="CW14" s="828"/>
      <c r="CX14" s="829"/>
      <c r="CY14" s="829"/>
      <c r="CZ14" s="829"/>
      <c r="DA14" s="830"/>
      <c r="DB14" s="828"/>
      <c r="DC14" s="829"/>
      <c r="DD14" s="829"/>
      <c r="DE14" s="829"/>
      <c r="DF14" s="830"/>
      <c r="DG14" s="828"/>
      <c r="DH14" s="829"/>
      <c r="DI14" s="829"/>
      <c r="DJ14" s="829"/>
      <c r="DK14" s="830"/>
      <c r="DL14" s="828"/>
      <c r="DM14" s="829"/>
      <c r="DN14" s="829"/>
      <c r="DO14" s="829"/>
      <c r="DP14" s="830"/>
      <c r="DQ14" s="828"/>
      <c r="DR14" s="829"/>
      <c r="DS14" s="829"/>
      <c r="DT14" s="829"/>
      <c r="DU14" s="830"/>
      <c r="DV14" s="825"/>
      <c r="DW14" s="826"/>
      <c r="DX14" s="826"/>
      <c r="DY14" s="826"/>
      <c r="DZ14" s="831"/>
      <c r="EA14" s="225"/>
    </row>
    <row r="15" spans="1:131" s="226" customFormat="1" ht="26.25" customHeight="1" x14ac:dyDescent="0.15">
      <c r="A15" s="229">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815"/>
      <c r="AL15" s="816"/>
      <c r="AM15" s="816"/>
      <c r="AN15" s="816"/>
      <c r="AO15" s="816"/>
      <c r="AP15" s="816"/>
      <c r="AQ15" s="816"/>
      <c r="AR15" s="816"/>
      <c r="AS15" s="816"/>
      <c r="AT15" s="816"/>
      <c r="AU15" s="823"/>
      <c r="AV15" s="823"/>
      <c r="AW15" s="823"/>
      <c r="AX15" s="823"/>
      <c r="AY15" s="824"/>
      <c r="AZ15" s="223"/>
      <c r="BA15" s="223"/>
      <c r="BB15" s="223"/>
      <c r="BC15" s="223"/>
      <c r="BD15" s="223"/>
      <c r="BE15" s="224"/>
      <c r="BF15" s="224"/>
      <c r="BG15" s="224"/>
      <c r="BH15" s="224"/>
      <c r="BI15" s="224"/>
      <c r="BJ15" s="224"/>
      <c r="BK15" s="224"/>
      <c r="BL15" s="224"/>
      <c r="BM15" s="224"/>
      <c r="BN15" s="224"/>
      <c r="BO15" s="224"/>
      <c r="BP15" s="224"/>
      <c r="BQ15" s="229">
        <v>9</v>
      </c>
      <c r="BR15" s="230"/>
      <c r="BS15" s="825"/>
      <c r="BT15" s="826"/>
      <c r="BU15" s="826"/>
      <c r="BV15" s="826"/>
      <c r="BW15" s="826"/>
      <c r="BX15" s="826"/>
      <c r="BY15" s="826"/>
      <c r="BZ15" s="826"/>
      <c r="CA15" s="826"/>
      <c r="CB15" s="826"/>
      <c r="CC15" s="826"/>
      <c r="CD15" s="826"/>
      <c r="CE15" s="826"/>
      <c r="CF15" s="826"/>
      <c r="CG15" s="827"/>
      <c r="CH15" s="828"/>
      <c r="CI15" s="829"/>
      <c r="CJ15" s="829"/>
      <c r="CK15" s="829"/>
      <c r="CL15" s="830"/>
      <c r="CM15" s="828"/>
      <c r="CN15" s="829"/>
      <c r="CO15" s="829"/>
      <c r="CP15" s="829"/>
      <c r="CQ15" s="830"/>
      <c r="CR15" s="828"/>
      <c r="CS15" s="829"/>
      <c r="CT15" s="829"/>
      <c r="CU15" s="829"/>
      <c r="CV15" s="830"/>
      <c r="CW15" s="828"/>
      <c r="CX15" s="829"/>
      <c r="CY15" s="829"/>
      <c r="CZ15" s="829"/>
      <c r="DA15" s="830"/>
      <c r="DB15" s="828"/>
      <c r="DC15" s="829"/>
      <c r="DD15" s="829"/>
      <c r="DE15" s="829"/>
      <c r="DF15" s="830"/>
      <c r="DG15" s="828"/>
      <c r="DH15" s="829"/>
      <c r="DI15" s="829"/>
      <c r="DJ15" s="829"/>
      <c r="DK15" s="830"/>
      <c r="DL15" s="828"/>
      <c r="DM15" s="829"/>
      <c r="DN15" s="829"/>
      <c r="DO15" s="829"/>
      <c r="DP15" s="830"/>
      <c r="DQ15" s="828"/>
      <c r="DR15" s="829"/>
      <c r="DS15" s="829"/>
      <c r="DT15" s="829"/>
      <c r="DU15" s="830"/>
      <c r="DV15" s="825"/>
      <c r="DW15" s="826"/>
      <c r="DX15" s="826"/>
      <c r="DY15" s="826"/>
      <c r="DZ15" s="831"/>
      <c r="EA15" s="225"/>
    </row>
    <row r="16" spans="1:131" s="226" customFormat="1" ht="26.25" customHeight="1" x14ac:dyDescent="0.15">
      <c r="A16" s="229">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815"/>
      <c r="AL16" s="816"/>
      <c r="AM16" s="816"/>
      <c r="AN16" s="816"/>
      <c r="AO16" s="816"/>
      <c r="AP16" s="816"/>
      <c r="AQ16" s="816"/>
      <c r="AR16" s="816"/>
      <c r="AS16" s="816"/>
      <c r="AT16" s="816"/>
      <c r="AU16" s="823"/>
      <c r="AV16" s="823"/>
      <c r="AW16" s="823"/>
      <c r="AX16" s="823"/>
      <c r="AY16" s="824"/>
      <c r="AZ16" s="223"/>
      <c r="BA16" s="223"/>
      <c r="BB16" s="223"/>
      <c r="BC16" s="223"/>
      <c r="BD16" s="223"/>
      <c r="BE16" s="224"/>
      <c r="BF16" s="224"/>
      <c r="BG16" s="224"/>
      <c r="BH16" s="224"/>
      <c r="BI16" s="224"/>
      <c r="BJ16" s="224"/>
      <c r="BK16" s="224"/>
      <c r="BL16" s="224"/>
      <c r="BM16" s="224"/>
      <c r="BN16" s="224"/>
      <c r="BO16" s="224"/>
      <c r="BP16" s="224"/>
      <c r="BQ16" s="229">
        <v>10</v>
      </c>
      <c r="BR16" s="230"/>
      <c r="BS16" s="825"/>
      <c r="BT16" s="826"/>
      <c r="BU16" s="826"/>
      <c r="BV16" s="826"/>
      <c r="BW16" s="826"/>
      <c r="BX16" s="826"/>
      <c r="BY16" s="826"/>
      <c r="BZ16" s="826"/>
      <c r="CA16" s="826"/>
      <c r="CB16" s="826"/>
      <c r="CC16" s="826"/>
      <c r="CD16" s="826"/>
      <c r="CE16" s="826"/>
      <c r="CF16" s="826"/>
      <c r="CG16" s="827"/>
      <c r="CH16" s="828"/>
      <c r="CI16" s="829"/>
      <c r="CJ16" s="829"/>
      <c r="CK16" s="829"/>
      <c r="CL16" s="830"/>
      <c r="CM16" s="828"/>
      <c r="CN16" s="829"/>
      <c r="CO16" s="829"/>
      <c r="CP16" s="829"/>
      <c r="CQ16" s="830"/>
      <c r="CR16" s="828"/>
      <c r="CS16" s="829"/>
      <c r="CT16" s="829"/>
      <c r="CU16" s="829"/>
      <c r="CV16" s="830"/>
      <c r="CW16" s="828"/>
      <c r="CX16" s="829"/>
      <c r="CY16" s="829"/>
      <c r="CZ16" s="829"/>
      <c r="DA16" s="830"/>
      <c r="DB16" s="828"/>
      <c r="DC16" s="829"/>
      <c r="DD16" s="829"/>
      <c r="DE16" s="829"/>
      <c r="DF16" s="830"/>
      <c r="DG16" s="828"/>
      <c r="DH16" s="829"/>
      <c r="DI16" s="829"/>
      <c r="DJ16" s="829"/>
      <c r="DK16" s="830"/>
      <c r="DL16" s="828"/>
      <c r="DM16" s="829"/>
      <c r="DN16" s="829"/>
      <c r="DO16" s="829"/>
      <c r="DP16" s="830"/>
      <c r="DQ16" s="828"/>
      <c r="DR16" s="829"/>
      <c r="DS16" s="829"/>
      <c r="DT16" s="829"/>
      <c r="DU16" s="830"/>
      <c r="DV16" s="825"/>
      <c r="DW16" s="826"/>
      <c r="DX16" s="826"/>
      <c r="DY16" s="826"/>
      <c r="DZ16" s="831"/>
      <c r="EA16" s="225"/>
    </row>
    <row r="17" spans="1:131" s="226" customFormat="1" ht="26.25" customHeight="1" x14ac:dyDescent="0.15">
      <c r="A17" s="229">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815"/>
      <c r="AL17" s="816"/>
      <c r="AM17" s="816"/>
      <c r="AN17" s="816"/>
      <c r="AO17" s="816"/>
      <c r="AP17" s="816"/>
      <c r="AQ17" s="816"/>
      <c r="AR17" s="816"/>
      <c r="AS17" s="816"/>
      <c r="AT17" s="816"/>
      <c r="AU17" s="823"/>
      <c r="AV17" s="823"/>
      <c r="AW17" s="823"/>
      <c r="AX17" s="823"/>
      <c r="AY17" s="824"/>
      <c r="AZ17" s="223"/>
      <c r="BA17" s="223"/>
      <c r="BB17" s="223"/>
      <c r="BC17" s="223"/>
      <c r="BD17" s="223"/>
      <c r="BE17" s="224"/>
      <c r="BF17" s="224"/>
      <c r="BG17" s="224"/>
      <c r="BH17" s="224"/>
      <c r="BI17" s="224"/>
      <c r="BJ17" s="224"/>
      <c r="BK17" s="224"/>
      <c r="BL17" s="224"/>
      <c r="BM17" s="224"/>
      <c r="BN17" s="224"/>
      <c r="BO17" s="224"/>
      <c r="BP17" s="224"/>
      <c r="BQ17" s="229">
        <v>11</v>
      </c>
      <c r="BR17" s="230"/>
      <c r="BS17" s="825"/>
      <c r="BT17" s="826"/>
      <c r="BU17" s="826"/>
      <c r="BV17" s="826"/>
      <c r="BW17" s="826"/>
      <c r="BX17" s="826"/>
      <c r="BY17" s="826"/>
      <c r="BZ17" s="826"/>
      <c r="CA17" s="826"/>
      <c r="CB17" s="826"/>
      <c r="CC17" s="826"/>
      <c r="CD17" s="826"/>
      <c r="CE17" s="826"/>
      <c r="CF17" s="826"/>
      <c r="CG17" s="827"/>
      <c r="CH17" s="828"/>
      <c r="CI17" s="829"/>
      <c r="CJ17" s="829"/>
      <c r="CK17" s="829"/>
      <c r="CL17" s="830"/>
      <c r="CM17" s="828"/>
      <c r="CN17" s="829"/>
      <c r="CO17" s="829"/>
      <c r="CP17" s="829"/>
      <c r="CQ17" s="830"/>
      <c r="CR17" s="828"/>
      <c r="CS17" s="829"/>
      <c r="CT17" s="829"/>
      <c r="CU17" s="829"/>
      <c r="CV17" s="830"/>
      <c r="CW17" s="828"/>
      <c r="CX17" s="829"/>
      <c r="CY17" s="829"/>
      <c r="CZ17" s="829"/>
      <c r="DA17" s="830"/>
      <c r="DB17" s="828"/>
      <c r="DC17" s="829"/>
      <c r="DD17" s="829"/>
      <c r="DE17" s="829"/>
      <c r="DF17" s="830"/>
      <c r="DG17" s="828"/>
      <c r="DH17" s="829"/>
      <c r="DI17" s="829"/>
      <c r="DJ17" s="829"/>
      <c r="DK17" s="830"/>
      <c r="DL17" s="828"/>
      <c r="DM17" s="829"/>
      <c r="DN17" s="829"/>
      <c r="DO17" s="829"/>
      <c r="DP17" s="830"/>
      <c r="DQ17" s="828"/>
      <c r="DR17" s="829"/>
      <c r="DS17" s="829"/>
      <c r="DT17" s="829"/>
      <c r="DU17" s="830"/>
      <c r="DV17" s="825"/>
      <c r="DW17" s="826"/>
      <c r="DX17" s="826"/>
      <c r="DY17" s="826"/>
      <c r="DZ17" s="831"/>
      <c r="EA17" s="225"/>
    </row>
    <row r="18" spans="1:131" s="226" customFormat="1" ht="26.25" customHeight="1" x14ac:dyDescent="0.15">
      <c r="A18" s="229">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815"/>
      <c r="AL18" s="816"/>
      <c r="AM18" s="816"/>
      <c r="AN18" s="816"/>
      <c r="AO18" s="816"/>
      <c r="AP18" s="816"/>
      <c r="AQ18" s="816"/>
      <c r="AR18" s="816"/>
      <c r="AS18" s="816"/>
      <c r="AT18" s="816"/>
      <c r="AU18" s="823"/>
      <c r="AV18" s="823"/>
      <c r="AW18" s="823"/>
      <c r="AX18" s="823"/>
      <c r="AY18" s="824"/>
      <c r="AZ18" s="223"/>
      <c r="BA18" s="223"/>
      <c r="BB18" s="223"/>
      <c r="BC18" s="223"/>
      <c r="BD18" s="223"/>
      <c r="BE18" s="224"/>
      <c r="BF18" s="224"/>
      <c r="BG18" s="224"/>
      <c r="BH18" s="224"/>
      <c r="BI18" s="224"/>
      <c r="BJ18" s="224"/>
      <c r="BK18" s="224"/>
      <c r="BL18" s="224"/>
      <c r="BM18" s="224"/>
      <c r="BN18" s="224"/>
      <c r="BO18" s="224"/>
      <c r="BP18" s="224"/>
      <c r="BQ18" s="229">
        <v>12</v>
      </c>
      <c r="BR18" s="230"/>
      <c r="BS18" s="825"/>
      <c r="BT18" s="826"/>
      <c r="BU18" s="826"/>
      <c r="BV18" s="826"/>
      <c r="BW18" s="826"/>
      <c r="BX18" s="826"/>
      <c r="BY18" s="826"/>
      <c r="BZ18" s="826"/>
      <c r="CA18" s="826"/>
      <c r="CB18" s="826"/>
      <c r="CC18" s="826"/>
      <c r="CD18" s="826"/>
      <c r="CE18" s="826"/>
      <c r="CF18" s="826"/>
      <c r="CG18" s="827"/>
      <c r="CH18" s="828"/>
      <c r="CI18" s="829"/>
      <c r="CJ18" s="829"/>
      <c r="CK18" s="829"/>
      <c r="CL18" s="830"/>
      <c r="CM18" s="828"/>
      <c r="CN18" s="829"/>
      <c r="CO18" s="829"/>
      <c r="CP18" s="829"/>
      <c r="CQ18" s="830"/>
      <c r="CR18" s="828"/>
      <c r="CS18" s="829"/>
      <c r="CT18" s="829"/>
      <c r="CU18" s="829"/>
      <c r="CV18" s="830"/>
      <c r="CW18" s="828"/>
      <c r="CX18" s="829"/>
      <c r="CY18" s="829"/>
      <c r="CZ18" s="829"/>
      <c r="DA18" s="830"/>
      <c r="DB18" s="828"/>
      <c r="DC18" s="829"/>
      <c r="DD18" s="829"/>
      <c r="DE18" s="829"/>
      <c r="DF18" s="830"/>
      <c r="DG18" s="828"/>
      <c r="DH18" s="829"/>
      <c r="DI18" s="829"/>
      <c r="DJ18" s="829"/>
      <c r="DK18" s="830"/>
      <c r="DL18" s="828"/>
      <c r="DM18" s="829"/>
      <c r="DN18" s="829"/>
      <c r="DO18" s="829"/>
      <c r="DP18" s="830"/>
      <c r="DQ18" s="828"/>
      <c r="DR18" s="829"/>
      <c r="DS18" s="829"/>
      <c r="DT18" s="829"/>
      <c r="DU18" s="830"/>
      <c r="DV18" s="825"/>
      <c r="DW18" s="826"/>
      <c r="DX18" s="826"/>
      <c r="DY18" s="826"/>
      <c r="DZ18" s="831"/>
      <c r="EA18" s="225"/>
    </row>
    <row r="19" spans="1:131" s="226" customFormat="1" ht="26.25" customHeight="1" x14ac:dyDescent="0.15">
      <c r="A19" s="229">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815"/>
      <c r="AL19" s="816"/>
      <c r="AM19" s="816"/>
      <c r="AN19" s="816"/>
      <c r="AO19" s="816"/>
      <c r="AP19" s="816"/>
      <c r="AQ19" s="816"/>
      <c r="AR19" s="816"/>
      <c r="AS19" s="816"/>
      <c r="AT19" s="816"/>
      <c r="AU19" s="823"/>
      <c r="AV19" s="823"/>
      <c r="AW19" s="823"/>
      <c r="AX19" s="823"/>
      <c r="AY19" s="824"/>
      <c r="AZ19" s="223"/>
      <c r="BA19" s="223"/>
      <c r="BB19" s="223"/>
      <c r="BC19" s="223"/>
      <c r="BD19" s="223"/>
      <c r="BE19" s="224"/>
      <c r="BF19" s="224"/>
      <c r="BG19" s="224"/>
      <c r="BH19" s="224"/>
      <c r="BI19" s="224"/>
      <c r="BJ19" s="224"/>
      <c r="BK19" s="224"/>
      <c r="BL19" s="224"/>
      <c r="BM19" s="224"/>
      <c r="BN19" s="224"/>
      <c r="BO19" s="224"/>
      <c r="BP19" s="224"/>
      <c r="BQ19" s="229">
        <v>13</v>
      </c>
      <c r="BR19" s="230"/>
      <c r="BS19" s="825"/>
      <c r="BT19" s="826"/>
      <c r="BU19" s="826"/>
      <c r="BV19" s="826"/>
      <c r="BW19" s="826"/>
      <c r="BX19" s="826"/>
      <c r="BY19" s="826"/>
      <c r="BZ19" s="826"/>
      <c r="CA19" s="826"/>
      <c r="CB19" s="826"/>
      <c r="CC19" s="826"/>
      <c r="CD19" s="826"/>
      <c r="CE19" s="826"/>
      <c r="CF19" s="826"/>
      <c r="CG19" s="827"/>
      <c r="CH19" s="828"/>
      <c r="CI19" s="829"/>
      <c r="CJ19" s="829"/>
      <c r="CK19" s="829"/>
      <c r="CL19" s="830"/>
      <c r="CM19" s="828"/>
      <c r="CN19" s="829"/>
      <c r="CO19" s="829"/>
      <c r="CP19" s="829"/>
      <c r="CQ19" s="830"/>
      <c r="CR19" s="828"/>
      <c r="CS19" s="829"/>
      <c r="CT19" s="829"/>
      <c r="CU19" s="829"/>
      <c r="CV19" s="830"/>
      <c r="CW19" s="828"/>
      <c r="CX19" s="829"/>
      <c r="CY19" s="829"/>
      <c r="CZ19" s="829"/>
      <c r="DA19" s="830"/>
      <c r="DB19" s="828"/>
      <c r="DC19" s="829"/>
      <c r="DD19" s="829"/>
      <c r="DE19" s="829"/>
      <c r="DF19" s="830"/>
      <c r="DG19" s="828"/>
      <c r="DH19" s="829"/>
      <c r="DI19" s="829"/>
      <c r="DJ19" s="829"/>
      <c r="DK19" s="830"/>
      <c r="DL19" s="828"/>
      <c r="DM19" s="829"/>
      <c r="DN19" s="829"/>
      <c r="DO19" s="829"/>
      <c r="DP19" s="830"/>
      <c r="DQ19" s="828"/>
      <c r="DR19" s="829"/>
      <c r="DS19" s="829"/>
      <c r="DT19" s="829"/>
      <c r="DU19" s="830"/>
      <c r="DV19" s="825"/>
      <c r="DW19" s="826"/>
      <c r="DX19" s="826"/>
      <c r="DY19" s="826"/>
      <c r="DZ19" s="831"/>
      <c r="EA19" s="225"/>
    </row>
    <row r="20" spans="1:131" s="226" customFormat="1" ht="26.25" customHeight="1" x14ac:dyDescent="0.15">
      <c r="A20" s="229">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815"/>
      <c r="AL20" s="816"/>
      <c r="AM20" s="816"/>
      <c r="AN20" s="816"/>
      <c r="AO20" s="816"/>
      <c r="AP20" s="816"/>
      <c r="AQ20" s="816"/>
      <c r="AR20" s="816"/>
      <c r="AS20" s="816"/>
      <c r="AT20" s="816"/>
      <c r="AU20" s="823"/>
      <c r="AV20" s="823"/>
      <c r="AW20" s="823"/>
      <c r="AX20" s="823"/>
      <c r="AY20" s="824"/>
      <c r="AZ20" s="223"/>
      <c r="BA20" s="223"/>
      <c r="BB20" s="223"/>
      <c r="BC20" s="223"/>
      <c r="BD20" s="223"/>
      <c r="BE20" s="224"/>
      <c r="BF20" s="224"/>
      <c r="BG20" s="224"/>
      <c r="BH20" s="224"/>
      <c r="BI20" s="224"/>
      <c r="BJ20" s="224"/>
      <c r="BK20" s="224"/>
      <c r="BL20" s="224"/>
      <c r="BM20" s="224"/>
      <c r="BN20" s="224"/>
      <c r="BO20" s="224"/>
      <c r="BP20" s="224"/>
      <c r="BQ20" s="229">
        <v>14</v>
      </c>
      <c r="BR20" s="230"/>
      <c r="BS20" s="825"/>
      <c r="BT20" s="826"/>
      <c r="BU20" s="826"/>
      <c r="BV20" s="826"/>
      <c r="BW20" s="826"/>
      <c r="BX20" s="826"/>
      <c r="BY20" s="826"/>
      <c r="BZ20" s="826"/>
      <c r="CA20" s="826"/>
      <c r="CB20" s="826"/>
      <c r="CC20" s="826"/>
      <c r="CD20" s="826"/>
      <c r="CE20" s="826"/>
      <c r="CF20" s="826"/>
      <c r="CG20" s="827"/>
      <c r="CH20" s="828"/>
      <c r="CI20" s="829"/>
      <c r="CJ20" s="829"/>
      <c r="CK20" s="829"/>
      <c r="CL20" s="830"/>
      <c r="CM20" s="828"/>
      <c r="CN20" s="829"/>
      <c r="CO20" s="829"/>
      <c r="CP20" s="829"/>
      <c r="CQ20" s="830"/>
      <c r="CR20" s="828"/>
      <c r="CS20" s="829"/>
      <c r="CT20" s="829"/>
      <c r="CU20" s="829"/>
      <c r="CV20" s="830"/>
      <c r="CW20" s="828"/>
      <c r="CX20" s="829"/>
      <c r="CY20" s="829"/>
      <c r="CZ20" s="829"/>
      <c r="DA20" s="830"/>
      <c r="DB20" s="828"/>
      <c r="DC20" s="829"/>
      <c r="DD20" s="829"/>
      <c r="DE20" s="829"/>
      <c r="DF20" s="830"/>
      <c r="DG20" s="828"/>
      <c r="DH20" s="829"/>
      <c r="DI20" s="829"/>
      <c r="DJ20" s="829"/>
      <c r="DK20" s="830"/>
      <c r="DL20" s="828"/>
      <c r="DM20" s="829"/>
      <c r="DN20" s="829"/>
      <c r="DO20" s="829"/>
      <c r="DP20" s="830"/>
      <c r="DQ20" s="828"/>
      <c r="DR20" s="829"/>
      <c r="DS20" s="829"/>
      <c r="DT20" s="829"/>
      <c r="DU20" s="830"/>
      <c r="DV20" s="825"/>
      <c r="DW20" s="826"/>
      <c r="DX20" s="826"/>
      <c r="DY20" s="826"/>
      <c r="DZ20" s="831"/>
      <c r="EA20" s="225"/>
    </row>
    <row r="21" spans="1:131" s="226" customFormat="1" ht="26.25" customHeight="1" thickBot="1" x14ac:dyDescent="0.2">
      <c r="A21" s="229">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815"/>
      <c r="AL21" s="816"/>
      <c r="AM21" s="816"/>
      <c r="AN21" s="816"/>
      <c r="AO21" s="816"/>
      <c r="AP21" s="816"/>
      <c r="AQ21" s="816"/>
      <c r="AR21" s="816"/>
      <c r="AS21" s="816"/>
      <c r="AT21" s="816"/>
      <c r="AU21" s="823"/>
      <c r="AV21" s="823"/>
      <c r="AW21" s="823"/>
      <c r="AX21" s="823"/>
      <c r="AY21" s="824"/>
      <c r="AZ21" s="223"/>
      <c r="BA21" s="223"/>
      <c r="BB21" s="223"/>
      <c r="BC21" s="223"/>
      <c r="BD21" s="223"/>
      <c r="BE21" s="224"/>
      <c r="BF21" s="224"/>
      <c r="BG21" s="224"/>
      <c r="BH21" s="224"/>
      <c r="BI21" s="224"/>
      <c r="BJ21" s="224"/>
      <c r="BK21" s="224"/>
      <c r="BL21" s="224"/>
      <c r="BM21" s="224"/>
      <c r="BN21" s="224"/>
      <c r="BO21" s="224"/>
      <c r="BP21" s="224"/>
      <c r="BQ21" s="229">
        <v>15</v>
      </c>
      <c r="BR21" s="230"/>
      <c r="BS21" s="825"/>
      <c r="BT21" s="826"/>
      <c r="BU21" s="826"/>
      <c r="BV21" s="826"/>
      <c r="BW21" s="826"/>
      <c r="BX21" s="826"/>
      <c r="BY21" s="826"/>
      <c r="BZ21" s="826"/>
      <c r="CA21" s="826"/>
      <c r="CB21" s="826"/>
      <c r="CC21" s="826"/>
      <c r="CD21" s="826"/>
      <c r="CE21" s="826"/>
      <c r="CF21" s="826"/>
      <c r="CG21" s="827"/>
      <c r="CH21" s="828"/>
      <c r="CI21" s="829"/>
      <c r="CJ21" s="829"/>
      <c r="CK21" s="829"/>
      <c r="CL21" s="830"/>
      <c r="CM21" s="828"/>
      <c r="CN21" s="829"/>
      <c r="CO21" s="829"/>
      <c r="CP21" s="829"/>
      <c r="CQ21" s="830"/>
      <c r="CR21" s="828"/>
      <c r="CS21" s="829"/>
      <c r="CT21" s="829"/>
      <c r="CU21" s="829"/>
      <c r="CV21" s="830"/>
      <c r="CW21" s="828"/>
      <c r="CX21" s="829"/>
      <c r="CY21" s="829"/>
      <c r="CZ21" s="829"/>
      <c r="DA21" s="830"/>
      <c r="DB21" s="828"/>
      <c r="DC21" s="829"/>
      <c r="DD21" s="829"/>
      <c r="DE21" s="829"/>
      <c r="DF21" s="830"/>
      <c r="DG21" s="828"/>
      <c r="DH21" s="829"/>
      <c r="DI21" s="829"/>
      <c r="DJ21" s="829"/>
      <c r="DK21" s="830"/>
      <c r="DL21" s="828"/>
      <c r="DM21" s="829"/>
      <c r="DN21" s="829"/>
      <c r="DO21" s="829"/>
      <c r="DP21" s="830"/>
      <c r="DQ21" s="828"/>
      <c r="DR21" s="829"/>
      <c r="DS21" s="829"/>
      <c r="DT21" s="829"/>
      <c r="DU21" s="830"/>
      <c r="DV21" s="825"/>
      <c r="DW21" s="826"/>
      <c r="DX21" s="826"/>
      <c r="DY21" s="826"/>
      <c r="DZ21" s="831"/>
      <c r="EA21" s="225"/>
    </row>
    <row r="22" spans="1:131" s="226" customFormat="1" ht="26.25" customHeight="1" x14ac:dyDescent="0.15">
      <c r="A22" s="229">
        <v>16</v>
      </c>
      <c r="B22" s="763"/>
      <c r="C22" s="764"/>
      <c r="D22" s="764"/>
      <c r="E22" s="764"/>
      <c r="F22" s="764"/>
      <c r="G22" s="764"/>
      <c r="H22" s="764"/>
      <c r="I22" s="764"/>
      <c r="J22" s="764"/>
      <c r="K22" s="764"/>
      <c r="L22" s="764"/>
      <c r="M22" s="764"/>
      <c r="N22" s="764"/>
      <c r="O22" s="764"/>
      <c r="P22" s="765"/>
      <c r="Q22" s="832"/>
      <c r="R22" s="833"/>
      <c r="S22" s="833"/>
      <c r="T22" s="833"/>
      <c r="U22" s="833"/>
      <c r="V22" s="833"/>
      <c r="W22" s="833"/>
      <c r="X22" s="833"/>
      <c r="Y22" s="833"/>
      <c r="Z22" s="833"/>
      <c r="AA22" s="833"/>
      <c r="AB22" s="833"/>
      <c r="AC22" s="833"/>
      <c r="AD22" s="833"/>
      <c r="AE22" s="834"/>
      <c r="AF22" s="769"/>
      <c r="AG22" s="770"/>
      <c r="AH22" s="770"/>
      <c r="AI22" s="770"/>
      <c r="AJ22" s="771"/>
      <c r="AK22" s="835"/>
      <c r="AL22" s="836"/>
      <c r="AM22" s="836"/>
      <c r="AN22" s="836"/>
      <c r="AO22" s="836"/>
      <c r="AP22" s="836"/>
      <c r="AQ22" s="836"/>
      <c r="AR22" s="836"/>
      <c r="AS22" s="836"/>
      <c r="AT22" s="836"/>
      <c r="AU22" s="837"/>
      <c r="AV22" s="837"/>
      <c r="AW22" s="837"/>
      <c r="AX22" s="837"/>
      <c r="AY22" s="838"/>
      <c r="AZ22" s="839" t="s">
        <v>397</v>
      </c>
      <c r="BA22" s="839"/>
      <c r="BB22" s="839"/>
      <c r="BC22" s="839"/>
      <c r="BD22" s="840"/>
      <c r="BE22" s="224"/>
      <c r="BF22" s="224"/>
      <c r="BG22" s="224"/>
      <c r="BH22" s="224"/>
      <c r="BI22" s="224"/>
      <c r="BJ22" s="224"/>
      <c r="BK22" s="224"/>
      <c r="BL22" s="224"/>
      <c r="BM22" s="224"/>
      <c r="BN22" s="224"/>
      <c r="BO22" s="224"/>
      <c r="BP22" s="224"/>
      <c r="BQ22" s="229">
        <v>16</v>
      </c>
      <c r="BR22" s="230"/>
      <c r="BS22" s="825"/>
      <c r="BT22" s="826"/>
      <c r="BU22" s="826"/>
      <c r="BV22" s="826"/>
      <c r="BW22" s="826"/>
      <c r="BX22" s="826"/>
      <c r="BY22" s="826"/>
      <c r="BZ22" s="826"/>
      <c r="CA22" s="826"/>
      <c r="CB22" s="826"/>
      <c r="CC22" s="826"/>
      <c r="CD22" s="826"/>
      <c r="CE22" s="826"/>
      <c r="CF22" s="826"/>
      <c r="CG22" s="827"/>
      <c r="CH22" s="828"/>
      <c r="CI22" s="829"/>
      <c r="CJ22" s="829"/>
      <c r="CK22" s="829"/>
      <c r="CL22" s="830"/>
      <c r="CM22" s="828"/>
      <c r="CN22" s="829"/>
      <c r="CO22" s="829"/>
      <c r="CP22" s="829"/>
      <c r="CQ22" s="830"/>
      <c r="CR22" s="828"/>
      <c r="CS22" s="829"/>
      <c r="CT22" s="829"/>
      <c r="CU22" s="829"/>
      <c r="CV22" s="830"/>
      <c r="CW22" s="828"/>
      <c r="CX22" s="829"/>
      <c r="CY22" s="829"/>
      <c r="CZ22" s="829"/>
      <c r="DA22" s="830"/>
      <c r="DB22" s="828"/>
      <c r="DC22" s="829"/>
      <c r="DD22" s="829"/>
      <c r="DE22" s="829"/>
      <c r="DF22" s="830"/>
      <c r="DG22" s="828"/>
      <c r="DH22" s="829"/>
      <c r="DI22" s="829"/>
      <c r="DJ22" s="829"/>
      <c r="DK22" s="830"/>
      <c r="DL22" s="828"/>
      <c r="DM22" s="829"/>
      <c r="DN22" s="829"/>
      <c r="DO22" s="829"/>
      <c r="DP22" s="830"/>
      <c r="DQ22" s="828"/>
      <c r="DR22" s="829"/>
      <c r="DS22" s="829"/>
      <c r="DT22" s="829"/>
      <c r="DU22" s="830"/>
      <c r="DV22" s="825"/>
      <c r="DW22" s="826"/>
      <c r="DX22" s="826"/>
      <c r="DY22" s="826"/>
      <c r="DZ22" s="831"/>
      <c r="EA22" s="225"/>
    </row>
    <row r="23" spans="1:131" s="226" customFormat="1" ht="26.25" customHeight="1" thickBot="1" x14ac:dyDescent="0.2">
      <c r="A23" s="231" t="s">
        <v>398</v>
      </c>
      <c r="B23" s="755" t="s">
        <v>399</v>
      </c>
      <c r="C23" s="756"/>
      <c r="D23" s="756"/>
      <c r="E23" s="756"/>
      <c r="F23" s="756"/>
      <c r="G23" s="756"/>
      <c r="H23" s="756"/>
      <c r="I23" s="756"/>
      <c r="J23" s="756"/>
      <c r="K23" s="756"/>
      <c r="L23" s="756"/>
      <c r="M23" s="756"/>
      <c r="N23" s="756"/>
      <c r="O23" s="756"/>
      <c r="P23" s="757"/>
      <c r="Q23" s="848">
        <v>20968</v>
      </c>
      <c r="R23" s="842"/>
      <c r="S23" s="842"/>
      <c r="T23" s="842"/>
      <c r="U23" s="842"/>
      <c r="V23" s="842">
        <v>20230</v>
      </c>
      <c r="W23" s="842"/>
      <c r="X23" s="842"/>
      <c r="Y23" s="842"/>
      <c r="Z23" s="842"/>
      <c r="AA23" s="842">
        <v>737</v>
      </c>
      <c r="AB23" s="842"/>
      <c r="AC23" s="842"/>
      <c r="AD23" s="842"/>
      <c r="AE23" s="849"/>
      <c r="AF23" s="850">
        <v>674</v>
      </c>
      <c r="AG23" s="842"/>
      <c r="AH23" s="842"/>
      <c r="AI23" s="842"/>
      <c r="AJ23" s="851"/>
      <c r="AK23" s="852"/>
      <c r="AL23" s="853"/>
      <c r="AM23" s="853"/>
      <c r="AN23" s="853"/>
      <c r="AO23" s="853"/>
      <c r="AP23" s="842">
        <v>1510</v>
      </c>
      <c r="AQ23" s="842"/>
      <c r="AR23" s="842"/>
      <c r="AS23" s="842"/>
      <c r="AT23" s="842"/>
      <c r="AU23" s="843"/>
      <c r="AV23" s="843"/>
      <c r="AW23" s="843"/>
      <c r="AX23" s="843"/>
      <c r="AY23" s="844"/>
      <c r="AZ23" s="845" t="s">
        <v>509</v>
      </c>
      <c r="BA23" s="846"/>
      <c r="BB23" s="846"/>
      <c r="BC23" s="846"/>
      <c r="BD23" s="847"/>
      <c r="BE23" s="224"/>
      <c r="BF23" s="224"/>
      <c r="BG23" s="224"/>
      <c r="BH23" s="224"/>
      <c r="BI23" s="224"/>
      <c r="BJ23" s="224"/>
      <c r="BK23" s="224"/>
      <c r="BL23" s="224"/>
      <c r="BM23" s="224"/>
      <c r="BN23" s="224"/>
      <c r="BO23" s="224"/>
      <c r="BP23" s="224"/>
      <c r="BQ23" s="229">
        <v>17</v>
      </c>
      <c r="BR23" s="230"/>
      <c r="BS23" s="825"/>
      <c r="BT23" s="826"/>
      <c r="BU23" s="826"/>
      <c r="BV23" s="826"/>
      <c r="BW23" s="826"/>
      <c r="BX23" s="826"/>
      <c r="BY23" s="826"/>
      <c r="BZ23" s="826"/>
      <c r="CA23" s="826"/>
      <c r="CB23" s="826"/>
      <c r="CC23" s="826"/>
      <c r="CD23" s="826"/>
      <c r="CE23" s="826"/>
      <c r="CF23" s="826"/>
      <c r="CG23" s="827"/>
      <c r="CH23" s="828"/>
      <c r="CI23" s="829"/>
      <c r="CJ23" s="829"/>
      <c r="CK23" s="829"/>
      <c r="CL23" s="830"/>
      <c r="CM23" s="828"/>
      <c r="CN23" s="829"/>
      <c r="CO23" s="829"/>
      <c r="CP23" s="829"/>
      <c r="CQ23" s="830"/>
      <c r="CR23" s="828"/>
      <c r="CS23" s="829"/>
      <c r="CT23" s="829"/>
      <c r="CU23" s="829"/>
      <c r="CV23" s="830"/>
      <c r="CW23" s="828"/>
      <c r="CX23" s="829"/>
      <c r="CY23" s="829"/>
      <c r="CZ23" s="829"/>
      <c r="DA23" s="830"/>
      <c r="DB23" s="828"/>
      <c r="DC23" s="829"/>
      <c r="DD23" s="829"/>
      <c r="DE23" s="829"/>
      <c r="DF23" s="830"/>
      <c r="DG23" s="828"/>
      <c r="DH23" s="829"/>
      <c r="DI23" s="829"/>
      <c r="DJ23" s="829"/>
      <c r="DK23" s="830"/>
      <c r="DL23" s="828"/>
      <c r="DM23" s="829"/>
      <c r="DN23" s="829"/>
      <c r="DO23" s="829"/>
      <c r="DP23" s="830"/>
      <c r="DQ23" s="828"/>
      <c r="DR23" s="829"/>
      <c r="DS23" s="829"/>
      <c r="DT23" s="829"/>
      <c r="DU23" s="830"/>
      <c r="DV23" s="825"/>
      <c r="DW23" s="826"/>
      <c r="DX23" s="826"/>
      <c r="DY23" s="826"/>
      <c r="DZ23" s="831"/>
      <c r="EA23" s="225"/>
    </row>
    <row r="24" spans="1:131" s="226" customFormat="1" ht="26.25" customHeight="1" x14ac:dyDescent="0.15">
      <c r="A24" s="841" t="s">
        <v>400</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25"/>
      <c r="BT24" s="826"/>
      <c r="BU24" s="826"/>
      <c r="BV24" s="826"/>
      <c r="BW24" s="826"/>
      <c r="BX24" s="826"/>
      <c r="BY24" s="826"/>
      <c r="BZ24" s="826"/>
      <c r="CA24" s="826"/>
      <c r="CB24" s="826"/>
      <c r="CC24" s="826"/>
      <c r="CD24" s="826"/>
      <c r="CE24" s="826"/>
      <c r="CF24" s="826"/>
      <c r="CG24" s="827"/>
      <c r="CH24" s="828"/>
      <c r="CI24" s="829"/>
      <c r="CJ24" s="829"/>
      <c r="CK24" s="829"/>
      <c r="CL24" s="830"/>
      <c r="CM24" s="828"/>
      <c r="CN24" s="829"/>
      <c r="CO24" s="829"/>
      <c r="CP24" s="829"/>
      <c r="CQ24" s="830"/>
      <c r="CR24" s="828"/>
      <c r="CS24" s="829"/>
      <c r="CT24" s="829"/>
      <c r="CU24" s="829"/>
      <c r="CV24" s="830"/>
      <c r="CW24" s="828"/>
      <c r="CX24" s="829"/>
      <c r="CY24" s="829"/>
      <c r="CZ24" s="829"/>
      <c r="DA24" s="830"/>
      <c r="DB24" s="828"/>
      <c r="DC24" s="829"/>
      <c r="DD24" s="829"/>
      <c r="DE24" s="829"/>
      <c r="DF24" s="830"/>
      <c r="DG24" s="828"/>
      <c r="DH24" s="829"/>
      <c r="DI24" s="829"/>
      <c r="DJ24" s="829"/>
      <c r="DK24" s="830"/>
      <c r="DL24" s="828"/>
      <c r="DM24" s="829"/>
      <c r="DN24" s="829"/>
      <c r="DO24" s="829"/>
      <c r="DP24" s="830"/>
      <c r="DQ24" s="828"/>
      <c r="DR24" s="829"/>
      <c r="DS24" s="829"/>
      <c r="DT24" s="829"/>
      <c r="DU24" s="830"/>
      <c r="DV24" s="825"/>
      <c r="DW24" s="826"/>
      <c r="DX24" s="826"/>
      <c r="DY24" s="826"/>
      <c r="DZ24" s="831"/>
      <c r="EA24" s="225"/>
    </row>
    <row r="25" spans="1:131" ht="26.25" customHeight="1" thickBot="1" x14ac:dyDescent="0.2">
      <c r="A25" s="794" t="s">
        <v>401</v>
      </c>
      <c r="B25" s="794"/>
      <c r="C25" s="794"/>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c r="AL25" s="794"/>
      <c r="AM25" s="794"/>
      <c r="AN25" s="794"/>
      <c r="AO25" s="794"/>
      <c r="AP25" s="794"/>
      <c r="AQ25" s="794"/>
      <c r="AR25" s="794"/>
      <c r="AS25" s="794"/>
      <c r="AT25" s="794"/>
      <c r="AU25" s="794"/>
      <c r="AV25" s="794"/>
      <c r="AW25" s="794"/>
      <c r="AX25" s="794"/>
      <c r="AY25" s="794"/>
      <c r="AZ25" s="794"/>
      <c r="BA25" s="794"/>
      <c r="BB25" s="794"/>
      <c r="BC25" s="794"/>
      <c r="BD25" s="794"/>
      <c r="BE25" s="794"/>
      <c r="BF25" s="794"/>
      <c r="BG25" s="794"/>
      <c r="BH25" s="794"/>
      <c r="BI25" s="794"/>
      <c r="BJ25" s="223"/>
      <c r="BK25" s="223"/>
      <c r="BL25" s="223"/>
      <c r="BM25" s="223"/>
      <c r="BN25" s="223"/>
      <c r="BO25" s="232"/>
      <c r="BP25" s="232"/>
      <c r="BQ25" s="229">
        <v>19</v>
      </c>
      <c r="BR25" s="230"/>
      <c r="BS25" s="825"/>
      <c r="BT25" s="826"/>
      <c r="BU25" s="826"/>
      <c r="BV25" s="826"/>
      <c r="BW25" s="826"/>
      <c r="BX25" s="826"/>
      <c r="BY25" s="826"/>
      <c r="BZ25" s="826"/>
      <c r="CA25" s="826"/>
      <c r="CB25" s="826"/>
      <c r="CC25" s="826"/>
      <c r="CD25" s="826"/>
      <c r="CE25" s="826"/>
      <c r="CF25" s="826"/>
      <c r="CG25" s="827"/>
      <c r="CH25" s="828"/>
      <c r="CI25" s="829"/>
      <c r="CJ25" s="829"/>
      <c r="CK25" s="829"/>
      <c r="CL25" s="830"/>
      <c r="CM25" s="828"/>
      <c r="CN25" s="829"/>
      <c r="CO25" s="829"/>
      <c r="CP25" s="829"/>
      <c r="CQ25" s="830"/>
      <c r="CR25" s="828"/>
      <c r="CS25" s="829"/>
      <c r="CT25" s="829"/>
      <c r="CU25" s="829"/>
      <c r="CV25" s="830"/>
      <c r="CW25" s="828"/>
      <c r="CX25" s="829"/>
      <c r="CY25" s="829"/>
      <c r="CZ25" s="829"/>
      <c r="DA25" s="830"/>
      <c r="DB25" s="828"/>
      <c r="DC25" s="829"/>
      <c r="DD25" s="829"/>
      <c r="DE25" s="829"/>
      <c r="DF25" s="830"/>
      <c r="DG25" s="828"/>
      <c r="DH25" s="829"/>
      <c r="DI25" s="829"/>
      <c r="DJ25" s="829"/>
      <c r="DK25" s="830"/>
      <c r="DL25" s="828"/>
      <c r="DM25" s="829"/>
      <c r="DN25" s="829"/>
      <c r="DO25" s="829"/>
      <c r="DP25" s="830"/>
      <c r="DQ25" s="828"/>
      <c r="DR25" s="829"/>
      <c r="DS25" s="829"/>
      <c r="DT25" s="829"/>
      <c r="DU25" s="830"/>
      <c r="DV25" s="825"/>
      <c r="DW25" s="826"/>
      <c r="DX25" s="826"/>
      <c r="DY25" s="826"/>
      <c r="DZ25" s="831"/>
      <c r="EA25" s="221"/>
    </row>
    <row r="26" spans="1:131" ht="26.25" customHeight="1" x14ac:dyDescent="0.15">
      <c r="A26" s="784" t="s">
        <v>379</v>
      </c>
      <c r="B26" s="785"/>
      <c r="C26" s="785"/>
      <c r="D26" s="785"/>
      <c r="E26" s="785"/>
      <c r="F26" s="785"/>
      <c r="G26" s="785"/>
      <c r="H26" s="785"/>
      <c r="I26" s="785"/>
      <c r="J26" s="785"/>
      <c r="K26" s="785"/>
      <c r="L26" s="785"/>
      <c r="M26" s="785"/>
      <c r="N26" s="785"/>
      <c r="O26" s="785"/>
      <c r="P26" s="786"/>
      <c r="Q26" s="780" t="s">
        <v>402</v>
      </c>
      <c r="R26" s="776"/>
      <c r="S26" s="776"/>
      <c r="T26" s="776"/>
      <c r="U26" s="777"/>
      <c r="V26" s="780" t="s">
        <v>403</v>
      </c>
      <c r="W26" s="776"/>
      <c r="X26" s="776"/>
      <c r="Y26" s="776"/>
      <c r="Z26" s="777"/>
      <c r="AA26" s="780" t="s">
        <v>404</v>
      </c>
      <c r="AB26" s="776"/>
      <c r="AC26" s="776"/>
      <c r="AD26" s="776"/>
      <c r="AE26" s="776"/>
      <c r="AF26" s="854" t="s">
        <v>405</v>
      </c>
      <c r="AG26" s="855"/>
      <c r="AH26" s="855"/>
      <c r="AI26" s="855"/>
      <c r="AJ26" s="856"/>
      <c r="AK26" s="776" t="s">
        <v>406</v>
      </c>
      <c r="AL26" s="776"/>
      <c r="AM26" s="776"/>
      <c r="AN26" s="776"/>
      <c r="AO26" s="777"/>
      <c r="AP26" s="780" t="s">
        <v>407</v>
      </c>
      <c r="AQ26" s="776"/>
      <c r="AR26" s="776"/>
      <c r="AS26" s="776"/>
      <c r="AT26" s="777"/>
      <c r="AU26" s="780" t="s">
        <v>408</v>
      </c>
      <c r="AV26" s="776"/>
      <c r="AW26" s="776"/>
      <c r="AX26" s="776"/>
      <c r="AY26" s="777"/>
      <c r="AZ26" s="780" t="s">
        <v>409</v>
      </c>
      <c r="BA26" s="776"/>
      <c r="BB26" s="776"/>
      <c r="BC26" s="776"/>
      <c r="BD26" s="777"/>
      <c r="BE26" s="780" t="s">
        <v>386</v>
      </c>
      <c r="BF26" s="776"/>
      <c r="BG26" s="776"/>
      <c r="BH26" s="776"/>
      <c r="BI26" s="782"/>
      <c r="BJ26" s="223"/>
      <c r="BK26" s="223"/>
      <c r="BL26" s="223"/>
      <c r="BM26" s="223"/>
      <c r="BN26" s="223"/>
      <c r="BO26" s="232"/>
      <c r="BP26" s="232"/>
      <c r="BQ26" s="229">
        <v>20</v>
      </c>
      <c r="BR26" s="230"/>
      <c r="BS26" s="825"/>
      <c r="BT26" s="826"/>
      <c r="BU26" s="826"/>
      <c r="BV26" s="826"/>
      <c r="BW26" s="826"/>
      <c r="BX26" s="826"/>
      <c r="BY26" s="826"/>
      <c r="BZ26" s="826"/>
      <c r="CA26" s="826"/>
      <c r="CB26" s="826"/>
      <c r="CC26" s="826"/>
      <c r="CD26" s="826"/>
      <c r="CE26" s="826"/>
      <c r="CF26" s="826"/>
      <c r="CG26" s="827"/>
      <c r="CH26" s="828"/>
      <c r="CI26" s="829"/>
      <c r="CJ26" s="829"/>
      <c r="CK26" s="829"/>
      <c r="CL26" s="830"/>
      <c r="CM26" s="828"/>
      <c r="CN26" s="829"/>
      <c r="CO26" s="829"/>
      <c r="CP26" s="829"/>
      <c r="CQ26" s="830"/>
      <c r="CR26" s="828"/>
      <c r="CS26" s="829"/>
      <c r="CT26" s="829"/>
      <c r="CU26" s="829"/>
      <c r="CV26" s="830"/>
      <c r="CW26" s="828"/>
      <c r="CX26" s="829"/>
      <c r="CY26" s="829"/>
      <c r="CZ26" s="829"/>
      <c r="DA26" s="830"/>
      <c r="DB26" s="828"/>
      <c r="DC26" s="829"/>
      <c r="DD26" s="829"/>
      <c r="DE26" s="829"/>
      <c r="DF26" s="830"/>
      <c r="DG26" s="828"/>
      <c r="DH26" s="829"/>
      <c r="DI26" s="829"/>
      <c r="DJ26" s="829"/>
      <c r="DK26" s="830"/>
      <c r="DL26" s="828"/>
      <c r="DM26" s="829"/>
      <c r="DN26" s="829"/>
      <c r="DO26" s="829"/>
      <c r="DP26" s="830"/>
      <c r="DQ26" s="828"/>
      <c r="DR26" s="829"/>
      <c r="DS26" s="829"/>
      <c r="DT26" s="829"/>
      <c r="DU26" s="830"/>
      <c r="DV26" s="825"/>
      <c r="DW26" s="826"/>
      <c r="DX26" s="826"/>
      <c r="DY26" s="826"/>
      <c r="DZ26" s="831"/>
      <c r="EA26" s="221"/>
    </row>
    <row r="27" spans="1:131" ht="26.25" customHeight="1" thickBot="1" x14ac:dyDescent="0.2">
      <c r="A27" s="787"/>
      <c r="B27" s="788"/>
      <c r="C27" s="788"/>
      <c r="D27" s="788"/>
      <c r="E27" s="788"/>
      <c r="F27" s="788"/>
      <c r="G27" s="788"/>
      <c r="H27" s="788"/>
      <c r="I27" s="788"/>
      <c r="J27" s="788"/>
      <c r="K27" s="788"/>
      <c r="L27" s="788"/>
      <c r="M27" s="788"/>
      <c r="N27" s="788"/>
      <c r="O27" s="788"/>
      <c r="P27" s="789"/>
      <c r="Q27" s="781"/>
      <c r="R27" s="778"/>
      <c r="S27" s="778"/>
      <c r="T27" s="778"/>
      <c r="U27" s="779"/>
      <c r="V27" s="781"/>
      <c r="W27" s="778"/>
      <c r="X27" s="778"/>
      <c r="Y27" s="778"/>
      <c r="Z27" s="779"/>
      <c r="AA27" s="781"/>
      <c r="AB27" s="778"/>
      <c r="AC27" s="778"/>
      <c r="AD27" s="778"/>
      <c r="AE27" s="778"/>
      <c r="AF27" s="857"/>
      <c r="AG27" s="858"/>
      <c r="AH27" s="858"/>
      <c r="AI27" s="858"/>
      <c r="AJ27" s="859"/>
      <c r="AK27" s="778"/>
      <c r="AL27" s="778"/>
      <c r="AM27" s="778"/>
      <c r="AN27" s="778"/>
      <c r="AO27" s="779"/>
      <c r="AP27" s="781"/>
      <c r="AQ27" s="778"/>
      <c r="AR27" s="778"/>
      <c r="AS27" s="778"/>
      <c r="AT27" s="779"/>
      <c r="AU27" s="781"/>
      <c r="AV27" s="778"/>
      <c r="AW27" s="778"/>
      <c r="AX27" s="778"/>
      <c r="AY27" s="779"/>
      <c r="AZ27" s="781"/>
      <c r="BA27" s="778"/>
      <c r="BB27" s="778"/>
      <c r="BC27" s="778"/>
      <c r="BD27" s="779"/>
      <c r="BE27" s="781"/>
      <c r="BF27" s="778"/>
      <c r="BG27" s="778"/>
      <c r="BH27" s="778"/>
      <c r="BI27" s="783"/>
      <c r="BJ27" s="223"/>
      <c r="BK27" s="223"/>
      <c r="BL27" s="223"/>
      <c r="BM27" s="223"/>
      <c r="BN27" s="223"/>
      <c r="BO27" s="232"/>
      <c r="BP27" s="232"/>
      <c r="BQ27" s="229">
        <v>21</v>
      </c>
      <c r="BR27" s="230"/>
      <c r="BS27" s="825"/>
      <c r="BT27" s="826"/>
      <c r="BU27" s="826"/>
      <c r="BV27" s="826"/>
      <c r="BW27" s="826"/>
      <c r="BX27" s="826"/>
      <c r="BY27" s="826"/>
      <c r="BZ27" s="826"/>
      <c r="CA27" s="826"/>
      <c r="CB27" s="826"/>
      <c r="CC27" s="826"/>
      <c r="CD27" s="826"/>
      <c r="CE27" s="826"/>
      <c r="CF27" s="826"/>
      <c r="CG27" s="827"/>
      <c r="CH27" s="828"/>
      <c r="CI27" s="829"/>
      <c r="CJ27" s="829"/>
      <c r="CK27" s="829"/>
      <c r="CL27" s="830"/>
      <c r="CM27" s="828"/>
      <c r="CN27" s="829"/>
      <c r="CO27" s="829"/>
      <c r="CP27" s="829"/>
      <c r="CQ27" s="830"/>
      <c r="CR27" s="828"/>
      <c r="CS27" s="829"/>
      <c r="CT27" s="829"/>
      <c r="CU27" s="829"/>
      <c r="CV27" s="830"/>
      <c r="CW27" s="828"/>
      <c r="CX27" s="829"/>
      <c r="CY27" s="829"/>
      <c r="CZ27" s="829"/>
      <c r="DA27" s="830"/>
      <c r="DB27" s="828"/>
      <c r="DC27" s="829"/>
      <c r="DD27" s="829"/>
      <c r="DE27" s="829"/>
      <c r="DF27" s="830"/>
      <c r="DG27" s="828"/>
      <c r="DH27" s="829"/>
      <c r="DI27" s="829"/>
      <c r="DJ27" s="829"/>
      <c r="DK27" s="830"/>
      <c r="DL27" s="828"/>
      <c r="DM27" s="829"/>
      <c r="DN27" s="829"/>
      <c r="DO27" s="829"/>
      <c r="DP27" s="830"/>
      <c r="DQ27" s="828"/>
      <c r="DR27" s="829"/>
      <c r="DS27" s="829"/>
      <c r="DT27" s="829"/>
      <c r="DU27" s="830"/>
      <c r="DV27" s="825"/>
      <c r="DW27" s="826"/>
      <c r="DX27" s="826"/>
      <c r="DY27" s="826"/>
      <c r="DZ27" s="831"/>
      <c r="EA27" s="221"/>
    </row>
    <row r="28" spans="1:131" ht="26.25" customHeight="1" thickTop="1" x14ac:dyDescent="0.15">
      <c r="A28" s="233">
        <v>1</v>
      </c>
      <c r="B28" s="734" t="s">
        <v>558</v>
      </c>
      <c r="C28" s="735"/>
      <c r="D28" s="735"/>
      <c r="E28" s="735"/>
      <c r="F28" s="735"/>
      <c r="G28" s="735"/>
      <c r="H28" s="735"/>
      <c r="I28" s="735"/>
      <c r="J28" s="735"/>
      <c r="K28" s="735"/>
      <c r="L28" s="735"/>
      <c r="M28" s="735"/>
      <c r="N28" s="735"/>
      <c r="O28" s="735"/>
      <c r="P28" s="736"/>
      <c r="Q28" s="737">
        <v>2774</v>
      </c>
      <c r="R28" s="738"/>
      <c r="S28" s="738"/>
      <c r="T28" s="738"/>
      <c r="U28" s="738"/>
      <c r="V28" s="738">
        <v>2776</v>
      </c>
      <c r="W28" s="738"/>
      <c r="X28" s="738"/>
      <c r="Y28" s="738"/>
      <c r="Z28" s="738"/>
      <c r="AA28" s="738">
        <v>-1</v>
      </c>
      <c r="AB28" s="738"/>
      <c r="AC28" s="738"/>
      <c r="AD28" s="738"/>
      <c r="AE28" s="739"/>
      <c r="AF28" s="740">
        <v>-1</v>
      </c>
      <c r="AG28" s="738"/>
      <c r="AH28" s="738"/>
      <c r="AI28" s="738"/>
      <c r="AJ28" s="741"/>
      <c r="AK28" s="773"/>
      <c r="AL28" s="774"/>
      <c r="AM28" s="774"/>
      <c r="AN28" s="774"/>
      <c r="AO28" s="774"/>
      <c r="AP28" s="774"/>
      <c r="AQ28" s="774"/>
      <c r="AR28" s="774"/>
      <c r="AS28" s="774"/>
      <c r="AT28" s="774"/>
      <c r="AU28" s="774"/>
      <c r="AV28" s="774"/>
      <c r="AW28" s="774"/>
      <c r="AX28" s="774"/>
      <c r="AY28" s="774"/>
      <c r="AZ28" s="775"/>
      <c r="BA28" s="775"/>
      <c r="BB28" s="775"/>
      <c r="BC28" s="775"/>
      <c r="BD28" s="775"/>
      <c r="BE28" s="732"/>
      <c r="BF28" s="732"/>
      <c r="BG28" s="732"/>
      <c r="BH28" s="732"/>
      <c r="BI28" s="733"/>
      <c r="BJ28" s="223"/>
      <c r="BK28" s="223"/>
      <c r="BL28" s="223"/>
      <c r="BM28" s="223"/>
      <c r="BN28" s="223"/>
      <c r="BO28" s="232"/>
      <c r="BP28" s="232"/>
      <c r="BQ28" s="229">
        <v>22</v>
      </c>
      <c r="BR28" s="230"/>
      <c r="BS28" s="825"/>
      <c r="BT28" s="826"/>
      <c r="BU28" s="826"/>
      <c r="BV28" s="826"/>
      <c r="BW28" s="826"/>
      <c r="BX28" s="826"/>
      <c r="BY28" s="826"/>
      <c r="BZ28" s="826"/>
      <c r="CA28" s="826"/>
      <c r="CB28" s="826"/>
      <c r="CC28" s="826"/>
      <c r="CD28" s="826"/>
      <c r="CE28" s="826"/>
      <c r="CF28" s="826"/>
      <c r="CG28" s="827"/>
      <c r="CH28" s="828"/>
      <c r="CI28" s="829"/>
      <c r="CJ28" s="829"/>
      <c r="CK28" s="829"/>
      <c r="CL28" s="830"/>
      <c r="CM28" s="828"/>
      <c r="CN28" s="829"/>
      <c r="CO28" s="829"/>
      <c r="CP28" s="829"/>
      <c r="CQ28" s="830"/>
      <c r="CR28" s="828"/>
      <c r="CS28" s="829"/>
      <c r="CT28" s="829"/>
      <c r="CU28" s="829"/>
      <c r="CV28" s="830"/>
      <c r="CW28" s="828"/>
      <c r="CX28" s="829"/>
      <c r="CY28" s="829"/>
      <c r="CZ28" s="829"/>
      <c r="DA28" s="830"/>
      <c r="DB28" s="828"/>
      <c r="DC28" s="829"/>
      <c r="DD28" s="829"/>
      <c r="DE28" s="829"/>
      <c r="DF28" s="830"/>
      <c r="DG28" s="828"/>
      <c r="DH28" s="829"/>
      <c r="DI28" s="829"/>
      <c r="DJ28" s="829"/>
      <c r="DK28" s="830"/>
      <c r="DL28" s="828"/>
      <c r="DM28" s="829"/>
      <c r="DN28" s="829"/>
      <c r="DO28" s="829"/>
      <c r="DP28" s="830"/>
      <c r="DQ28" s="828"/>
      <c r="DR28" s="829"/>
      <c r="DS28" s="829"/>
      <c r="DT28" s="829"/>
      <c r="DU28" s="830"/>
      <c r="DV28" s="825"/>
      <c r="DW28" s="826"/>
      <c r="DX28" s="826"/>
      <c r="DY28" s="826"/>
      <c r="DZ28" s="831"/>
      <c r="EA28" s="221"/>
    </row>
    <row r="29" spans="1:131" ht="26.25" customHeight="1" x14ac:dyDescent="0.15">
      <c r="A29" s="233">
        <v>2</v>
      </c>
      <c r="B29" s="763" t="s">
        <v>575</v>
      </c>
      <c r="C29" s="764"/>
      <c r="D29" s="764"/>
      <c r="E29" s="764"/>
      <c r="F29" s="764"/>
      <c r="G29" s="764"/>
      <c r="H29" s="764"/>
      <c r="I29" s="764"/>
      <c r="J29" s="764"/>
      <c r="K29" s="764"/>
      <c r="L29" s="764"/>
      <c r="M29" s="764"/>
      <c r="N29" s="764"/>
      <c r="O29" s="764"/>
      <c r="P29" s="765"/>
      <c r="Q29" s="766">
        <v>564</v>
      </c>
      <c r="R29" s="767"/>
      <c r="S29" s="767"/>
      <c r="T29" s="767"/>
      <c r="U29" s="767"/>
      <c r="V29" s="767">
        <v>561</v>
      </c>
      <c r="W29" s="767"/>
      <c r="X29" s="767"/>
      <c r="Y29" s="767"/>
      <c r="Z29" s="767"/>
      <c r="AA29" s="767">
        <v>3</v>
      </c>
      <c r="AB29" s="767"/>
      <c r="AC29" s="767"/>
      <c r="AD29" s="767"/>
      <c r="AE29" s="768"/>
      <c r="AF29" s="769">
        <v>3</v>
      </c>
      <c r="AG29" s="770"/>
      <c r="AH29" s="770"/>
      <c r="AI29" s="770"/>
      <c r="AJ29" s="771"/>
      <c r="AK29" s="730"/>
      <c r="AL29" s="721"/>
      <c r="AM29" s="721"/>
      <c r="AN29" s="721"/>
      <c r="AO29" s="721"/>
      <c r="AP29" s="721"/>
      <c r="AQ29" s="721"/>
      <c r="AR29" s="721"/>
      <c r="AS29" s="721"/>
      <c r="AT29" s="721"/>
      <c r="AU29" s="721"/>
      <c r="AV29" s="721"/>
      <c r="AW29" s="721"/>
      <c r="AX29" s="721"/>
      <c r="AY29" s="721"/>
      <c r="AZ29" s="772"/>
      <c r="BA29" s="772"/>
      <c r="BB29" s="772"/>
      <c r="BC29" s="772"/>
      <c r="BD29" s="772"/>
      <c r="BE29" s="722"/>
      <c r="BF29" s="722"/>
      <c r="BG29" s="722"/>
      <c r="BH29" s="722"/>
      <c r="BI29" s="723"/>
      <c r="BJ29" s="223"/>
      <c r="BK29" s="223"/>
      <c r="BL29" s="223"/>
      <c r="BM29" s="223"/>
      <c r="BN29" s="223"/>
      <c r="BO29" s="232"/>
      <c r="BP29" s="232"/>
      <c r="BQ29" s="229">
        <v>23</v>
      </c>
      <c r="BR29" s="230"/>
      <c r="BS29" s="825"/>
      <c r="BT29" s="826"/>
      <c r="BU29" s="826"/>
      <c r="BV29" s="826"/>
      <c r="BW29" s="826"/>
      <c r="BX29" s="826"/>
      <c r="BY29" s="826"/>
      <c r="BZ29" s="826"/>
      <c r="CA29" s="826"/>
      <c r="CB29" s="826"/>
      <c r="CC29" s="826"/>
      <c r="CD29" s="826"/>
      <c r="CE29" s="826"/>
      <c r="CF29" s="826"/>
      <c r="CG29" s="827"/>
      <c r="CH29" s="828"/>
      <c r="CI29" s="829"/>
      <c r="CJ29" s="829"/>
      <c r="CK29" s="829"/>
      <c r="CL29" s="830"/>
      <c r="CM29" s="828"/>
      <c r="CN29" s="829"/>
      <c r="CO29" s="829"/>
      <c r="CP29" s="829"/>
      <c r="CQ29" s="830"/>
      <c r="CR29" s="828"/>
      <c r="CS29" s="829"/>
      <c r="CT29" s="829"/>
      <c r="CU29" s="829"/>
      <c r="CV29" s="830"/>
      <c r="CW29" s="828"/>
      <c r="CX29" s="829"/>
      <c r="CY29" s="829"/>
      <c r="CZ29" s="829"/>
      <c r="DA29" s="830"/>
      <c r="DB29" s="828"/>
      <c r="DC29" s="829"/>
      <c r="DD29" s="829"/>
      <c r="DE29" s="829"/>
      <c r="DF29" s="830"/>
      <c r="DG29" s="828"/>
      <c r="DH29" s="829"/>
      <c r="DI29" s="829"/>
      <c r="DJ29" s="829"/>
      <c r="DK29" s="830"/>
      <c r="DL29" s="828"/>
      <c r="DM29" s="829"/>
      <c r="DN29" s="829"/>
      <c r="DO29" s="829"/>
      <c r="DP29" s="830"/>
      <c r="DQ29" s="828"/>
      <c r="DR29" s="829"/>
      <c r="DS29" s="829"/>
      <c r="DT29" s="829"/>
      <c r="DU29" s="830"/>
      <c r="DV29" s="825"/>
      <c r="DW29" s="826"/>
      <c r="DX29" s="826"/>
      <c r="DY29" s="826"/>
      <c r="DZ29" s="831"/>
      <c r="EA29" s="221"/>
    </row>
    <row r="30" spans="1:131" ht="26.25" customHeight="1" x14ac:dyDescent="0.15">
      <c r="A30" s="233">
        <v>3</v>
      </c>
      <c r="B30" s="763" t="s">
        <v>564</v>
      </c>
      <c r="C30" s="764"/>
      <c r="D30" s="764"/>
      <c r="E30" s="764"/>
      <c r="F30" s="764"/>
      <c r="G30" s="764"/>
      <c r="H30" s="764"/>
      <c r="I30" s="764"/>
      <c r="J30" s="764"/>
      <c r="K30" s="764"/>
      <c r="L30" s="764"/>
      <c r="M30" s="764"/>
      <c r="N30" s="764"/>
      <c r="O30" s="764"/>
      <c r="P30" s="765"/>
      <c r="Q30" s="766">
        <v>2915</v>
      </c>
      <c r="R30" s="767"/>
      <c r="S30" s="767"/>
      <c r="T30" s="767"/>
      <c r="U30" s="767"/>
      <c r="V30" s="767">
        <v>2703</v>
      </c>
      <c r="W30" s="767"/>
      <c r="X30" s="767"/>
      <c r="Y30" s="767"/>
      <c r="Z30" s="767"/>
      <c r="AA30" s="767">
        <v>212</v>
      </c>
      <c r="AB30" s="767"/>
      <c r="AC30" s="767"/>
      <c r="AD30" s="767"/>
      <c r="AE30" s="768"/>
      <c r="AF30" s="769">
        <v>212</v>
      </c>
      <c r="AG30" s="770"/>
      <c r="AH30" s="770"/>
      <c r="AI30" s="770"/>
      <c r="AJ30" s="771"/>
      <c r="AK30" s="730"/>
      <c r="AL30" s="721"/>
      <c r="AM30" s="721"/>
      <c r="AN30" s="721"/>
      <c r="AO30" s="721"/>
      <c r="AP30" s="721"/>
      <c r="AQ30" s="721"/>
      <c r="AR30" s="721"/>
      <c r="AS30" s="721"/>
      <c r="AT30" s="721"/>
      <c r="AU30" s="721"/>
      <c r="AV30" s="721"/>
      <c r="AW30" s="721"/>
      <c r="AX30" s="721"/>
      <c r="AY30" s="721"/>
      <c r="AZ30" s="772"/>
      <c r="BA30" s="772"/>
      <c r="BB30" s="772"/>
      <c r="BC30" s="772"/>
      <c r="BD30" s="772"/>
      <c r="BE30" s="722"/>
      <c r="BF30" s="722"/>
      <c r="BG30" s="722"/>
      <c r="BH30" s="722"/>
      <c r="BI30" s="723"/>
      <c r="BJ30" s="223"/>
      <c r="BK30" s="223"/>
      <c r="BL30" s="223"/>
      <c r="BM30" s="223"/>
      <c r="BN30" s="223"/>
      <c r="BO30" s="232"/>
      <c r="BP30" s="232"/>
      <c r="BQ30" s="229">
        <v>24</v>
      </c>
      <c r="BR30" s="230"/>
      <c r="BS30" s="825"/>
      <c r="BT30" s="826"/>
      <c r="BU30" s="826"/>
      <c r="BV30" s="826"/>
      <c r="BW30" s="826"/>
      <c r="BX30" s="826"/>
      <c r="BY30" s="826"/>
      <c r="BZ30" s="826"/>
      <c r="CA30" s="826"/>
      <c r="CB30" s="826"/>
      <c r="CC30" s="826"/>
      <c r="CD30" s="826"/>
      <c r="CE30" s="826"/>
      <c r="CF30" s="826"/>
      <c r="CG30" s="827"/>
      <c r="CH30" s="828"/>
      <c r="CI30" s="829"/>
      <c r="CJ30" s="829"/>
      <c r="CK30" s="829"/>
      <c r="CL30" s="830"/>
      <c r="CM30" s="828"/>
      <c r="CN30" s="829"/>
      <c r="CO30" s="829"/>
      <c r="CP30" s="829"/>
      <c r="CQ30" s="830"/>
      <c r="CR30" s="828"/>
      <c r="CS30" s="829"/>
      <c r="CT30" s="829"/>
      <c r="CU30" s="829"/>
      <c r="CV30" s="830"/>
      <c r="CW30" s="828"/>
      <c r="CX30" s="829"/>
      <c r="CY30" s="829"/>
      <c r="CZ30" s="829"/>
      <c r="DA30" s="830"/>
      <c r="DB30" s="828"/>
      <c r="DC30" s="829"/>
      <c r="DD30" s="829"/>
      <c r="DE30" s="829"/>
      <c r="DF30" s="830"/>
      <c r="DG30" s="828"/>
      <c r="DH30" s="829"/>
      <c r="DI30" s="829"/>
      <c r="DJ30" s="829"/>
      <c r="DK30" s="830"/>
      <c r="DL30" s="828"/>
      <c r="DM30" s="829"/>
      <c r="DN30" s="829"/>
      <c r="DO30" s="829"/>
      <c r="DP30" s="830"/>
      <c r="DQ30" s="828"/>
      <c r="DR30" s="829"/>
      <c r="DS30" s="829"/>
      <c r="DT30" s="829"/>
      <c r="DU30" s="830"/>
      <c r="DV30" s="825"/>
      <c r="DW30" s="826"/>
      <c r="DX30" s="826"/>
      <c r="DY30" s="826"/>
      <c r="DZ30" s="831"/>
      <c r="EA30" s="221"/>
    </row>
    <row r="31" spans="1:131" ht="26.25" customHeight="1" x14ac:dyDescent="0.15">
      <c r="A31" s="233">
        <v>4</v>
      </c>
      <c r="B31" s="763" t="s">
        <v>576</v>
      </c>
      <c r="C31" s="764"/>
      <c r="D31" s="764"/>
      <c r="E31" s="764"/>
      <c r="F31" s="764"/>
      <c r="G31" s="764"/>
      <c r="H31" s="764"/>
      <c r="I31" s="764"/>
      <c r="J31" s="764"/>
      <c r="K31" s="764"/>
      <c r="L31" s="764"/>
      <c r="M31" s="764"/>
      <c r="N31" s="764"/>
      <c r="O31" s="764"/>
      <c r="P31" s="765"/>
      <c r="Q31" s="766">
        <v>2</v>
      </c>
      <c r="R31" s="767"/>
      <c r="S31" s="767"/>
      <c r="T31" s="767"/>
      <c r="U31" s="767"/>
      <c r="V31" s="767">
        <v>1</v>
      </c>
      <c r="W31" s="767"/>
      <c r="X31" s="767"/>
      <c r="Y31" s="767"/>
      <c r="Z31" s="767"/>
      <c r="AA31" s="767">
        <v>0</v>
      </c>
      <c r="AB31" s="767"/>
      <c r="AC31" s="767"/>
      <c r="AD31" s="767"/>
      <c r="AE31" s="768"/>
      <c r="AF31" s="769">
        <v>0</v>
      </c>
      <c r="AG31" s="770"/>
      <c r="AH31" s="770"/>
      <c r="AI31" s="770"/>
      <c r="AJ31" s="771"/>
      <c r="AK31" s="730"/>
      <c r="AL31" s="721"/>
      <c r="AM31" s="721"/>
      <c r="AN31" s="721"/>
      <c r="AO31" s="721"/>
      <c r="AP31" s="721"/>
      <c r="AQ31" s="721"/>
      <c r="AR31" s="721"/>
      <c r="AS31" s="721"/>
      <c r="AT31" s="721"/>
      <c r="AU31" s="721"/>
      <c r="AV31" s="721"/>
      <c r="AW31" s="721"/>
      <c r="AX31" s="721"/>
      <c r="AY31" s="721"/>
      <c r="AZ31" s="772"/>
      <c r="BA31" s="772"/>
      <c r="BB31" s="772"/>
      <c r="BC31" s="772"/>
      <c r="BD31" s="772"/>
      <c r="BE31" s="722"/>
      <c r="BF31" s="722"/>
      <c r="BG31" s="722"/>
      <c r="BH31" s="722"/>
      <c r="BI31" s="723"/>
      <c r="BJ31" s="223"/>
      <c r="BK31" s="223"/>
      <c r="BL31" s="223"/>
      <c r="BM31" s="223"/>
      <c r="BN31" s="223"/>
      <c r="BO31" s="232"/>
      <c r="BP31" s="232"/>
      <c r="BQ31" s="229">
        <v>25</v>
      </c>
      <c r="BR31" s="230"/>
      <c r="BS31" s="825"/>
      <c r="BT31" s="826"/>
      <c r="BU31" s="826"/>
      <c r="BV31" s="826"/>
      <c r="BW31" s="826"/>
      <c r="BX31" s="826"/>
      <c r="BY31" s="826"/>
      <c r="BZ31" s="826"/>
      <c r="CA31" s="826"/>
      <c r="CB31" s="826"/>
      <c r="CC31" s="826"/>
      <c r="CD31" s="826"/>
      <c r="CE31" s="826"/>
      <c r="CF31" s="826"/>
      <c r="CG31" s="827"/>
      <c r="CH31" s="828"/>
      <c r="CI31" s="829"/>
      <c r="CJ31" s="829"/>
      <c r="CK31" s="829"/>
      <c r="CL31" s="830"/>
      <c r="CM31" s="828"/>
      <c r="CN31" s="829"/>
      <c r="CO31" s="829"/>
      <c r="CP31" s="829"/>
      <c r="CQ31" s="830"/>
      <c r="CR31" s="828"/>
      <c r="CS31" s="829"/>
      <c r="CT31" s="829"/>
      <c r="CU31" s="829"/>
      <c r="CV31" s="830"/>
      <c r="CW31" s="828"/>
      <c r="CX31" s="829"/>
      <c r="CY31" s="829"/>
      <c r="CZ31" s="829"/>
      <c r="DA31" s="830"/>
      <c r="DB31" s="828"/>
      <c r="DC31" s="829"/>
      <c r="DD31" s="829"/>
      <c r="DE31" s="829"/>
      <c r="DF31" s="830"/>
      <c r="DG31" s="828"/>
      <c r="DH31" s="829"/>
      <c r="DI31" s="829"/>
      <c r="DJ31" s="829"/>
      <c r="DK31" s="830"/>
      <c r="DL31" s="828"/>
      <c r="DM31" s="829"/>
      <c r="DN31" s="829"/>
      <c r="DO31" s="829"/>
      <c r="DP31" s="830"/>
      <c r="DQ31" s="828"/>
      <c r="DR31" s="829"/>
      <c r="DS31" s="829"/>
      <c r="DT31" s="829"/>
      <c r="DU31" s="830"/>
      <c r="DV31" s="825"/>
      <c r="DW31" s="826"/>
      <c r="DX31" s="826"/>
      <c r="DY31" s="826"/>
      <c r="DZ31" s="831"/>
      <c r="EA31" s="221"/>
    </row>
    <row r="32" spans="1:131" ht="26.25" customHeight="1" x14ac:dyDescent="0.15">
      <c r="A32" s="233">
        <v>5</v>
      </c>
      <c r="B32" s="763" t="s">
        <v>561</v>
      </c>
      <c r="C32" s="764"/>
      <c r="D32" s="764"/>
      <c r="E32" s="764"/>
      <c r="F32" s="764"/>
      <c r="G32" s="764"/>
      <c r="H32" s="764"/>
      <c r="I32" s="764"/>
      <c r="J32" s="764"/>
      <c r="K32" s="764"/>
      <c r="L32" s="764"/>
      <c r="M32" s="764"/>
      <c r="N32" s="764"/>
      <c r="O32" s="764"/>
      <c r="P32" s="765"/>
      <c r="Q32" s="766">
        <v>777</v>
      </c>
      <c r="R32" s="767"/>
      <c r="S32" s="767"/>
      <c r="T32" s="767"/>
      <c r="U32" s="767"/>
      <c r="V32" s="767">
        <v>745</v>
      </c>
      <c r="W32" s="767"/>
      <c r="X32" s="767"/>
      <c r="Y32" s="767"/>
      <c r="Z32" s="767"/>
      <c r="AA32" s="767">
        <v>31</v>
      </c>
      <c r="AB32" s="767"/>
      <c r="AC32" s="767"/>
      <c r="AD32" s="767"/>
      <c r="AE32" s="768"/>
      <c r="AF32" s="769">
        <v>831</v>
      </c>
      <c r="AG32" s="770"/>
      <c r="AH32" s="770"/>
      <c r="AI32" s="770"/>
      <c r="AJ32" s="771"/>
      <c r="AK32" s="730">
        <v>8</v>
      </c>
      <c r="AL32" s="721"/>
      <c r="AM32" s="721"/>
      <c r="AN32" s="721"/>
      <c r="AO32" s="721"/>
      <c r="AP32" s="721">
        <v>1340</v>
      </c>
      <c r="AQ32" s="721"/>
      <c r="AR32" s="721"/>
      <c r="AS32" s="721"/>
      <c r="AT32" s="721"/>
      <c r="AU32" s="721">
        <v>8</v>
      </c>
      <c r="AV32" s="721"/>
      <c r="AW32" s="721"/>
      <c r="AX32" s="721"/>
      <c r="AY32" s="721"/>
      <c r="AZ32" s="772"/>
      <c r="BA32" s="772"/>
      <c r="BB32" s="772"/>
      <c r="BC32" s="772"/>
      <c r="BD32" s="772"/>
      <c r="BE32" s="722" t="s">
        <v>577</v>
      </c>
      <c r="BF32" s="722"/>
      <c r="BG32" s="722"/>
      <c r="BH32" s="722"/>
      <c r="BI32" s="723"/>
      <c r="BJ32" s="223"/>
      <c r="BK32" s="223"/>
      <c r="BL32" s="223"/>
      <c r="BM32" s="223"/>
      <c r="BN32" s="223"/>
      <c r="BO32" s="232"/>
      <c r="BP32" s="232"/>
      <c r="BQ32" s="229">
        <v>26</v>
      </c>
      <c r="BR32" s="230"/>
      <c r="BS32" s="825"/>
      <c r="BT32" s="826"/>
      <c r="BU32" s="826"/>
      <c r="BV32" s="826"/>
      <c r="BW32" s="826"/>
      <c r="BX32" s="826"/>
      <c r="BY32" s="826"/>
      <c r="BZ32" s="826"/>
      <c r="CA32" s="826"/>
      <c r="CB32" s="826"/>
      <c r="CC32" s="826"/>
      <c r="CD32" s="826"/>
      <c r="CE32" s="826"/>
      <c r="CF32" s="826"/>
      <c r="CG32" s="827"/>
      <c r="CH32" s="828"/>
      <c r="CI32" s="829"/>
      <c r="CJ32" s="829"/>
      <c r="CK32" s="829"/>
      <c r="CL32" s="830"/>
      <c r="CM32" s="828"/>
      <c r="CN32" s="829"/>
      <c r="CO32" s="829"/>
      <c r="CP32" s="829"/>
      <c r="CQ32" s="830"/>
      <c r="CR32" s="828"/>
      <c r="CS32" s="829"/>
      <c r="CT32" s="829"/>
      <c r="CU32" s="829"/>
      <c r="CV32" s="830"/>
      <c r="CW32" s="828"/>
      <c r="CX32" s="829"/>
      <c r="CY32" s="829"/>
      <c r="CZ32" s="829"/>
      <c r="DA32" s="830"/>
      <c r="DB32" s="828"/>
      <c r="DC32" s="829"/>
      <c r="DD32" s="829"/>
      <c r="DE32" s="829"/>
      <c r="DF32" s="830"/>
      <c r="DG32" s="828"/>
      <c r="DH32" s="829"/>
      <c r="DI32" s="829"/>
      <c r="DJ32" s="829"/>
      <c r="DK32" s="830"/>
      <c r="DL32" s="828"/>
      <c r="DM32" s="829"/>
      <c r="DN32" s="829"/>
      <c r="DO32" s="829"/>
      <c r="DP32" s="830"/>
      <c r="DQ32" s="828"/>
      <c r="DR32" s="829"/>
      <c r="DS32" s="829"/>
      <c r="DT32" s="829"/>
      <c r="DU32" s="830"/>
      <c r="DV32" s="825"/>
      <c r="DW32" s="826"/>
      <c r="DX32" s="826"/>
      <c r="DY32" s="826"/>
      <c r="DZ32" s="831"/>
      <c r="EA32" s="221"/>
    </row>
    <row r="33" spans="1:131" ht="26.25" customHeight="1" x14ac:dyDescent="0.15">
      <c r="A33" s="233">
        <v>6</v>
      </c>
      <c r="B33" s="763" t="s">
        <v>563</v>
      </c>
      <c r="C33" s="764"/>
      <c r="D33" s="764"/>
      <c r="E33" s="764"/>
      <c r="F33" s="764"/>
      <c r="G33" s="764"/>
      <c r="H33" s="764"/>
      <c r="I33" s="764"/>
      <c r="J33" s="764"/>
      <c r="K33" s="764"/>
      <c r="L33" s="764"/>
      <c r="M33" s="764"/>
      <c r="N33" s="764"/>
      <c r="O33" s="764"/>
      <c r="P33" s="765"/>
      <c r="Q33" s="766">
        <v>1236</v>
      </c>
      <c r="R33" s="767"/>
      <c r="S33" s="767"/>
      <c r="T33" s="767"/>
      <c r="U33" s="767"/>
      <c r="V33" s="767">
        <v>1156</v>
      </c>
      <c r="W33" s="767"/>
      <c r="X33" s="767"/>
      <c r="Y33" s="767"/>
      <c r="Z33" s="767"/>
      <c r="AA33" s="767">
        <v>80</v>
      </c>
      <c r="AB33" s="767"/>
      <c r="AC33" s="767"/>
      <c r="AD33" s="767"/>
      <c r="AE33" s="768"/>
      <c r="AF33" s="769">
        <v>634</v>
      </c>
      <c r="AG33" s="770"/>
      <c r="AH33" s="770"/>
      <c r="AI33" s="770"/>
      <c r="AJ33" s="771"/>
      <c r="AK33" s="730">
        <v>4410</v>
      </c>
      <c r="AL33" s="721"/>
      <c r="AM33" s="721"/>
      <c r="AN33" s="721"/>
      <c r="AO33" s="721"/>
      <c r="AP33" s="721">
        <v>4701</v>
      </c>
      <c r="AQ33" s="721"/>
      <c r="AR33" s="721"/>
      <c r="AS33" s="721"/>
      <c r="AT33" s="721"/>
      <c r="AU33" s="721">
        <v>4410</v>
      </c>
      <c r="AV33" s="721"/>
      <c r="AW33" s="721"/>
      <c r="AX33" s="721"/>
      <c r="AY33" s="721"/>
      <c r="AZ33" s="772"/>
      <c r="BA33" s="772"/>
      <c r="BB33" s="772"/>
      <c r="BC33" s="772"/>
      <c r="BD33" s="772"/>
      <c r="BE33" s="722" t="s">
        <v>577</v>
      </c>
      <c r="BF33" s="722"/>
      <c r="BG33" s="722"/>
      <c r="BH33" s="722"/>
      <c r="BI33" s="723"/>
      <c r="BJ33" s="223"/>
      <c r="BK33" s="223"/>
      <c r="BL33" s="223"/>
      <c r="BM33" s="223"/>
      <c r="BN33" s="223"/>
      <c r="BO33" s="232"/>
      <c r="BP33" s="232"/>
      <c r="BQ33" s="229">
        <v>27</v>
      </c>
      <c r="BR33" s="230"/>
      <c r="BS33" s="825"/>
      <c r="BT33" s="826"/>
      <c r="BU33" s="826"/>
      <c r="BV33" s="826"/>
      <c r="BW33" s="826"/>
      <c r="BX33" s="826"/>
      <c r="BY33" s="826"/>
      <c r="BZ33" s="826"/>
      <c r="CA33" s="826"/>
      <c r="CB33" s="826"/>
      <c r="CC33" s="826"/>
      <c r="CD33" s="826"/>
      <c r="CE33" s="826"/>
      <c r="CF33" s="826"/>
      <c r="CG33" s="827"/>
      <c r="CH33" s="828"/>
      <c r="CI33" s="829"/>
      <c r="CJ33" s="829"/>
      <c r="CK33" s="829"/>
      <c r="CL33" s="830"/>
      <c r="CM33" s="828"/>
      <c r="CN33" s="829"/>
      <c r="CO33" s="829"/>
      <c r="CP33" s="829"/>
      <c r="CQ33" s="830"/>
      <c r="CR33" s="828"/>
      <c r="CS33" s="829"/>
      <c r="CT33" s="829"/>
      <c r="CU33" s="829"/>
      <c r="CV33" s="830"/>
      <c r="CW33" s="828"/>
      <c r="CX33" s="829"/>
      <c r="CY33" s="829"/>
      <c r="CZ33" s="829"/>
      <c r="DA33" s="830"/>
      <c r="DB33" s="828"/>
      <c r="DC33" s="829"/>
      <c r="DD33" s="829"/>
      <c r="DE33" s="829"/>
      <c r="DF33" s="830"/>
      <c r="DG33" s="828"/>
      <c r="DH33" s="829"/>
      <c r="DI33" s="829"/>
      <c r="DJ33" s="829"/>
      <c r="DK33" s="830"/>
      <c r="DL33" s="828"/>
      <c r="DM33" s="829"/>
      <c r="DN33" s="829"/>
      <c r="DO33" s="829"/>
      <c r="DP33" s="830"/>
      <c r="DQ33" s="828"/>
      <c r="DR33" s="829"/>
      <c r="DS33" s="829"/>
      <c r="DT33" s="829"/>
      <c r="DU33" s="830"/>
      <c r="DV33" s="825"/>
      <c r="DW33" s="826"/>
      <c r="DX33" s="826"/>
      <c r="DY33" s="826"/>
      <c r="DZ33" s="831"/>
      <c r="EA33" s="221"/>
    </row>
    <row r="34" spans="1:131" ht="26.25" customHeight="1" x14ac:dyDescent="0.15">
      <c r="A34" s="233">
        <v>7</v>
      </c>
      <c r="B34" s="763" t="s">
        <v>560</v>
      </c>
      <c r="C34" s="764"/>
      <c r="D34" s="764"/>
      <c r="E34" s="764"/>
      <c r="F34" s="764"/>
      <c r="G34" s="764"/>
      <c r="H34" s="764"/>
      <c r="I34" s="764"/>
      <c r="J34" s="764"/>
      <c r="K34" s="764"/>
      <c r="L34" s="764"/>
      <c r="M34" s="764"/>
      <c r="N34" s="764"/>
      <c r="O34" s="764"/>
      <c r="P34" s="765"/>
      <c r="Q34" s="766">
        <v>335</v>
      </c>
      <c r="R34" s="767"/>
      <c r="S34" s="767"/>
      <c r="T34" s="767"/>
      <c r="U34" s="767"/>
      <c r="V34" s="767">
        <v>352</v>
      </c>
      <c r="W34" s="767"/>
      <c r="X34" s="767"/>
      <c r="Y34" s="767"/>
      <c r="Z34" s="767"/>
      <c r="AA34" s="767">
        <v>-17</v>
      </c>
      <c r="AB34" s="767"/>
      <c r="AC34" s="767"/>
      <c r="AD34" s="767"/>
      <c r="AE34" s="768"/>
      <c r="AF34" s="769">
        <v>1692</v>
      </c>
      <c r="AG34" s="770"/>
      <c r="AH34" s="770"/>
      <c r="AI34" s="770"/>
      <c r="AJ34" s="771"/>
      <c r="AK34" s="730">
        <v>983</v>
      </c>
      <c r="AL34" s="721"/>
      <c r="AM34" s="721"/>
      <c r="AN34" s="721"/>
      <c r="AO34" s="721"/>
      <c r="AP34" s="721">
        <v>995</v>
      </c>
      <c r="AQ34" s="721"/>
      <c r="AR34" s="721"/>
      <c r="AS34" s="721"/>
      <c r="AT34" s="721"/>
      <c r="AU34" s="721">
        <v>983</v>
      </c>
      <c r="AV34" s="721"/>
      <c r="AW34" s="721"/>
      <c r="AX34" s="721"/>
      <c r="AY34" s="721"/>
      <c r="AZ34" s="772"/>
      <c r="BA34" s="772"/>
      <c r="BB34" s="772"/>
      <c r="BC34" s="772"/>
      <c r="BD34" s="772"/>
      <c r="BE34" s="722" t="s">
        <v>577</v>
      </c>
      <c r="BF34" s="722"/>
      <c r="BG34" s="722"/>
      <c r="BH34" s="722"/>
      <c r="BI34" s="723"/>
      <c r="BJ34" s="223"/>
      <c r="BK34" s="223"/>
      <c r="BL34" s="223"/>
      <c r="BM34" s="223"/>
      <c r="BN34" s="223"/>
      <c r="BO34" s="232"/>
      <c r="BP34" s="232"/>
      <c r="BQ34" s="229">
        <v>28</v>
      </c>
      <c r="BR34" s="230"/>
      <c r="BS34" s="825"/>
      <c r="BT34" s="826"/>
      <c r="BU34" s="826"/>
      <c r="BV34" s="826"/>
      <c r="BW34" s="826"/>
      <c r="BX34" s="826"/>
      <c r="BY34" s="826"/>
      <c r="BZ34" s="826"/>
      <c r="CA34" s="826"/>
      <c r="CB34" s="826"/>
      <c r="CC34" s="826"/>
      <c r="CD34" s="826"/>
      <c r="CE34" s="826"/>
      <c r="CF34" s="826"/>
      <c r="CG34" s="827"/>
      <c r="CH34" s="828"/>
      <c r="CI34" s="829"/>
      <c r="CJ34" s="829"/>
      <c r="CK34" s="829"/>
      <c r="CL34" s="830"/>
      <c r="CM34" s="828"/>
      <c r="CN34" s="829"/>
      <c r="CO34" s="829"/>
      <c r="CP34" s="829"/>
      <c r="CQ34" s="830"/>
      <c r="CR34" s="828"/>
      <c r="CS34" s="829"/>
      <c r="CT34" s="829"/>
      <c r="CU34" s="829"/>
      <c r="CV34" s="830"/>
      <c r="CW34" s="828"/>
      <c r="CX34" s="829"/>
      <c r="CY34" s="829"/>
      <c r="CZ34" s="829"/>
      <c r="DA34" s="830"/>
      <c r="DB34" s="828"/>
      <c r="DC34" s="829"/>
      <c r="DD34" s="829"/>
      <c r="DE34" s="829"/>
      <c r="DF34" s="830"/>
      <c r="DG34" s="828"/>
      <c r="DH34" s="829"/>
      <c r="DI34" s="829"/>
      <c r="DJ34" s="829"/>
      <c r="DK34" s="830"/>
      <c r="DL34" s="828"/>
      <c r="DM34" s="829"/>
      <c r="DN34" s="829"/>
      <c r="DO34" s="829"/>
      <c r="DP34" s="830"/>
      <c r="DQ34" s="828"/>
      <c r="DR34" s="829"/>
      <c r="DS34" s="829"/>
      <c r="DT34" s="829"/>
      <c r="DU34" s="830"/>
      <c r="DV34" s="825"/>
      <c r="DW34" s="826"/>
      <c r="DX34" s="826"/>
      <c r="DY34" s="826"/>
      <c r="DZ34" s="831"/>
      <c r="EA34" s="221"/>
    </row>
    <row r="35" spans="1:131" ht="26.25" customHeight="1" x14ac:dyDescent="0.15">
      <c r="A35" s="233">
        <v>8</v>
      </c>
      <c r="B35" s="763" t="s">
        <v>566</v>
      </c>
      <c r="C35" s="764"/>
      <c r="D35" s="764"/>
      <c r="E35" s="764"/>
      <c r="F35" s="764"/>
      <c r="G35" s="764"/>
      <c r="H35" s="764"/>
      <c r="I35" s="764"/>
      <c r="J35" s="764"/>
      <c r="K35" s="764"/>
      <c r="L35" s="764"/>
      <c r="M35" s="764"/>
      <c r="N35" s="764"/>
      <c r="O35" s="764"/>
      <c r="P35" s="765"/>
      <c r="Q35" s="766">
        <v>123</v>
      </c>
      <c r="R35" s="767"/>
      <c r="S35" s="767"/>
      <c r="T35" s="767"/>
      <c r="U35" s="767"/>
      <c r="V35" s="767">
        <v>106</v>
      </c>
      <c r="W35" s="767"/>
      <c r="X35" s="767"/>
      <c r="Y35" s="767"/>
      <c r="Z35" s="767"/>
      <c r="AA35" s="767">
        <v>17</v>
      </c>
      <c r="AB35" s="767"/>
      <c r="AC35" s="767"/>
      <c r="AD35" s="767"/>
      <c r="AE35" s="768"/>
      <c r="AF35" s="769">
        <v>17</v>
      </c>
      <c r="AG35" s="770"/>
      <c r="AH35" s="770"/>
      <c r="AI35" s="770"/>
      <c r="AJ35" s="771"/>
      <c r="AK35" s="730"/>
      <c r="AL35" s="721"/>
      <c r="AM35" s="721"/>
      <c r="AN35" s="721"/>
      <c r="AO35" s="721"/>
      <c r="AP35" s="721"/>
      <c r="AQ35" s="721"/>
      <c r="AR35" s="721"/>
      <c r="AS35" s="721"/>
      <c r="AT35" s="721"/>
      <c r="AU35" s="721"/>
      <c r="AV35" s="721"/>
      <c r="AW35" s="721"/>
      <c r="AX35" s="721"/>
      <c r="AY35" s="721"/>
      <c r="AZ35" s="772"/>
      <c r="BA35" s="772"/>
      <c r="BB35" s="772"/>
      <c r="BC35" s="772"/>
      <c r="BD35" s="772"/>
      <c r="BE35" s="722" t="s">
        <v>578</v>
      </c>
      <c r="BF35" s="722"/>
      <c r="BG35" s="722"/>
      <c r="BH35" s="722"/>
      <c r="BI35" s="723"/>
      <c r="BJ35" s="223"/>
      <c r="BK35" s="223"/>
      <c r="BL35" s="223"/>
      <c r="BM35" s="223"/>
      <c r="BN35" s="223"/>
      <c r="BO35" s="232"/>
      <c r="BP35" s="232"/>
      <c r="BQ35" s="229">
        <v>29</v>
      </c>
      <c r="BR35" s="230"/>
      <c r="BS35" s="825"/>
      <c r="BT35" s="826"/>
      <c r="BU35" s="826"/>
      <c r="BV35" s="826"/>
      <c r="BW35" s="826"/>
      <c r="BX35" s="826"/>
      <c r="BY35" s="826"/>
      <c r="BZ35" s="826"/>
      <c r="CA35" s="826"/>
      <c r="CB35" s="826"/>
      <c r="CC35" s="826"/>
      <c r="CD35" s="826"/>
      <c r="CE35" s="826"/>
      <c r="CF35" s="826"/>
      <c r="CG35" s="827"/>
      <c r="CH35" s="828"/>
      <c r="CI35" s="829"/>
      <c r="CJ35" s="829"/>
      <c r="CK35" s="829"/>
      <c r="CL35" s="830"/>
      <c r="CM35" s="828"/>
      <c r="CN35" s="829"/>
      <c r="CO35" s="829"/>
      <c r="CP35" s="829"/>
      <c r="CQ35" s="830"/>
      <c r="CR35" s="828"/>
      <c r="CS35" s="829"/>
      <c r="CT35" s="829"/>
      <c r="CU35" s="829"/>
      <c r="CV35" s="830"/>
      <c r="CW35" s="828"/>
      <c r="CX35" s="829"/>
      <c r="CY35" s="829"/>
      <c r="CZ35" s="829"/>
      <c r="DA35" s="830"/>
      <c r="DB35" s="828"/>
      <c r="DC35" s="829"/>
      <c r="DD35" s="829"/>
      <c r="DE35" s="829"/>
      <c r="DF35" s="830"/>
      <c r="DG35" s="828"/>
      <c r="DH35" s="829"/>
      <c r="DI35" s="829"/>
      <c r="DJ35" s="829"/>
      <c r="DK35" s="830"/>
      <c r="DL35" s="828"/>
      <c r="DM35" s="829"/>
      <c r="DN35" s="829"/>
      <c r="DO35" s="829"/>
      <c r="DP35" s="830"/>
      <c r="DQ35" s="828"/>
      <c r="DR35" s="829"/>
      <c r="DS35" s="829"/>
      <c r="DT35" s="829"/>
      <c r="DU35" s="830"/>
      <c r="DV35" s="825"/>
      <c r="DW35" s="826"/>
      <c r="DX35" s="826"/>
      <c r="DY35" s="826"/>
      <c r="DZ35" s="831"/>
      <c r="EA35" s="221"/>
    </row>
    <row r="36" spans="1:131" ht="26.25" customHeight="1" x14ac:dyDescent="0.15">
      <c r="A36" s="233">
        <v>9</v>
      </c>
      <c r="B36" s="763" t="s">
        <v>579</v>
      </c>
      <c r="C36" s="764"/>
      <c r="D36" s="764"/>
      <c r="E36" s="764"/>
      <c r="F36" s="764"/>
      <c r="G36" s="764"/>
      <c r="H36" s="764"/>
      <c r="I36" s="764"/>
      <c r="J36" s="764"/>
      <c r="K36" s="764"/>
      <c r="L36" s="764"/>
      <c r="M36" s="764"/>
      <c r="N36" s="764"/>
      <c r="O36" s="764"/>
      <c r="P36" s="765"/>
      <c r="Q36" s="766">
        <v>18</v>
      </c>
      <c r="R36" s="767"/>
      <c r="S36" s="767"/>
      <c r="T36" s="767"/>
      <c r="U36" s="767"/>
      <c r="V36" s="767">
        <v>15</v>
      </c>
      <c r="W36" s="767"/>
      <c r="X36" s="767"/>
      <c r="Y36" s="767"/>
      <c r="Z36" s="767"/>
      <c r="AA36" s="767">
        <v>3</v>
      </c>
      <c r="AB36" s="767"/>
      <c r="AC36" s="767"/>
      <c r="AD36" s="767"/>
      <c r="AE36" s="768"/>
      <c r="AF36" s="769">
        <v>3</v>
      </c>
      <c r="AG36" s="770"/>
      <c r="AH36" s="770"/>
      <c r="AI36" s="770"/>
      <c r="AJ36" s="771"/>
      <c r="AK36" s="730"/>
      <c r="AL36" s="721"/>
      <c r="AM36" s="721"/>
      <c r="AN36" s="721"/>
      <c r="AO36" s="721"/>
      <c r="AP36" s="721"/>
      <c r="AQ36" s="721"/>
      <c r="AR36" s="721"/>
      <c r="AS36" s="721"/>
      <c r="AT36" s="721"/>
      <c r="AU36" s="721"/>
      <c r="AV36" s="721"/>
      <c r="AW36" s="721"/>
      <c r="AX36" s="721"/>
      <c r="AY36" s="721"/>
      <c r="AZ36" s="772"/>
      <c r="BA36" s="772"/>
      <c r="BB36" s="772"/>
      <c r="BC36" s="772"/>
      <c r="BD36" s="772"/>
      <c r="BE36" s="722" t="s">
        <v>578</v>
      </c>
      <c r="BF36" s="722"/>
      <c r="BG36" s="722"/>
      <c r="BH36" s="722"/>
      <c r="BI36" s="723"/>
      <c r="BJ36" s="223"/>
      <c r="BK36" s="223"/>
      <c r="BL36" s="223"/>
      <c r="BM36" s="223"/>
      <c r="BN36" s="223"/>
      <c r="BO36" s="232"/>
      <c r="BP36" s="232"/>
      <c r="BQ36" s="229">
        <v>30</v>
      </c>
      <c r="BR36" s="230"/>
      <c r="BS36" s="825"/>
      <c r="BT36" s="826"/>
      <c r="BU36" s="826"/>
      <c r="BV36" s="826"/>
      <c r="BW36" s="826"/>
      <c r="BX36" s="826"/>
      <c r="BY36" s="826"/>
      <c r="BZ36" s="826"/>
      <c r="CA36" s="826"/>
      <c r="CB36" s="826"/>
      <c r="CC36" s="826"/>
      <c r="CD36" s="826"/>
      <c r="CE36" s="826"/>
      <c r="CF36" s="826"/>
      <c r="CG36" s="827"/>
      <c r="CH36" s="828"/>
      <c r="CI36" s="829"/>
      <c r="CJ36" s="829"/>
      <c r="CK36" s="829"/>
      <c r="CL36" s="830"/>
      <c r="CM36" s="828"/>
      <c r="CN36" s="829"/>
      <c r="CO36" s="829"/>
      <c r="CP36" s="829"/>
      <c r="CQ36" s="830"/>
      <c r="CR36" s="828"/>
      <c r="CS36" s="829"/>
      <c r="CT36" s="829"/>
      <c r="CU36" s="829"/>
      <c r="CV36" s="830"/>
      <c r="CW36" s="828"/>
      <c r="CX36" s="829"/>
      <c r="CY36" s="829"/>
      <c r="CZ36" s="829"/>
      <c r="DA36" s="830"/>
      <c r="DB36" s="828"/>
      <c r="DC36" s="829"/>
      <c r="DD36" s="829"/>
      <c r="DE36" s="829"/>
      <c r="DF36" s="830"/>
      <c r="DG36" s="828"/>
      <c r="DH36" s="829"/>
      <c r="DI36" s="829"/>
      <c r="DJ36" s="829"/>
      <c r="DK36" s="830"/>
      <c r="DL36" s="828"/>
      <c r="DM36" s="829"/>
      <c r="DN36" s="829"/>
      <c r="DO36" s="829"/>
      <c r="DP36" s="830"/>
      <c r="DQ36" s="828"/>
      <c r="DR36" s="829"/>
      <c r="DS36" s="829"/>
      <c r="DT36" s="829"/>
      <c r="DU36" s="830"/>
      <c r="DV36" s="825"/>
      <c r="DW36" s="826"/>
      <c r="DX36" s="826"/>
      <c r="DY36" s="826"/>
      <c r="DZ36" s="831"/>
      <c r="EA36" s="221"/>
    </row>
    <row r="37" spans="1:131" ht="26.25" customHeight="1" x14ac:dyDescent="0.15">
      <c r="A37" s="233">
        <v>10</v>
      </c>
      <c r="B37" s="763" t="s">
        <v>565</v>
      </c>
      <c r="C37" s="764"/>
      <c r="D37" s="764"/>
      <c r="E37" s="764"/>
      <c r="F37" s="764"/>
      <c r="G37" s="764"/>
      <c r="H37" s="764"/>
      <c r="I37" s="764"/>
      <c r="J37" s="764"/>
      <c r="K37" s="764"/>
      <c r="L37" s="764"/>
      <c r="M37" s="764"/>
      <c r="N37" s="764"/>
      <c r="O37" s="764"/>
      <c r="P37" s="765"/>
      <c r="Q37" s="766">
        <v>718</v>
      </c>
      <c r="R37" s="767"/>
      <c r="S37" s="767"/>
      <c r="T37" s="767"/>
      <c r="U37" s="767"/>
      <c r="V37" s="767">
        <v>554</v>
      </c>
      <c r="W37" s="767"/>
      <c r="X37" s="767"/>
      <c r="Y37" s="767"/>
      <c r="Z37" s="767"/>
      <c r="AA37" s="767">
        <v>164</v>
      </c>
      <c r="AB37" s="767"/>
      <c r="AC37" s="767"/>
      <c r="AD37" s="767"/>
      <c r="AE37" s="768"/>
      <c r="AF37" s="769">
        <v>74</v>
      </c>
      <c r="AG37" s="770"/>
      <c r="AH37" s="770"/>
      <c r="AI37" s="770"/>
      <c r="AJ37" s="771"/>
      <c r="AK37" s="730"/>
      <c r="AL37" s="721"/>
      <c r="AM37" s="721"/>
      <c r="AN37" s="721"/>
      <c r="AO37" s="721"/>
      <c r="AP37" s="721"/>
      <c r="AQ37" s="721"/>
      <c r="AR37" s="721"/>
      <c r="AS37" s="721"/>
      <c r="AT37" s="721"/>
      <c r="AU37" s="721"/>
      <c r="AV37" s="721"/>
      <c r="AW37" s="721"/>
      <c r="AX37" s="721"/>
      <c r="AY37" s="721"/>
      <c r="AZ37" s="772"/>
      <c r="BA37" s="772"/>
      <c r="BB37" s="772"/>
      <c r="BC37" s="772"/>
      <c r="BD37" s="772"/>
      <c r="BE37" s="722" t="s">
        <v>578</v>
      </c>
      <c r="BF37" s="722"/>
      <c r="BG37" s="722"/>
      <c r="BH37" s="722"/>
      <c r="BI37" s="723"/>
      <c r="BJ37" s="223"/>
      <c r="BK37" s="223"/>
      <c r="BL37" s="223"/>
      <c r="BM37" s="223"/>
      <c r="BN37" s="223"/>
      <c r="BO37" s="232"/>
      <c r="BP37" s="232"/>
      <c r="BQ37" s="229">
        <v>31</v>
      </c>
      <c r="BR37" s="230"/>
      <c r="BS37" s="825"/>
      <c r="BT37" s="826"/>
      <c r="BU37" s="826"/>
      <c r="BV37" s="826"/>
      <c r="BW37" s="826"/>
      <c r="BX37" s="826"/>
      <c r="BY37" s="826"/>
      <c r="BZ37" s="826"/>
      <c r="CA37" s="826"/>
      <c r="CB37" s="826"/>
      <c r="CC37" s="826"/>
      <c r="CD37" s="826"/>
      <c r="CE37" s="826"/>
      <c r="CF37" s="826"/>
      <c r="CG37" s="827"/>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c r="DH37" s="829"/>
      <c r="DI37" s="829"/>
      <c r="DJ37" s="829"/>
      <c r="DK37" s="830"/>
      <c r="DL37" s="828"/>
      <c r="DM37" s="829"/>
      <c r="DN37" s="829"/>
      <c r="DO37" s="829"/>
      <c r="DP37" s="830"/>
      <c r="DQ37" s="828"/>
      <c r="DR37" s="829"/>
      <c r="DS37" s="829"/>
      <c r="DT37" s="829"/>
      <c r="DU37" s="830"/>
      <c r="DV37" s="825"/>
      <c r="DW37" s="826"/>
      <c r="DX37" s="826"/>
      <c r="DY37" s="826"/>
      <c r="DZ37" s="831"/>
      <c r="EA37" s="221"/>
    </row>
    <row r="38" spans="1:131" ht="26.25" customHeight="1" x14ac:dyDescent="0.15">
      <c r="A38" s="233">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730"/>
      <c r="AL38" s="721"/>
      <c r="AM38" s="721"/>
      <c r="AN38" s="721"/>
      <c r="AO38" s="721"/>
      <c r="AP38" s="721"/>
      <c r="AQ38" s="721"/>
      <c r="AR38" s="721"/>
      <c r="AS38" s="721"/>
      <c r="AT38" s="721"/>
      <c r="AU38" s="721"/>
      <c r="AV38" s="721"/>
      <c r="AW38" s="721"/>
      <c r="AX38" s="721"/>
      <c r="AY38" s="721"/>
      <c r="AZ38" s="772"/>
      <c r="BA38" s="772"/>
      <c r="BB38" s="772"/>
      <c r="BC38" s="772"/>
      <c r="BD38" s="772"/>
      <c r="BE38" s="722"/>
      <c r="BF38" s="722"/>
      <c r="BG38" s="722"/>
      <c r="BH38" s="722"/>
      <c r="BI38" s="723"/>
      <c r="BJ38" s="223"/>
      <c r="BK38" s="223"/>
      <c r="BL38" s="223"/>
      <c r="BM38" s="223"/>
      <c r="BN38" s="223"/>
      <c r="BO38" s="232"/>
      <c r="BP38" s="232"/>
      <c r="BQ38" s="229">
        <v>32</v>
      </c>
      <c r="BR38" s="230"/>
      <c r="BS38" s="825"/>
      <c r="BT38" s="826"/>
      <c r="BU38" s="826"/>
      <c r="BV38" s="826"/>
      <c r="BW38" s="826"/>
      <c r="BX38" s="826"/>
      <c r="BY38" s="826"/>
      <c r="BZ38" s="826"/>
      <c r="CA38" s="826"/>
      <c r="CB38" s="826"/>
      <c r="CC38" s="826"/>
      <c r="CD38" s="826"/>
      <c r="CE38" s="826"/>
      <c r="CF38" s="826"/>
      <c r="CG38" s="827"/>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825"/>
      <c r="DW38" s="826"/>
      <c r="DX38" s="826"/>
      <c r="DY38" s="826"/>
      <c r="DZ38" s="831"/>
      <c r="EA38" s="221"/>
    </row>
    <row r="39" spans="1:131" ht="26.25" customHeight="1" x14ac:dyDescent="0.15">
      <c r="A39" s="233">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730"/>
      <c r="AL39" s="721"/>
      <c r="AM39" s="721"/>
      <c r="AN39" s="721"/>
      <c r="AO39" s="721"/>
      <c r="AP39" s="721"/>
      <c r="AQ39" s="721"/>
      <c r="AR39" s="721"/>
      <c r="AS39" s="721"/>
      <c r="AT39" s="721"/>
      <c r="AU39" s="721"/>
      <c r="AV39" s="721"/>
      <c r="AW39" s="721"/>
      <c r="AX39" s="721"/>
      <c r="AY39" s="721"/>
      <c r="AZ39" s="772"/>
      <c r="BA39" s="772"/>
      <c r="BB39" s="772"/>
      <c r="BC39" s="772"/>
      <c r="BD39" s="772"/>
      <c r="BE39" s="722"/>
      <c r="BF39" s="722"/>
      <c r="BG39" s="722"/>
      <c r="BH39" s="722"/>
      <c r="BI39" s="723"/>
      <c r="BJ39" s="223"/>
      <c r="BK39" s="223"/>
      <c r="BL39" s="223"/>
      <c r="BM39" s="223"/>
      <c r="BN39" s="223"/>
      <c r="BO39" s="232"/>
      <c r="BP39" s="232"/>
      <c r="BQ39" s="229">
        <v>33</v>
      </c>
      <c r="BR39" s="230"/>
      <c r="BS39" s="825"/>
      <c r="BT39" s="826"/>
      <c r="BU39" s="826"/>
      <c r="BV39" s="826"/>
      <c r="BW39" s="826"/>
      <c r="BX39" s="826"/>
      <c r="BY39" s="826"/>
      <c r="BZ39" s="826"/>
      <c r="CA39" s="826"/>
      <c r="CB39" s="826"/>
      <c r="CC39" s="826"/>
      <c r="CD39" s="826"/>
      <c r="CE39" s="826"/>
      <c r="CF39" s="826"/>
      <c r="CG39" s="827"/>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825"/>
      <c r="DW39" s="826"/>
      <c r="DX39" s="826"/>
      <c r="DY39" s="826"/>
      <c r="DZ39" s="831"/>
      <c r="EA39" s="221"/>
    </row>
    <row r="40" spans="1:131" ht="26.25" customHeight="1" x14ac:dyDescent="0.15">
      <c r="A40" s="229">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730"/>
      <c r="AL40" s="721"/>
      <c r="AM40" s="721"/>
      <c r="AN40" s="721"/>
      <c r="AO40" s="721"/>
      <c r="AP40" s="721"/>
      <c r="AQ40" s="721"/>
      <c r="AR40" s="721"/>
      <c r="AS40" s="721"/>
      <c r="AT40" s="721"/>
      <c r="AU40" s="721"/>
      <c r="AV40" s="721"/>
      <c r="AW40" s="721"/>
      <c r="AX40" s="721"/>
      <c r="AY40" s="721"/>
      <c r="AZ40" s="772"/>
      <c r="BA40" s="772"/>
      <c r="BB40" s="772"/>
      <c r="BC40" s="772"/>
      <c r="BD40" s="772"/>
      <c r="BE40" s="722"/>
      <c r="BF40" s="722"/>
      <c r="BG40" s="722"/>
      <c r="BH40" s="722"/>
      <c r="BI40" s="723"/>
      <c r="BJ40" s="223"/>
      <c r="BK40" s="223"/>
      <c r="BL40" s="223"/>
      <c r="BM40" s="223"/>
      <c r="BN40" s="223"/>
      <c r="BO40" s="232"/>
      <c r="BP40" s="232"/>
      <c r="BQ40" s="229">
        <v>34</v>
      </c>
      <c r="BR40" s="230"/>
      <c r="BS40" s="825"/>
      <c r="BT40" s="826"/>
      <c r="BU40" s="826"/>
      <c r="BV40" s="826"/>
      <c r="BW40" s="826"/>
      <c r="BX40" s="826"/>
      <c r="BY40" s="826"/>
      <c r="BZ40" s="826"/>
      <c r="CA40" s="826"/>
      <c r="CB40" s="826"/>
      <c r="CC40" s="826"/>
      <c r="CD40" s="826"/>
      <c r="CE40" s="826"/>
      <c r="CF40" s="826"/>
      <c r="CG40" s="827"/>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825"/>
      <c r="DW40" s="826"/>
      <c r="DX40" s="826"/>
      <c r="DY40" s="826"/>
      <c r="DZ40" s="831"/>
      <c r="EA40" s="221"/>
    </row>
    <row r="41" spans="1:131" ht="26.25" customHeight="1" x14ac:dyDescent="0.15">
      <c r="A41" s="229">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730"/>
      <c r="AL41" s="721"/>
      <c r="AM41" s="721"/>
      <c r="AN41" s="721"/>
      <c r="AO41" s="721"/>
      <c r="AP41" s="721"/>
      <c r="AQ41" s="721"/>
      <c r="AR41" s="721"/>
      <c r="AS41" s="721"/>
      <c r="AT41" s="721"/>
      <c r="AU41" s="721"/>
      <c r="AV41" s="721"/>
      <c r="AW41" s="721"/>
      <c r="AX41" s="721"/>
      <c r="AY41" s="721"/>
      <c r="AZ41" s="772"/>
      <c r="BA41" s="772"/>
      <c r="BB41" s="772"/>
      <c r="BC41" s="772"/>
      <c r="BD41" s="772"/>
      <c r="BE41" s="722"/>
      <c r="BF41" s="722"/>
      <c r="BG41" s="722"/>
      <c r="BH41" s="722"/>
      <c r="BI41" s="723"/>
      <c r="BJ41" s="223"/>
      <c r="BK41" s="223"/>
      <c r="BL41" s="223"/>
      <c r="BM41" s="223"/>
      <c r="BN41" s="223"/>
      <c r="BO41" s="232"/>
      <c r="BP41" s="232"/>
      <c r="BQ41" s="229">
        <v>35</v>
      </c>
      <c r="BR41" s="230"/>
      <c r="BS41" s="825"/>
      <c r="BT41" s="826"/>
      <c r="BU41" s="826"/>
      <c r="BV41" s="826"/>
      <c r="BW41" s="826"/>
      <c r="BX41" s="826"/>
      <c r="BY41" s="826"/>
      <c r="BZ41" s="826"/>
      <c r="CA41" s="826"/>
      <c r="CB41" s="826"/>
      <c r="CC41" s="826"/>
      <c r="CD41" s="826"/>
      <c r="CE41" s="826"/>
      <c r="CF41" s="826"/>
      <c r="CG41" s="827"/>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825"/>
      <c r="DW41" s="826"/>
      <c r="DX41" s="826"/>
      <c r="DY41" s="826"/>
      <c r="DZ41" s="831"/>
      <c r="EA41" s="221"/>
    </row>
    <row r="42" spans="1:131" ht="26.25" customHeight="1" x14ac:dyDescent="0.15">
      <c r="A42" s="229">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730"/>
      <c r="AL42" s="721"/>
      <c r="AM42" s="721"/>
      <c r="AN42" s="721"/>
      <c r="AO42" s="721"/>
      <c r="AP42" s="721"/>
      <c r="AQ42" s="721"/>
      <c r="AR42" s="721"/>
      <c r="AS42" s="721"/>
      <c r="AT42" s="721"/>
      <c r="AU42" s="721"/>
      <c r="AV42" s="721"/>
      <c r="AW42" s="721"/>
      <c r="AX42" s="721"/>
      <c r="AY42" s="721"/>
      <c r="AZ42" s="772"/>
      <c r="BA42" s="772"/>
      <c r="BB42" s="772"/>
      <c r="BC42" s="772"/>
      <c r="BD42" s="772"/>
      <c r="BE42" s="722"/>
      <c r="BF42" s="722"/>
      <c r="BG42" s="722"/>
      <c r="BH42" s="722"/>
      <c r="BI42" s="723"/>
      <c r="BJ42" s="223"/>
      <c r="BK42" s="223"/>
      <c r="BL42" s="223"/>
      <c r="BM42" s="223"/>
      <c r="BN42" s="223"/>
      <c r="BO42" s="232"/>
      <c r="BP42" s="232"/>
      <c r="BQ42" s="229">
        <v>36</v>
      </c>
      <c r="BR42" s="230"/>
      <c r="BS42" s="825"/>
      <c r="BT42" s="826"/>
      <c r="BU42" s="826"/>
      <c r="BV42" s="826"/>
      <c r="BW42" s="826"/>
      <c r="BX42" s="826"/>
      <c r="BY42" s="826"/>
      <c r="BZ42" s="826"/>
      <c r="CA42" s="826"/>
      <c r="CB42" s="826"/>
      <c r="CC42" s="826"/>
      <c r="CD42" s="826"/>
      <c r="CE42" s="826"/>
      <c r="CF42" s="826"/>
      <c r="CG42" s="827"/>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825"/>
      <c r="DW42" s="826"/>
      <c r="DX42" s="826"/>
      <c r="DY42" s="826"/>
      <c r="DZ42" s="831"/>
      <c r="EA42" s="221"/>
    </row>
    <row r="43" spans="1:131" ht="26.25" customHeight="1" x14ac:dyDescent="0.15">
      <c r="A43" s="229">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730"/>
      <c r="AL43" s="721"/>
      <c r="AM43" s="721"/>
      <c r="AN43" s="721"/>
      <c r="AO43" s="721"/>
      <c r="AP43" s="721"/>
      <c r="AQ43" s="721"/>
      <c r="AR43" s="721"/>
      <c r="AS43" s="721"/>
      <c r="AT43" s="721"/>
      <c r="AU43" s="721"/>
      <c r="AV43" s="721"/>
      <c r="AW43" s="721"/>
      <c r="AX43" s="721"/>
      <c r="AY43" s="721"/>
      <c r="AZ43" s="772"/>
      <c r="BA43" s="772"/>
      <c r="BB43" s="772"/>
      <c r="BC43" s="772"/>
      <c r="BD43" s="772"/>
      <c r="BE43" s="722"/>
      <c r="BF43" s="722"/>
      <c r="BG43" s="722"/>
      <c r="BH43" s="722"/>
      <c r="BI43" s="723"/>
      <c r="BJ43" s="223"/>
      <c r="BK43" s="223"/>
      <c r="BL43" s="223"/>
      <c r="BM43" s="223"/>
      <c r="BN43" s="223"/>
      <c r="BO43" s="232"/>
      <c r="BP43" s="232"/>
      <c r="BQ43" s="229">
        <v>37</v>
      </c>
      <c r="BR43" s="230"/>
      <c r="BS43" s="825"/>
      <c r="BT43" s="826"/>
      <c r="BU43" s="826"/>
      <c r="BV43" s="826"/>
      <c r="BW43" s="826"/>
      <c r="BX43" s="826"/>
      <c r="BY43" s="826"/>
      <c r="BZ43" s="826"/>
      <c r="CA43" s="826"/>
      <c r="CB43" s="826"/>
      <c r="CC43" s="826"/>
      <c r="CD43" s="826"/>
      <c r="CE43" s="826"/>
      <c r="CF43" s="826"/>
      <c r="CG43" s="827"/>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825"/>
      <c r="DW43" s="826"/>
      <c r="DX43" s="826"/>
      <c r="DY43" s="826"/>
      <c r="DZ43" s="831"/>
      <c r="EA43" s="221"/>
    </row>
    <row r="44" spans="1:131" ht="26.25" customHeight="1" x14ac:dyDescent="0.15">
      <c r="A44" s="229">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730"/>
      <c r="AL44" s="721"/>
      <c r="AM44" s="721"/>
      <c r="AN44" s="721"/>
      <c r="AO44" s="721"/>
      <c r="AP44" s="721"/>
      <c r="AQ44" s="721"/>
      <c r="AR44" s="721"/>
      <c r="AS44" s="721"/>
      <c r="AT44" s="721"/>
      <c r="AU44" s="721"/>
      <c r="AV44" s="721"/>
      <c r="AW44" s="721"/>
      <c r="AX44" s="721"/>
      <c r="AY44" s="721"/>
      <c r="AZ44" s="772"/>
      <c r="BA44" s="772"/>
      <c r="BB44" s="772"/>
      <c r="BC44" s="772"/>
      <c r="BD44" s="772"/>
      <c r="BE44" s="722"/>
      <c r="BF44" s="722"/>
      <c r="BG44" s="722"/>
      <c r="BH44" s="722"/>
      <c r="BI44" s="723"/>
      <c r="BJ44" s="223"/>
      <c r="BK44" s="223"/>
      <c r="BL44" s="223"/>
      <c r="BM44" s="223"/>
      <c r="BN44" s="223"/>
      <c r="BO44" s="232"/>
      <c r="BP44" s="232"/>
      <c r="BQ44" s="229">
        <v>38</v>
      </c>
      <c r="BR44" s="230"/>
      <c r="BS44" s="825"/>
      <c r="BT44" s="826"/>
      <c r="BU44" s="826"/>
      <c r="BV44" s="826"/>
      <c r="BW44" s="826"/>
      <c r="BX44" s="826"/>
      <c r="BY44" s="826"/>
      <c r="BZ44" s="826"/>
      <c r="CA44" s="826"/>
      <c r="CB44" s="826"/>
      <c r="CC44" s="826"/>
      <c r="CD44" s="826"/>
      <c r="CE44" s="826"/>
      <c r="CF44" s="826"/>
      <c r="CG44" s="827"/>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825"/>
      <c r="DW44" s="826"/>
      <c r="DX44" s="826"/>
      <c r="DY44" s="826"/>
      <c r="DZ44" s="831"/>
      <c r="EA44" s="221"/>
    </row>
    <row r="45" spans="1:131" ht="26.25" customHeight="1" x14ac:dyDescent="0.15">
      <c r="A45" s="229">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730"/>
      <c r="AL45" s="721"/>
      <c r="AM45" s="721"/>
      <c r="AN45" s="721"/>
      <c r="AO45" s="721"/>
      <c r="AP45" s="721"/>
      <c r="AQ45" s="721"/>
      <c r="AR45" s="721"/>
      <c r="AS45" s="721"/>
      <c r="AT45" s="721"/>
      <c r="AU45" s="721"/>
      <c r="AV45" s="721"/>
      <c r="AW45" s="721"/>
      <c r="AX45" s="721"/>
      <c r="AY45" s="721"/>
      <c r="AZ45" s="772"/>
      <c r="BA45" s="772"/>
      <c r="BB45" s="772"/>
      <c r="BC45" s="772"/>
      <c r="BD45" s="772"/>
      <c r="BE45" s="722"/>
      <c r="BF45" s="722"/>
      <c r="BG45" s="722"/>
      <c r="BH45" s="722"/>
      <c r="BI45" s="723"/>
      <c r="BJ45" s="223"/>
      <c r="BK45" s="223"/>
      <c r="BL45" s="223"/>
      <c r="BM45" s="223"/>
      <c r="BN45" s="223"/>
      <c r="BO45" s="232"/>
      <c r="BP45" s="232"/>
      <c r="BQ45" s="229">
        <v>39</v>
      </c>
      <c r="BR45" s="230"/>
      <c r="BS45" s="825"/>
      <c r="BT45" s="826"/>
      <c r="BU45" s="826"/>
      <c r="BV45" s="826"/>
      <c r="BW45" s="826"/>
      <c r="BX45" s="826"/>
      <c r="BY45" s="826"/>
      <c r="BZ45" s="826"/>
      <c r="CA45" s="826"/>
      <c r="CB45" s="826"/>
      <c r="CC45" s="826"/>
      <c r="CD45" s="826"/>
      <c r="CE45" s="826"/>
      <c r="CF45" s="826"/>
      <c r="CG45" s="827"/>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825"/>
      <c r="DW45" s="826"/>
      <c r="DX45" s="826"/>
      <c r="DY45" s="826"/>
      <c r="DZ45" s="831"/>
      <c r="EA45" s="221"/>
    </row>
    <row r="46" spans="1:131" ht="26.25" customHeight="1" x14ac:dyDescent="0.15">
      <c r="A46" s="229">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730"/>
      <c r="AL46" s="721"/>
      <c r="AM46" s="721"/>
      <c r="AN46" s="721"/>
      <c r="AO46" s="721"/>
      <c r="AP46" s="721"/>
      <c r="AQ46" s="721"/>
      <c r="AR46" s="721"/>
      <c r="AS46" s="721"/>
      <c r="AT46" s="721"/>
      <c r="AU46" s="721"/>
      <c r="AV46" s="721"/>
      <c r="AW46" s="721"/>
      <c r="AX46" s="721"/>
      <c r="AY46" s="721"/>
      <c r="AZ46" s="772"/>
      <c r="BA46" s="772"/>
      <c r="BB46" s="772"/>
      <c r="BC46" s="772"/>
      <c r="BD46" s="772"/>
      <c r="BE46" s="722"/>
      <c r="BF46" s="722"/>
      <c r="BG46" s="722"/>
      <c r="BH46" s="722"/>
      <c r="BI46" s="723"/>
      <c r="BJ46" s="223"/>
      <c r="BK46" s="223"/>
      <c r="BL46" s="223"/>
      <c r="BM46" s="223"/>
      <c r="BN46" s="223"/>
      <c r="BO46" s="232"/>
      <c r="BP46" s="232"/>
      <c r="BQ46" s="229">
        <v>40</v>
      </c>
      <c r="BR46" s="230"/>
      <c r="BS46" s="825"/>
      <c r="BT46" s="826"/>
      <c r="BU46" s="826"/>
      <c r="BV46" s="826"/>
      <c r="BW46" s="826"/>
      <c r="BX46" s="826"/>
      <c r="BY46" s="826"/>
      <c r="BZ46" s="826"/>
      <c r="CA46" s="826"/>
      <c r="CB46" s="826"/>
      <c r="CC46" s="826"/>
      <c r="CD46" s="826"/>
      <c r="CE46" s="826"/>
      <c r="CF46" s="826"/>
      <c r="CG46" s="827"/>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825"/>
      <c r="DW46" s="826"/>
      <c r="DX46" s="826"/>
      <c r="DY46" s="826"/>
      <c r="DZ46" s="831"/>
      <c r="EA46" s="221"/>
    </row>
    <row r="47" spans="1:131" ht="26.25" customHeight="1" x14ac:dyDescent="0.15">
      <c r="A47" s="229">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730"/>
      <c r="AL47" s="721"/>
      <c r="AM47" s="721"/>
      <c r="AN47" s="721"/>
      <c r="AO47" s="721"/>
      <c r="AP47" s="721"/>
      <c r="AQ47" s="721"/>
      <c r="AR47" s="721"/>
      <c r="AS47" s="721"/>
      <c r="AT47" s="721"/>
      <c r="AU47" s="721"/>
      <c r="AV47" s="721"/>
      <c r="AW47" s="721"/>
      <c r="AX47" s="721"/>
      <c r="AY47" s="721"/>
      <c r="AZ47" s="772"/>
      <c r="BA47" s="772"/>
      <c r="BB47" s="772"/>
      <c r="BC47" s="772"/>
      <c r="BD47" s="772"/>
      <c r="BE47" s="722"/>
      <c r="BF47" s="722"/>
      <c r="BG47" s="722"/>
      <c r="BH47" s="722"/>
      <c r="BI47" s="723"/>
      <c r="BJ47" s="223"/>
      <c r="BK47" s="223"/>
      <c r="BL47" s="223"/>
      <c r="BM47" s="223"/>
      <c r="BN47" s="223"/>
      <c r="BO47" s="232"/>
      <c r="BP47" s="232"/>
      <c r="BQ47" s="229">
        <v>41</v>
      </c>
      <c r="BR47" s="230"/>
      <c r="BS47" s="825"/>
      <c r="BT47" s="826"/>
      <c r="BU47" s="826"/>
      <c r="BV47" s="826"/>
      <c r="BW47" s="826"/>
      <c r="BX47" s="826"/>
      <c r="BY47" s="826"/>
      <c r="BZ47" s="826"/>
      <c r="CA47" s="826"/>
      <c r="CB47" s="826"/>
      <c r="CC47" s="826"/>
      <c r="CD47" s="826"/>
      <c r="CE47" s="826"/>
      <c r="CF47" s="826"/>
      <c r="CG47" s="827"/>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825"/>
      <c r="DW47" s="826"/>
      <c r="DX47" s="826"/>
      <c r="DY47" s="826"/>
      <c r="DZ47" s="831"/>
      <c r="EA47" s="221"/>
    </row>
    <row r="48" spans="1:131" ht="26.25" customHeight="1" x14ac:dyDescent="0.15">
      <c r="A48" s="229">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730"/>
      <c r="AL48" s="721"/>
      <c r="AM48" s="721"/>
      <c r="AN48" s="721"/>
      <c r="AO48" s="721"/>
      <c r="AP48" s="721"/>
      <c r="AQ48" s="721"/>
      <c r="AR48" s="721"/>
      <c r="AS48" s="721"/>
      <c r="AT48" s="721"/>
      <c r="AU48" s="721"/>
      <c r="AV48" s="721"/>
      <c r="AW48" s="721"/>
      <c r="AX48" s="721"/>
      <c r="AY48" s="721"/>
      <c r="AZ48" s="772"/>
      <c r="BA48" s="772"/>
      <c r="BB48" s="772"/>
      <c r="BC48" s="772"/>
      <c r="BD48" s="772"/>
      <c r="BE48" s="722"/>
      <c r="BF48" s="722"/>
      <c r="BG48" s="722"/>
      <c r="BH48" s="722"/>
      <c r="BI48" s="723"/>
      <c r="BJ48" s="223"/>
      <c r="BK48" s="223"/>
      <c r="BL48" s="223"/>
      <c r="BM48" s="223"/>
      <c r="BN48" s="223"/>
      <c r="BO48" s="232"/>
      <c r="BP48" s="232"/>
      <c r="BQ48" s="229">
        <v>42</v>
      </c>
      <c r="BR48" s="230"/>
      <c r="BS48" s="825"/>
      <c r="BT48" s="826"/>
      <c r="BU48" s="826"/>
      <c r="BV48" s="826"/>
      <c r="BW48" s="826"/>
      <c r="BX48" s="826"/>
      <c r="BY48" s="826"/>
      <c r="BZ48" s="826"/>
      <c r="CA48" s="826"/>
      <c r="CB48" s="826"/>
      <c r="CC48" s="826"/>
      <c r="CD48" s="826"/>
      <c r="CE48" s="826"/>
      <c r="CF48" s="826"/>
      <c r="CG48" s="827"/>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825"/>
      <c r="DW48" s="826"/>
      <c r="DX48" s="826"/>
      <c r="DY48" s="826"/>
      <c r="DZ48" s="831"/>
      <c r="EA48" s="221"/>
    </row>
    <row r="49" spans="1:131" ht="26.25" customHeight="1" x14ac:dyDescent="0.15">
      <c r="A49" s="229">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730"/>
      <c r="AL49" s="721"/>
      <c r="AM49" s="721"/>
      <c r="AN49" s="721"/>
      <c r="AO49" s="721"/>
      <c r="AP49" s="721"/>
      <c r="AQ49" s="721"/>
      <c r="AR49" s="721"/>
      <c r="AS49" s="721"/>
      <c r="AT49" s="721"/>
      <c r="AU49" s="721"/>
      <c r="AV49" s="721"/>
      <c r="AW49" s="721"/>
      <c r="AX49" s="721"/>
      <c r="AY49" s="721"/>
      <c r="AZ49" s="772"/>
      <c r="BA49" s="772"/>
      <c r="BB49" s="772"/>
      <c r="BC49" s="772"/>
      <c r="BD49" s="772"/>
      <c r="BE49" s="722"/>
      <c r="BF49" s="722"/>
      <c r="BG49" s="722"/>
      <c r="BH49" s="722"/>
      <c r="BI49" s="723"/>
      <c r="BJ49" s="223"/>
      <c r="BK49" s="223"/>
      <c r="BL49" s="223"/>
      <c r="BM49" s="223"/>
      <c r="BN49" s="223"/>
      <c r="BO49" s="232"/>
      <c r="BP49" s="232"/>
      <c r="BQ49" s="229">
        <v>43</v>
      </c>
      <c r="BR49" s="230"/>
      <c r="BS49" s="825"/>
      <c r="BT49" s="826"/>
      <c r="BU49" s="826"/>
      <c r="BV49" s="826"/>
      <c r="BW49" s="826"/>
      <c r="BX49" s="826"/>
      <c r="BY49" s="826"/>
      <c r="BZ49" s="826"/>
      <c r="CA49" s="826"/>
      <c r="CB49" s="826"/>
      <c r="CC49" s="826"/>
      <c r="CD49" s="826"/>
      <c r="CE49" s="826"/>
      <c r="CF49" s="826"/>
      <c r="CG49" s="827"/>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825"/>
      <c r="DW49" s="826"/>
      <c r="DX49" s="826"/>
      <c r="DY49" s="826"/>
      <c r="DZ49" s="831"/>
      <c r="EA49" s="221"/>
    </row>
    <row r="50" spans="1:131" ht="26.25" customHeight="1" x14ac:dyDescent="0.15">
      <c r="A50" s="229">
        <v>23</v>
      </c>
      <c r="B50" s="763"/>
      <c r="C50" s="764"/>
      <c r="D50" s="764"/>
      <c r="E50" s="764"/>
      <c r="F50" s="764"/>
      <c r="G50" s="764"/>
      <c r="H50" s="764"/>
      <c r="I50" s="764"/>
      <c r="J50" s="764"/>
      <c r="K50" s="764"/>
      <c r="L50" s="764"/>
      <c r="M50" s="764"/>
      <c r="N50" s="764"/>
      <c r="O50" s="764"/>
      <c r="P50" s="765"/>
      <c r="Q50" s="860"/>
      <c r="R50" s="861"/>
      <c r="S50" s="861"/>
      <c r="T50" s="861"/>
      <c r="U50" s="861"/>
      <c r="V50" s="861"/>
      <c r="W50" s="861"/>
      <c r="X50" s="861"/>
      <c r="Y50" s="861"/>
      <c r="Z50" s="861"/>
      <c r="AA50" s="861"/>
      <c r="AB50" s="861"/>
      <c r="AC50" s="861"/>
      <c r="AD50" s="861"/>
      <c r="AE50" s="862"/>
      <c r="AF50" s="769"/>
      <c r="AG50" s="770"/>
      <c r="AH50" s="770"/>
      <c r="AI50" s="770"/>
      <c r="AJ50" s="771"/>
      <c r="AK50" s="864"/>
      <c r="AL50" s="861"/>
      <c r="AM50" s="861"/>
      <c r="AN50" s="861"/>
      <c r="AO50" s="861"/>
      <c r="AP50" s="861"/>
      <c r="AQ50" s="861"/>
      <c r="AR50" s="861"/>
      <c r="AS50" s="861"/>
      <c r="AT50" s="861"/>
      <c r="AU50" s="861"/>
      <c r="AV50" s="861"/>
      <c r="AW50" s="861"/>
      <c r="AX50" s="861"/>
      <c r="AY50" s="861"/>
      <c r="AZ50" s="863"/>
      <c r="BA50" s="863"/>
      <c r="BB50" s="863"/>
      <c r="BC50" s="863"/>
      <c r="BD50" s="863"/>
      <c r="BE50" s="722"/>
      <c r="BF50" s="722"/>
      <c r="BG50" s="722"/>
      <c r="BH50" s="722"/>
      <c r="BI50" s="723"/>
      <c r="BJ50" s="223"/>
      <c r="BK50" s="223"/>
      <c r="BL50" s="223"/>
      <c r="BM50" s="223"/>
      <c r="BN50" s="223"/>
      <c r="BO50" s="232"/>
      <c r="BP50" s="232"/>
      <c r="BQ50" s="229">
        <v>44</v>
      </c>
      <c r="BR50" s="230"/>
      <c r="BS50" s="825"/>
      <c r="BT50" s="826"/>
      <c r="BU50" s="826"/>
      <c r="BV50" s="826"/>
      <c r="BW50" s="826"/>
      <c r="BX50" s="826"/>
      <c r="BY50" s="826"/>
      <c r="BZ50" s="826"/>
      <c r="CA50" s="826"/>
      <c r="CB50" s="826"/>
      <c r="CC50" s="826"/>
      <c r="CD50" s="826"/>
      <c r="CE50" s="826"/>
      <c r="CF50" s="826"/>
      <c r="CG50" s="827"/>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825"/>
      <c r="DW50" s="826"/>
      <c r="DX50" s="826"/>
      <c r="DY50" s="826"/>
      <c r="DZ50" s="831"/>
      <c r="EA50" s="221"/>
    </row>
    <row r="51" spans="1:131" ht="26.25" customHeight="1" x14ac:dyDescent="0.15">
      <c r="A51" s="229">
        <v>24</v>
      </c>
      <c r="B51" s="763"/>
      <c r="C51" s="764"/>
      <c r="D51" s="764"/>
      <c r="E51" s="764"/>
      <c r="F51" s="764"/>
      <c r="G51" s="764"/>
      <c r="H51" s="764"/>
      <c r="I51" s="764"/>
      <c r="J51" s="764"/>
      <c r="K51" s="764"/>
      <c r="L51" s="764"/>
      <c r="M51" s="764"/>
      <c r="N51" s="764"/>
      <c r="O51" s="764"/>
      <c r="P51" s="765"/>
      <c r="Q51" s="860"/>
      <c r="R51" s="861"/>
      <c r="S51" s="861"/>
      <c r="T51" s="861"/>
      <c r="U51" s="861"/>
      <c r="V51" s="861"/>
      <c r="W51" s="861"/>
      <c r="X51" s="861"/>
      <c r="Y51" s="861"/>
      <c r="Z51" s="861"/>
      <c r="AA51" s="861"/>
      <c r="AB51" s="861"/>
      <c r="AC51" s="861"/>
      <c r="AD51" s="861"/>
      <c r="AE51" s="862"/>
      <c r="AF51" s="769"/>
      <c r="AG51" s="770"/>
      <c r="AH51" s="770"/>
      <c r="AI51" s="770"/>
      <c r="AJ51" s="771"/>
      <c r="AK51" s="864"/>
      <c r="AL51" s="861"/>
      <c r="AM51" s="861"/>
      <c r="AN51" s="861"/>
      <c r="AO51" s="861"/>
      <c r="AP51" s="861"/>
      <c r="AQ51" s="861"/>
      <c r="AR51" s="861"/>
      <c r="AS51" s="861"/>
      <c r="AT51" s="861"/>
      <c r="AU51" s="861"/>
      <c r="AV51" s="861"/>
      <c r="AW51" s="861"/>
      <c r="AX51" s="861"/>
      <c r="AY51" s="861"/>
      <c r="AZ51" s="863"/>
      <c r="BA51" s="863"/>
      <c r="BB51" s="863"/>
      <c r="BC51" s="863"/>
      <c r="BD51" s="863"/>
      <c r="BE51" s="722"/>
      <c r="BF51" s="722"/>
      <c r="BG51" s="722"/>
      <c r="BH51" s="722"/>
      <c r="BI51" s="723"/>
      <c r="BJ51" s="223"/>
      <c r="BK51" s="223"/>
      <c r="BL51" s="223"/>
      <c r="BM51" s="223"/>
      <c r="BN51" s="223"/>
      <c r="BO51" s="232"/>
      <c r="BP51" s="232"/>
      <c r="BQ51" s="229">
        <v>45</v>
      </c>
      <c r="BR51" s="230"/>
      <c r="BS51" s="825"/>
      <c r="BT51" s="826"/>
      <c r="BU51" s="826"/>
      <c r="BV51" s="826"/>
      <c r="BW51" s="826"/>
      <c r="BX51" s="826"/>
      <c r="BY51" s="826"/>
      <c r="BZ51" s="826"/>
      <c r="CA51" s="826"/>
      <c r="CB51" s="826"/>
      <c r="CC51" s="826"/>
      <c r="CD51" s="826"/>
      <c r="CE51" s="826"/>
      <c r="CF51" s="826"/>
      <c r="CG51" s="827"/>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825"/>
      <c r="DW51" s="826"/>
      <c r="DX51" s="826"/>
      <c r="DY51" s="826"/>
      <c r="DZ51" s="831"/>
      <c r="EA51" s="221"/>
    </row>
    <row r="52" spans="1:131" ht="26.25" customHeight="1" x14ac:dyDescent="0.15">
      <c r="A52" s="229">
        <v>25</v>
      </c>
      <c r="B52" s="763"/>
      <c r="C52" s="764"/>
      <c r="D52" s="764"/>
      <c r="E52" s="764"/>
      <c r="F52" s="764"/>
      <c r="G52" s="764"/>
      <c r="H52" s="764"/>
      <c r="I52" s="764"/>
      <c r="J52" s="764"/>
      <c r="K52" s="764"/>
      <c r="L52" s="764"/>
      <c r="M52" s="764"/>
      <c r="N52" s="764"/>
      <c r="O52" s="764"/>
      <c r="P52" s="765"/>
      <c r="Q52" s="860"/>
      <c r="R52" s="861"/>
      <c r="S52" s="861"/>
      <c r="T52" s="861"/>
      <c r="U52" s="861"/>
      <c r="V52" s="861"/>
      <c r="W52" s="861"/>
      <c r="X52" s="861"/>
      <c r="Y52" s="861"/>
      <c r="Z52" s="861"/>
      <c r="AA52" s="861"/>
      <c r="AB52" s="861"/>
      <c r="AC52" s="861"/>
      <c r="AD52" s="861"/>
      <c r="AE52" s="862"/>
      <c r="AF52" s="769"/>
      <c r="AG52" s="770"/>
      <c r="AH52" s="770"/>
      <c r="AI52" s="770"/>
      <c r="AJ52" s="771"/>
      <c r="AK52" s="864"/>
      <c r="AL52" s="861"/>
      <c r="AM52" s="861"/>
      <c r="AN52" s="861"/>
      <c r="AO52" s="861"/>
      <c r="AP52" s="861"/>
      <c r="AQ52" s="861"/>
      <c r="AR52" s="861"/>
      <c r="AS52" s="861"/>
      <c r="AT52" s="861"/>
      <c r="AU52" s="861"/>
      <c r="AV52" s="861"/>
      <c r="AW52" s="861"/>
      <c r="AX52" s="861"/>
      <c r="AY52" s="861"/>
      <c r="AZ52" s="863"/>
      <c r="BA52" s="863"/>
      <c r="BB52" s="863"/>
      <c r="BC52" s="863"/>
      <c r="BD52" s="863"/>
      <c r="BE52" s="722"/>
      <c r="BF52" s="722"/>
      <c r="BG52" s="722"/>
      <c r="BH52" s="722"/>
      <c r="BI52" s="723"/>
      <c r="BJ52" s="223"/>
      <c r="BK52" s="223"/>
      <c r="BL52" s="223"/>
      <c r="BM52" s="223"/>
      <c r="BN52" s="223"/>
      <c r="BO52" s="232"/>
      <c r="BP52" s="232"/>
      <c r="BQ52" s="229">
        <v>46</v>
      </c>
      <c r="BR52" s="230"/>
      <c r="BS52" s="825"/>
      <c r="BT52" s="826"/>
      <c r="BU52" s="826"/>
      <c r="BV52" s="826"/>
      <c r="BW52" s="826"/>
      <c r="BX52" s="826"/>
      <c r="BY52" s="826"/>
      <c r="BZ52" s="826"/>
      <c r="CA52" s="826"/>
      <c r="CB52" s="826"/>
      <c r="CC52" s="826"/>
      <c r="CD52" s="826"/>
      <c r="CE52" s="826"/>
      <c r="CF52" s="826"/>
      <c r="CG52" s="827"/>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825"/>
      <c r="DW52" s="826"/>
      <c r="DX52" s="826"/>
      <c r="DY52" s="826"/>
      <c r="DZ52" s="831"/>
      <c r="EA52" s="221"/>
    </row>
    <row r="53" spans="1:131" ht="26.25" customHeight="1" x14ac:dyDescent="0.15">
      <c r="A53" s="229">
        <v>26</v>
      </c>
      <c r="B53" s="763"/>
      <c r="C53" s="764"/>
      <c r="D53" s="764"/>
      <c r="E53" s="764"/>
      <c r="F53" s="764"/>
      <c r="G53" s="764"/>
      <c r="H53" s="764"/>
      <c r="I53" s="764"/>
      <c r="J53" s="764"/>
      <c r="K53" s="764"/>
      <c r="L53" s="764"/>
      <c r="M53" s="764"/>
      <c r="N53" s="764"/>
      <c r="O53" s="764"/>
      <c r="P53" s="765"/>
      <c r="Q53" s="860"/>
      <c r="R53" s="861"/>
      <c r="S53" s="861"/>
      <c r="T53" s="861"/>
      <c r="U53" s="861"/>
      <c r="V53" s="861"/>
      <c r="W53" s="861"/>
      <c r="X53" s="861"/>
      <c r="Y53" s="861"/>
      <c r="Z53" s="861"/>
      <c r="AA53" s="861"/>
      <c r="AB53" s="861"/>
      <c r="AC53" s="861"/>
      <c r="AD53" s="861"/>
      <c r="AE53" s="862"/>
      <c r="AF53" s="769"/>
      <c r="AG53" s="770"/>
      <c r="AH53" s="770"/>
      <c r="AI53" s="770"/>
      <c r="AJ53" s="771"/>
      <c r="AK53" s="864"/>
      <c r="AL53" s="861"/>
      <c r="AM53" s="861"/>
      <c r="AN53" s="861"/>
      <c r="AO53" s="861"/>
      <c r="AP53" s="861"/>
      <c r="AQ53" s="861"/>
      <c r="AR53" s="861"/>
      <c r="AS53" s="861"/>
      <c r="AT53" s="861"/>
      <c r="AU53" s="861"/>
      <c r="AV53" s="861"/>
      <c r="AW53" s="861"/>
      <c r="AX53" s="861"/>
      <c r="AY53" s="861"/>
      <c r="AZ53" s="863"/>
      <c r="BA53" s="863"/>
      <c r="BB53" s="863"/>
      <c r="BC53" s="863"/>
      <c r="BD53" s="863"/>
      <c r="BE53" s="722"/>
      <c r="BF53" s="722"/>
      <c r="BG53" s="722"/>
      <c r="BH53" s="722"/>
      <c r="BI53" s="723"/>
      <c r="BJ53" s="223"/>
      <c r="BK53" s="223"/>
      <c r="BL53" s="223"/>
      <c r="BM53" s="223"/>
      <c r="BN53" s="223"/>
      <c r="BO53" s="232"/>
      <c r="BP53" s="232"/>
      <c r="BQ53" s="229">
        <v>47</v>
      </c>
      <c r="BR53" s="230"/>
      <c r="BS53" s="825"/>
      <c r="BT53" s="826"/>
      <c r="BU53" s="826"/>
      <c r="BV53" s="826"/>
      <c r="BW53" s="826"/>
      <c r="BX53" s="826"/>
      <c r="BY53" s="826"/>
      <c r="BZ53" s="826"/>
      <c r="CA53" s="826"/>
      <c r="CB53" s="826"/>
      <c r="CC53" s="826"/>
      <c r="CD53" s="826"/>
      <c r="CE53" s="826"/>
      <c r="CF53" s="826"/>
      <c r="CG53" s="827"/>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825"/>
      <c r="DW53" s="826"/>
      <c r="DX53" s="826"/>
      <c r="DY53" s="826"/>
      <c r="DZ53" s="831"/>
      <c r="EA53" s="221"/>
    </row>
    <row r="54" spans="1:131" ht="26.25" customHeight="1" x14ac:dyDescent="0.15">
      <c r="A54" s="229">
        <v>27</v>
      </c>
      <c r="B54" s="763"/>
      <c r="C54" s="764"/>
      <c r="D54" s="764"/>
      <c r="E54" s="764"/>
      <c r="F54" s="764"/>
      <c r="G54" s="764"/>
      <c r="H54" s="764"/>
      <c r="I54" s="764"/>
      <c r="J54" s="764"/>
      <c r="K54" s="764"/>
      <c r="L54" s="764"/>
      <c r="M54" s="764"/>
      <c r="N54" s="764"/>
      <c r="O54" s="764"/>
      <c r="P54" s="765"/>
      <c r="Q54" s="860"/>
      <c r="R54" s="861"/>
      <c r="S54" s="861"/>
      <c r="T54" s="861"/>
      <c r="U54" s="861"/>
      <c r="V54" s="861"/>
      <c r="W54" s="861"/>
      <c r="X54" s="861"/>
      <c r="Y54" s="861"/>
      <c r="Z54" s="861"/>
      <c r="AA54" s="861"/>
      <c r="AB54" s="861"/>
      <c r="AC54" s="861"/>
      <c r="AD54" s="861"/>
      <c r="AE54" s="862"/>
      <c r="AF54" s="769"/>
      <c r="AG54" s="770"/>
      <c r="AH54" s="770"/>
      <c r="AI54" s="770"/>
      <c r="AJ54" s="771"/>
      <c r="AK54" s="864"/>
      <c r="AL54" s="861"/>
      <c r="AM54" s="861"/>
      <c r="AN54" s="861"/>
      <c r="AO54" s="861"/>
      <c r="AP54" s="861"/>
      <c r="AQ54" s="861"/>
      <c r="AR54" s="861"/>
      <c r="AS54" s="861"/>
      <c r="AT54" s="861"/>
      <c r="AU54" s="861"/>
      <c r="AV54" s="861"/>
      <c r="AW54" s="861"/>
      <c r="AX54" s="861"/>
      <c r="AY54" s="861"/>
      <c r="AZ54" s="863"/>
      <c r="BA54" s="863"/>
      <c r="BB54" s="863"/>
      <c r="BC54" s="863"/>
      <c r="BD54" s="863"/>
      <c r="BE54" s="722"/>
      <c r="BF54" s="722"/>
      <c r="BG54" s="722"/>
      <c r="BH54" s="722"/>
      <c r="BI54" s="723"/>
      <c r="BJ54" s="223"/>
      <c r="BK54" s="223"/>
      <c r="BL54" s="223"/>
      <c r="BM54" s="223"/>
      <c r="BN54" s="223"/>
      <c r="BO54" s="232"/>
      <c r="BP54" s="232"/>
      <c r="BQ54" s="229">
        <v>48</v>
      </c>
      <c r="BR54" s="230"/>
      <c r="BS54" s="825"/>
      <c r="BT54" s="826"/>
      <c r="BU54" s="826"/>
      <c r="BV54" s="826"/>
      <c r="BW54" s="826"/>
      <c r="BX54" s="826"/>
      <c r="BY54" s="826"/>
      <c r="BZ54" s="826"/>
      <c r="CA54" s="826"/>
      <c r="CB54" s="826"/>
      <c r="CC54" s="826"/>
      <c r="CD54" s="826"/>
      <c r="CE54" s="826"/>
      <c r="CF54" s="826"/>
      <c r="CG54" s="827"/>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825"/>
      <c r="DW54" s="826"/>
      <c r="DX54" s="826"/>
      <c r="DY54" s="826"/>
      <c r="DZ54" s="831"/>
      <c r="EA54" s="221"/>
    </row>
    <row r="55" spans="1:131" ht="26.25" customHeight="1" x14ac:dyDescent="0.15">
      <c r="A55" s="229">
        <v>28</v>
      </c>
      <c r="B55" s="763"/>
      <c r="C55" s="764"/>
      <c r="D55" s="764"/>
      <c r="E55" s="764"/>
      <c r="F55" s="764"/>
      <c r="G55" s="764"/>
      <c r="H55" s="764"/>
      <c r="I55" s="764"/>
      <c r="J55" s="764"/>
      <c r="K55" s="764"/>
      <c r="L55" s="764"/>
      <c r="M55" s="764"/>
      <c r="N55" s="764"/>
      <c r="O55" s="764"/>
      <c r="P55" s="765"/>
      <c r="Q55" s="860"/>
      <c r="R55" s="861"/>
      <c r="S55" s="861"/>
      <c r="T55" s="861"/>
      <c r="U55" s="861"/>
      <c r="V55" s="861"/>
      <c r="W55" s="861"/>
      <c r="X55" s="861"/>
      <c r="Y55" s="861"/>
      <c r="Z55" s="861"/>
      <c r="AA55" s="861"/>
      <c r="AB55" s="861"/>
      <c r="AC55" s="861"/>
      <c r="AD55" s="861"/>
      <c r="AE55" s="862"/>
      <c r="AF55" s="769"/>
      <c r="AG55" s="770"/>
      <c r="AH55" s="770"/>
      <c r="AI55" s="770"/>
      <c r="AJ55" s="771"/>
      <c r="AK55" s="864"/>
      <c r="AL55" s="861"/>
      <c r="AM55" s="861"/>
      <c r="AN55" s="861"/>
      <c r="AO55" s="861"/>
      <c r="AP55" s="861"/>
      <c r="AQ55" s="861"/>
      <c r="AR55" s="861"/>
      <c r="AS55" s="861"/>
      <c r="AT55" s="861"/>
      <c r="AU55" s="861"/>
      <c r="AV55" s="861"/>
      <c r="AW55" s="861"/>
      <c r="AX55" s="861"/>
      <c r="AY55" s="861"/>
      <c r="AZ55" s="863"/>
      <c r="BA55" s="863"/>
      <c r="BB55" s="863"/>
      <c r="BC55" s="863"/>
      <c r="BD55" s="863"/>
      <c r="BE55" s="722"/>
      <c r="BF55" s="722"/>
      <c r="BG55" s="722"/>
      <c r="BH55" s="722"/>
      <c r="BI55" s="723"/>
      <c r="BJ55" s="223"/>
      <c r="BK55" s="223"/>
      <c r="BL55" s="223"/>
      <c r="BM55" s="223"/>
      <c r="BN55" s="223"/>
      <c r="BO55" s="232"/>
      <c r="BP55" s="232"/>
      <c r="BQ55" s="229">
        <v>49</v>
      </c>
      <c r="BR55" s="230"/>
      <c r="BS55" s="825"/>
      <c r="BT55" s="826"/>
      <c r="BU55" s="826"/>
      <c r="BV55" s="826"/>
      <c r="BW55" s="826"/>
      <c r="BX55" s="826"/>
      <c r="BY55" s="826"/>
      <c r="BZ55" s="826"/>
      <c r="CA55" s="826"/>
      <c r="CB55" s="826"/>
      <c r="CC55" s="826"/>
      <c r="CD55" s="826"/>
      <c r="CE55" s="826"/>
      <c r="CF55" s="826"/>
      <c r="CG55" s="827"/>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825"/>
      <c r="DW55" s="826"/>
      <c r="DX55" s="826"/>
      <c r="DY55" s="826"/>
      <c r="DZ55" s="831"/>
      <c r="EA55" s="221"/>
    </row>
    <row r="56" spans="1:131" ht="26.25" customHeight="1" x14ac:dyDescent="0.15">
      <c r="A56" s="229">
        <v>29</v>
      </c>
      <c r="B56" s="763"/>
      <c r="C56" s="764"/>
      <c r="D56" s="764"/>
      <c r="E56" s="764"/>
      <c r="F56" s="764"/>
      <c r="G56" s="764"/>
      <c r="H56" s="764"/>
      <c r="I56" s="764"/>
      <c r="J56" s="764"/>
      <c r="K56" s="764"/>
      <c r="L56" s="764"/>
      <c r="M56" s="764"/>
      <c r="N56" s="764"/>
      <c r="O56" s="764"/>
      <c r="P56" s="765"/>
      <c r="Q56" s="860"/>
      <c r="R56" s="861"/>
      <c r="S56" s="861"/>
      <c r="T56" s="861"/>
      <c r="U56" s="861"/>
      <c r="V56" s="861"/>
      <c r="W56" s="861"/>
      <c r="X56" s="861"/>
      <c r="Y56" s="861"/>
      <c r="Z56" s="861"/>
      <c r="AA56" s="861"/>
      <c r="AB56" s="861"/>
      <c r="AC56" s="861"/>
      <c r="AD56" s="861"/>
      <c r="AE56" s="862"/>
      <c r="AF56" s="769"/>
      <c r="AG56" s="770"/>
      <c r="AH56" s="770"/>
      <c r="AI56" s="770"/>
      <c r="AJ56" s="771"/>
      <c r="AK56" s="864"/>
      <c r="AL56" s="861"/>
      <c r="AM56" s="861"/>
      <c r="AN56" s="861"/>
      <c r="AO56" s="861"/>
      <c r="AP56" s="861"/>
      <c r="AQ56" s="861"/>
      <c r="AR56" s="861"/>
      <c r="AS56" s="861"/>
      <c r="AT56" s="861"/>
      <c r="AU56" s="861"/>
      <c r="AV56" s="861"/>
      <c r="AW56" s="861"/>
      <c r="AX56" s="861"/>
      <c r="AY56" s="861"/>
      <c r="AZ56" s="863"/>
      <c r="BA56" s="863"/>
      <c r="BB56" s="863"/>
      <c r="BC56" s="863"/>
      <c r="BD56" s="863"/>
      <c r="BE56" s="722"/>
      <c r="BF56" s="722"/>
      <c r="BG56" s="722"/>
      <c r="BH56" s="722"/>
      <c r="BI56" s="723"/>
      <c r="BJ56" s="223"/>
      <c r="BK56" s="223"/>
      <c r="BL56" s="223"/>
      <c r="BM56" s="223"/>
      <c r="BN56" s="223"/>
      <c r="BO56" s="232"/>
      <c r="BP56" s="232"/>
      <c r="BQ56" s="229">
        <v>50</v>
      </c>
      <c r="BR56" s="230"/>
      <c r="BS56" s="825"/>
      <c r="BT56" s="826"/>
      <c r="BU56" s="826"/>
      <c r="BV56" s="826"/>
      <c r="BW56" s="826"/>
      <c r="BX56" s="826"/>
      <c r="BY56" s="826"/>
      <c r="BZ56" s="826"/>
      <c r="CA56" s="826"/>
      <c r="CB56" s="826"/>
      <c r="CC56" s="826"/>
      <c r="CD56" s="826"/>
      <c r="CE56" s="826"/>
      <c r="CF56" s="826"/>
      <c r="CG56" s="827"/>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825"/>
      <c r="DW56" s="826"/>
      <c r="DX56" s="826"/>
      <c r="DY56" s="826"/>
      <c r="DZ56" s="831"/>
      <c r="EA56" s="221"/>
    </row>
    <row r="57" spans="1:131" ht="26.25" customHeight="1" x14ac:dyDescent="0.15">
      <c r="A57" s="229">
        <v>30</v>
      </c>
      <c r="B57" s="763"/>
      <c r="C57" s="764"/>
      <c r="D57" s="764"/>
      <c r="E57" s="764"/>
      <c r="F57" s="764"/>
      <c r="G57" s="764"/>
      <c r="H57" s="764"/>
      <c r="I57" s="764"/>
      <c r="J57" s="764"/>
      <c r="K57" s="764"/>
      <c r="L57" s="764"/>
      <c r="M57" s="764"/>
      <c r="N57" s="764"/>
      <c r="O57" s="764"/>
      <c r="P57" s="765"/>
      <c r="Q57" s="860"/>
      <c r="R57" s="861"/>
      <c r="S57" s="861"/>
      <c r="T57" s="861"/>
      <c r="U57" s="861"/>
      <c r="V57" s="861"/>
      <c r="W57" s="861"/>
      <c r="X57" s="861"/>
      <c r="Y57" s="861"/>
      <c r="Z57" s="861"/>
      <c r="AA57" s="861"/>
      <c r="AB57" s="861"/>
      <c r="AC57" s="861"/>
      <c r="AD57" s="861"/>
      <c r="AE57" s="862"/>
      <c r="AF57" s="769"/>
      <c r="AG57" s="770"/>
      <c r="AH57" s="770"/>
      <c r="AI57" s="770"/>
      <c r="AJ57" s="771"/>
      <c r="AK57" s="864"/>
      <c r="AL57" s="861"/>
      <c r="AM57" s="861"/>
      <c r="AN57" s="861"/>
      <c r="AO57" s="861"/>
      <c r="AP57" s="861"/>
      <c r="AQ57" s="861"/>
      <c r="AR57" s="861"/>
      <c r="AS57" s="861"/>
      <c r="AT57" s="861"/>
      <c r="AU57" s="861"/>
      <c r="AV57" s="861"/>
      <c r="AW57" s="861"/>
      <c r="AX57" s="861"/>
      <c r="AY57" s="861"/>
      <c r="AZ57" s="863"/>
      <c r="BA57" s="863"/>
      <c r="BB57" s="863"/>
      <c r="BC57" s="863"/>
      <c r="BD57" s="863"/>
      <c r="BE57" s="722"/>
      <c r="BF57" s="722"/>
      <c r="BG57" s="722"/>
      <c r="BH57" s="722"/>
      <c r="BI57" s="723"/>
      <c r="BJ57" s="223"/>
      <c r="BK57" s="223"/>
      <c r="BL57" s="223"/>
      <c r="BM57" s="223"/>
      <c r="BN57" s="223"/>
      <c r="BO57" s="232"/>
      <c r="BP57" s="232"/>
      <c r="BQ57" s="229">
        <v>51</v>
      </c>
      <c r="BR57" s="230"/>
      <c r="BS57" s="825"/>
      <c r="BT57" s="826"/>
      <c r="BU57" s="826"/>
      <c r="BV57" s="826"/>
      <c r="BW57" s="826"/>
      <c r="BX57" s="826"/>
      <c r="BY57" s="826"/>
      <c r="BZ57" s="826"/>
      <c r="CA57" s="826"/>
      <c r="CB57" s="826"/>
      <c r="CC57" s="826"/>
      <c r="CD57" s="826"/>
      <c r="CE57" s="826"/>
      <c r="CF57" s="826"/>
      <c r="CG57" s="827"/>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825"/>
      <c r="DW57" s="826"/>
      <c r="DX57" s="826"/>
      <c r="DY57" s="826"/>
      <c r="DZ57" s="831"/>
      <c r="EA57" s="221"/>
    </row>
    <row r="58" spans="1:131" ht="26.25" customHeight="1" x14ac:dyDescent="0.15">
      <c r="A58" s="229">
        <v>31</v>
      </c>
      <c r="B58" s="763"/>
      <c r="C58" s="764"/>
      <c r="D58" s="764"/>
      <c r="E58" s="764"/>
      <c r="F58" s="764"/>
      <c r="G58" s="764"/>
      <c r="H58" s="764"/>
      <c r="I58" s="764"/>
      <c r="J58" s="764"/>
      <c r="K58" s="764"/>
      <c r="L58" s="764"/>
      <c r="M58" s="764"/>
      <c r="N58" s="764"/>
      <c r="O58" s="764"/>
      <c r="P58" s="765"/>
      <c r="Q58" s="860"/>
      <c r="R58" s="861"/>
      <c r="S58" s="861"/>
      <c r="T58" s="861"/>
      <c r="U58" s="861"/>
      <c r="V58" s="861"/>
      <c r="W58" s="861"/>
      <c r="X58" s="861"/>
      <c r="Y58" s="861"/>
      <c r="Z58" s="861"/>
      <c r="AA58" s="861"/>
      <c r="AB58" s="861"/>
      <c r="AC58" s="861"/>
      <c r="AD58" s="861"/>
      <c r="AE58" s="862"/>
      <c r="AF58" s="769"/>
      <c r="AG58" s="770"/>
      <c r="AH58" s="770"/>
      <c r="AI58" s="770"/>
      <c r="AJ58" s="771"/>
      <c r="AK58" s="864"/>
      <c r="AL58" s="861"/>
      <c r="AM58" s="861"/>
      <c r="AN58" s="861"/>
      <c r="AO58" s="861"/>
      <c r="AP58" s="861"/>
      <c r="AQ58" s="861"/>
      <c r="AR58" s="861"/>
      <c r="AS58" s="861"/>
      <c r="AT58" s="861"/>
      <c r="AU58" s="861"/>
      <c r="AV58" s="861"/>
      <c r="AW58" s="861"/>
      <c r="AX58" s="861"/>
      <c r="AY58" s="861"/>
      <c r="AZ58" s="863"/>
      <c r="BA58" s="863"/>
      <c r="BB58" s="863"/>
      <c r="BC58" s="863"/>
      <c r="BD58" s="863"/>
      <c r="BE58" s="722"/>
      <c r="BF58" s="722"/>
      <c r="BG58" s="722"/>
      <c r="BH58" s="722"/>
      <c r="BI58" s="723"/>
      <c r="BJ58" s="223"/>
      <c r="BK58" s="223"/>
      <c r="BL58" s="223"/>
      <c r="BM58" s="223"/>
      <c r="BN58" s="223"/>
      <c r="BO58" s="232"/>
      <c r="BP58" s="232"/>
      <c r="BQ58" s="229">
        <v>52</v>
      </c>
      <c r="BR58" s="230"/>
      <c r="BS58" s="825"/>
      <c r="BT58" s="826"/>
      <c r="BU58" s="826"/>
      <c r="BV58" s="826"/>
      <c r="BW58" s="826"/>
      <c r="BX58" s="826"/>
      <c r="BY58" s="826"/>
      <c r="BZ58" s="826"/>
      <c r="CA58" s="826"/>
      <c r="CB58" s="826"/>
      <c r="CC58" s="826"/>
      <c r="CD58" s="826"/>
      <c r="CE58" s="826"/>
      <c r="CF58" s="826"/>
      <c r="CG58" s="827"/>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825"/>
      <c r="DW58" s="826"/>
      <c r="DX58" s="826"/>
      <c r="DY58" s="826"/>
      <c r="DZ58" s="831"/>
      <c r="EA58" s="221"/>
    </row>
    <row r="59" spans="1:131" ht="26.25" customHeight="1" x14ac:dyDescent="0.15">
      <c r="A59" s="229">
        <v>32</v>
      </c>
      <c r="B59" s="763"/>
      <c r="C59" s="764"/>
      <c r="D59" s="764"/>
      <c r="E59" s="764"/>
      <c r="F59" s="764"/>
      <c r="G59" s="764"/>
      <c r="H59" s="764"/>
      <c r="I59" s="764"/>
      <c r="J59" s="764"/>
      <c r="K59" s="764"/>
      <c r="L59" s="764"/>
      <c r="M59" s="764"/>
      <c r="N59" s="764"/>
      <c r="O59" s="764"/>
      <c r="P59" s="765"/>
      <c r="Q59" s="860"/>
      <c r="R59" s="861"/>
      <c r="S59" s="861"/>
      <c r="T59" s="861"/>
      <c r="U59" s="861"/>
      <c r="V59" s="861"/>
      <c r="W59" s="861"/>
      <c r="X59" s="861"/>
      <c r="Y59" s="861"/>
      <c r="Z59" s="861"/>
      <c r="AA59" s="861"/>
      <c r="AB59" s="861"/>
      <c r="AC59" s="861"/>
      <c r="AD59" s="861"/>
      <c r="AE59" s="862"/>
      <c r="AF59" s="769"/>
      <c r="AG59" s="770"/>
      <c r="AH59" s="770"/>
      <c r="AI59" s="770"/>
      <c r="AJ59" s="771"/>
      <c r="AK59" s="864"/>
      <c r="AL59" s="861"/>
      <c r="AM59" s="861"/>
      <c r="AN59" s="861"/>
      <c r="AO59" s="861"/>
      <c r="AP59" s="861"/>
      <c r="AQ59" s="861"/>
      <c r="AR59" s="861"/>
      <c r="AS59" s="861"/>
      <c r="AT59" s="861"/>
      <c r="AU59" s="861"/>
      <c r="AV59" s="861"/>
      <c r="AW59" s="861"/>
      <c r="AX59" s="861"/>
      <c r="AY59" s="861"/>
      <c r="AZ59" s="863"/>
      <c r="BA59" s="863"/>
      <c r="BB59" s="863"/>
      <c r="BC59" s="863"/>
      <c r="BD59" s="863"/>
      <c r="BE59" s="722"/>
      <c r="BF59" s="722"/>
      <c r="BG59" s="722"/>
      <c r="BH59" s="722"/>
      <c r="BI59" s="723"/>
      <c r="BJ59" s="223"/>
      <c r="BK59" s="223"/>
      <c r="BL59" s="223"/>
      <c r="BM59" s="223"/>
      <c r="BN59" s="223"/>
      <c r="BO59" s="232"/>
      <c r="BP59" s="232"/>
      <c r="BQ59" s="229">
        <v>53</v>
      </c>
      <c r="BR59" s="230"/>
      <c r="BS59" s="825"/>
      <c r="BT59" s="826"/>
      <c r="BU59" s="826"/>
      <c r="BV59" s="826"/>
      <c r="BW59" s="826"/>
      <c r="BX59" s="826"/>
      <c r="BY59" s="826"/>
      <c r="BZ59" s="826"/>
      <c r="CA59" s="826"/>
      <c r="CB59" s="826"/>
      <c r="CC59" s="826"/>
      <c r="CD59" s="826"/>
      <c r="CE59" s="826"/>
      <c r="CF59" s="826"/>
      <c r="CG59" s="827"/>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825"/>
      <c r="DW59" s="826"/>
      <c r="DX59" s="826"/>
      <c r="DY59" s="826"/>
      <c r="DZ59" s="831"/>
      <c r="EA59" s="221"/>
    </row>
    <row r="60" spans="1:131" ht="26.25" customHeight="1" x14ac:dyDescent="0.15">
      <c r="A60" s="229">
        <v>33</v>
      </c>
      <c r="B60" s="763"/>
      <c r="C60" s="764"/>
      <c r="D60" s="764"/>
      <c r="E60" s="764"/>
      <c r="F60" s="764"/>
      <c r="G60" s="764"/>
      <c r="H60" s="764"/>
      <c r="I60" s="764"/>
      <c r="J60" s="764"/>
      <c r="K60" s="764"/>
      <c r="L60" s="764"/>
      <c r="M60" s="764"/>
      <c r="N60" s="764"/>
      <c r="O60" s="764"/>
      <c r="P60" s="765"/>
      <c r="Q60" s="860"/>
      <c r="R60" s="861"/>
      <c r="S60" s="861"/>
      <c r="T60" s="861"/>
      <c r="U60" s="861"/>
      <c r="V60" s="861"/>
      <c r="W60" s="861"/>
      <c r="X60" s="861"/>
      <c r="Y60" s="861"/>
      <c r="Z60" s="861"/>
      <c r="AA60" s="861"/>
      <c r="AB60" s="861"/>
      <c r="AC60" s="861"/>
      <c r="AD60" s="861"/>
      <c r="AE60" s="862"/>
      <c r="AF60" s="769"/>
      <c r="AG60" s="770"/>
      <c r="AH60" s="770"/>
      <c r="AI60" s="770"/>
      <c r="AJ60" s="771"/>
      <c r="AK60" s="864"/>
      <c r="AL60" s="861"/>
      <c r="AM60" s="861"/>
      <c r="AN60" s="861"/>
      <c r="AO60" s="861"/>
      <c r="AP60" s="861"/>
      <c r="AQ60" s="861"/>
      <c r="AR60" s="861"/>
      <c r="AS60" s="861"/>
      <c r="AT60" s="861"/>
      <c r="AU60" s="861"/>
      <c r="AV60" s="861"/>
      <c r="AW60" s="861"/>
      <c r="AX60" s="861"/>
      <c r="AY60" s="861"/>
      <c r="AZ60" s="863"/>
      <c r="BA60" s="863"/>
      <c r="BB60" s="863"/>
      <c r="BC60" s="863"/>
      <c r="BD60" s="863"/>
      <c r="BE60" s="722"/>
      <c r="BF60" s="722"/>
      <c r="BG60" s="722"/>
      <c r="BH60" s="722"/>
      <c r="BI60" s="723"/>
      <c r="BJ60" s="223"/>
      <c r="BK60" s="223"/>
      <c r="BL60" s="223"/>
      <c r="BM60" s="223"/>
      <c r="BN60" s="223"/>
      <c r="BO60" s="232"/>
      <c r="BP60" s="232"/>
      <c r="BQ60" s="229">
        <v>54</v>
      </c>
      <c r="BR60" s="230"/>
      <c r="BS60" s="825"/>
      <c r="BT60" s="826"/>
      <c r="BU60" s="826"/>
      <c r="BV60" s="826"/>
      <c r="BW60" s="826"/>
      <c r="BX60" s="826"/>
      <c r="BY60" s="826"/>
      <c r="BZ60" s="826"/>
      <c r="CA60" s="826"/>
      <c r="CB60" s="826"/>
      <c r="CC60" s="826"/>
      <c r="CD60" s="826"/>
      <c r="CE60" s="826"/>
      <c r="CF60" s="826"/>
      <c r="CG60" s="827"/>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825"/>
      <c r="DW60" s="826"/>
      <c r="DX60" s="826"/>
      <c r="DY60" s="826"/>
      <c r="DZ60" s="831"/>
      <c r="EA60" s="221"/>
    </row>
    <row r="61" spans="1:131" ht="26.25" customHeight="1" thickBot="1" x14ac:dyDescent="0.2">
      <c r="A61" s="229">
        <v>34</v>
      </c>
      <c r="B61" s="763"/>
      <c r="C61" s="764"/>
      <c r="D61" s="764"/>
      <c r="E61" s="764"/>
      <c r="F61" s="764"/>
      <c r="G61" s="764"/>
      <c r="H61" s="764"/>
      <c r="I61" s="764"/>
      <c r="J61" s="764"/>
      <c r="K61" s="764"/>
      <c r="L61" s="764"/>
      <c r="M61" s="764"/>
      <c r="N61" s="764"/>
      <c r="O61" s="764"/>
      <c r="P61" s="765"/>
      <c r="Q61" s="860"/>
      <c r="R61" s="861"/>
      <c r="S61" s="861"/>
      <c r="T61" s="861"/>
      <c r="U61" s="861"/>
      <c r="V61" s="861"/>
      <c r="W61" s="861"/>
      <c r="X61" s="861"/>
      <c r="Y61" s="861"/>
      <c r="Z61" s="861"/>
      <c r="AA61" s="861"/>
      <c r="AB61" s="861"/>
      <c r="AC61" s="861"/>
      <c r="AD61" s="861"/>
      <c r="AE61" s="862"/>
      <c r="AF61" s="769"/>
      <c r="AG61" s="770"/>
      <c r="AH61" s="770"/>
      <c r="AI61" s="770"/>
      <c r="AJ61" s="771"/>
      <c r="AK61" s="864"/>
      <c r="AL61" s="861"/>
      <c r="AM61" s="861"/>
      <c r="AN61" s="861"/>
      <c r="AO61" s="861"/>
      <c r="AP61" s="861"/>
      <c r="AQ61" s="861"/>
      <c r="AR61" s="861"/>
      <c r="AS61" s="861"/>
      <c r="AT61" s="861"/>
      <c r="AU61" s="861"/>
      <c r="AV61" s="861"/>
      <c r="AW61" s="861"/>
      <c r="AX61" s="861"/>
      <c r="AY61" s="861"/>
      <c r="AZ61" s="863"/>
      <c r="BA61" s="863"/>
      <c r="BB61" s="863"/>
      <c r="BC61" s="863"/>
      <c r="BD61" s="863"/>
      <c r="BE61" s="722"/>
      <c r="BF61" s="722"/>
      <c r="BG61" s="722"/>
      <c r="BH61" s="722"/>
      <c r="BI61" s="723"/>
      <c r="BJ61" s="223"/>
      <c r="BK61" s="223"/>
      <c r="BL61" s="223"/>
      <c r="BM61" s="223"/>
      <c r="BN61" s="223"/>
      <c r="BO61" s="232"/>
      <c r="BP61" s="232"/>
      <c r="BQ61" s="229">
        <v>55</v>
      </c>
      <c r="BR61" s="230"/>
      <c r="BS61" s="825"/>
      <c r="BT61" s="826"/>
      <c r="BU61" s="826"/>
      <c r="BV61" s="826"/>
      <c r="BW61" s="826"/>
      <c r="BX61" s="826"/>
      <c r="BY61" s="826"/>
      <c r="BZ61" s="826"/>
      <c r="CA61" s="826"/>
      <c r="CB61" s="826"/>
      <c r="CC61" s="826"/>
      <c r="CD61" s="826"/>
      <c r="CE61" s="826"/>
      <c r="CF61" s="826"/>
      <c r="CG61" s="827"/>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825"/>
      <c r="DW61" s="826"/>
      <c r="DX61" s="826"/>
      <c r="DY61" s="826"/>
      <c r="DZ61" s="831"/>
      <c r="EA61" s="221"/>
    </row>
    <row r="62" spans="1:131" ht="26.25" customHeight="1" x14ac:dyDescent="0.15">
      <c r="A62" s="229">
        <v>35</v>
      </c>
      <c r="B62" s="763"/>
      <c r="C62" s="764"/>
      <c r="D62" s="764"/>
      <c r="E62" s="764"/>
      <c r="F62" s="764"/>
      <c r="G62" s="764"/>
      <c r="H62" s="764"/>
      <c r="I62" s="764"/>
      <c r="J62" s="764"/>
      <c r="K62" s="764"/>
      <c r="L62" s="764"/>
      <c r="M62" s="764"/>
      <c r="N62" s="764"/>
      <c r="O62" s="764"/>
      <c r="P62" s="765"/>
      <c r="Q62" s="860"/>
      <c r="R62" s="861"/>
      <c r="S62" s="861"/>
      <c r="T62" s="861"/>
      <c r="U62" s="861"/>
      <c r="V62" s="861"/>
      <c r="W62" s="861"/>
      <c r="X62" s="861"/>
      <c r="Y62" s="861"/>
      <c r="Z62" s="861"/>
      <c r="AA62" s="861"/>
      <c r="AB62" s="861"/>
      <c r="AC62" s="861"/>
      <c r="AD62" s="861"/>
      <c r="AE62" s="862"/>
      <c r="AF62" s="769"/>
      <c r="AG62" s="770"/>
      <c r="AH62" s="770"/>
      <c r="AI62" s="770"/>
      <c r="AJ62" s="771"/>
      <c r="AK62" s="864"/>
      <c r="AL62" s="861"/>
      <c r="AM62" s="861"/>
      <c r="AN62" s="861"/>
      <c r="AO62" s="861"/>
      <c r="AP62" s="861"/>
      <c r="AQ62" s="861"/>
      <c r="AR62" s="861"/>
      <c r="AS62" s="861"/>
      <c r="AT62" s="861"/>
      <c r="AU62" s="861"/>
      <c r="AV62" s="861"/>
      <c r="AW62" s="861"/>
      <c r="AX62" s="861"/>
      <c r="AY62" s="861"/>
      <c r="AZ62" s="863"/>
      <c r="BA62" s="863"/>
      <c r="BB62" s="863"/>
      <c r="BC62" s="863"/>
      <c r="BD62" s="863"/>
      <c r="BE62" s="722"/>
      <c r="BF62" s="722"/>
      <c r="BG62" s="722"/>
      <c r="BH62" s="722"/>
      <c r="BI62" s="723"/>
      <c r="BJ62" s="865" t="s">
        <v>414</v>
      </c>
      <c r="BK62" s="839"/>
      <c r="BL62" s="839"/>
      <c r="BM62" s="839"/>
      <c r="BN62" s="840"/>
      <c r="BO62" s="232"/>
      <c r="BP62" s="232"/>
      <c r="BQ62" s="229">
        <v>56</v>
      </c>
      <c r="BR62" s="230"/>
      <c r="BS62" s="825"/>
      <c r="BT62" s="826"/>
      <c r="BU62" s="826"/>
      <c r="BV62" s="826"/>
      <c r="BW62" s="826"/>
      <c r="BX62" s="826"/>
      <c r="BY62" s="826"/>
      <c r="BZ62" s="826"/>
      <c r="CA62" s="826"/>
      <c r="CB62" s="826"/>
      <c r="CC62" s="826"/>
      <c r="CD62" s="826"/>
      <c r="CE62" s="826"/>
      <c r="CF62" s="826"/>
      <c r="CG62" s="827"/>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825"/>
      <c r="DW62" s="826"/>
      <c r="DX62" s="826"/>
      <c r="DY62" s="826"/>
      <c r="DZ62" s="831"/>
      <c r="EA62" s="221"/>
    </row>
    <row r="63" spans="1:131" ht="26.25" customHeight="1" thickBot="1" x14ac:dyDescent="0.2">
      <c r="A63" s="231" t="s">
        <v>398</v>
      </c>
      <c r="B63" s="755" t="s">
        <v>415</v>
      </c>
      <c r="C63" s="756"/>
      <c r="D63" s="756"/>
      <c r="E63" s="756"/>
      <c r="F63" s="756"/>
      <c r="G63" s="756"/>
      <c r="H63" s="756"/>
      <c r="I63" s="756"/>
      <c r="J63" s="756"/>
      <c r="K63" s="756"/>
      <c r="L63" s="756"/>
      <c r="M63" s="756"/>
      <c r="N63" s="756"/>
      <c r="O63" s="756"/>
      <c r="P63" s="757"/>
      <c r="Q63" s="749"/>
      <c r="R63" s="750"/>
      <c r="S63" s="750"/>
      <c r="T63" s="750"/>
      <c r="U63" s="750"/>
      <c r="V63" s="750"/>
      <c r="W63" s="750"/>
      <c r="X63" s="750"/>
      <c r="Y63" s="750"/>
      <c r="Z63" s="750"/>
      <c r="AA63" s="750"/>
      <c r="AB63" s="750"/>
      <c r="AC63" s="750"/>
      <c r="AD63" s="750"/>
      <c r="AE63" s="751"/>
      <c r="AF63" s="752">
        <v>3465</v>
      </c>
      <c r="AG63" s="742"/>
      <c r="AH63" s="742"/>
      <c r="AI63" s="742"/>
      <c r="AJ63" s="753"/>
      <c r="AK63" s="754"/>
      <c r="AL63" s="750"/>
      <c r="AM63" s="750"/>
      <c r="AN63" s="750"/>
      <c r="AO63" s="750"/>
      <c r="AP63" s="742">
        <v>7036</v>
      </c>
      <c r="AQ63" s="742"/>
      <c r="AR63" s="742"/>
      <c r="AS63" s="742"/>
      <c r="AT63" s="742"/>
      <c r="AU63" s="742">
        <v>5401</v>
      </c>
      <c r="AV63" s="742"/>
      <c r="AW63" s="742"/>
      <c r="AX63" s="742"/>
      <c r="AY63" s="742"/>
      <c r="AZ63" s="743"/>
      <c r="BA63" s="743"/>
      <c r="BB63" s="743"/>
      <c r="BC63" s="743"/>
      <c r="BD63" s="743"/>
      <c r="BE63" s="744"/>
      <c r="BF63" s="744"/>
      <c r="BG63" s="744"/>
      <c r="BH63" s="744"/>
      <c r="BI63" s="745"/>
      <c r="BJ63" s="746" t="s">
        <v>509</v>
      </c>
      <c r="BK63" s="747"/>
      <c r="BL63" s="747"/>
      <c r="BM63" s="747"/>
      <c r="BN63" s="748"/>
      <c r="BO63" s="232"/>
      <c r="BP63" s="232"/>
      <c r="BQ63" s="229">
        <v>57</v>
      </c>
      <c r="BR63" s="230"/>
      <c r="BS63" s="825"/>
      <c r="BT63" s="826"/>
      <c r="BU63" s="826"/>
      <c r="BV63" s="826"/>
      <c r="BW63" s="826"/>
      <c r="BX63" s="826"/>
      <c r="BY63" s="826"/>
      <c r="BZ63" s="826"/>
      <c r="CA63" s="826"/>
      <c r="CB63" s="826"/>
      <c r="CC63" s="826"/>
      <c r="CD63" s="826"/>
      <c r="CE63" s="826"/>
      <c r="CF63" s="826"/>
      <c r="CG63" s="827"/>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825"/>
      <c r="DW63" s="826"/>
      <c r="DX63" s="826"/>
      <c r="DY63" s="826"/>
      <c r="DZ63" s="83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25"/>
      <c r="BT64" s="826"/>
      <c r="BU64" s="826"/>
      <c r="BV64" s="826"/>
      <c r="BW64" s="826"/>
      <c r="BX64" s="826"/>
      <c r="BY64" s="826"/>
      <c r="BZ64" s="826"/>
      <c r="CA64" s="826"/>
      <c r="CB64" s="826"/>
      <c r="CC64" s="826"/>
      <c r="CD64" s="826"/>
      <c r="CE64" s="826"/>
      <c r="CF64" s="826"/>
      <c r="CG64" s="827"/>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825"/>
      <c r="DW64" s="826"/>
      <c r="DX64" s="826"/>
      <c r="DY64" s="826"/>
      <c r="DZ64" s="831"/>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25"/>
      <c r="BT65" s="826"/>
      <c r="BU65" s="826"/>
      <c r="BV65" s="826"/>
      <c r="BW65" s="826"/>
      <c r="BX65" s="826"/>
      <c r="BY65" s="826"/>
      <c r="BZ65" s="826"/>
      <c r="CA65" s="826"/>
      <c r="CB65" s="826"/>
      <c r="CC65" s="826"/>
      <c r="CD65" s="826"/>
      <c r="CE65" s="826"/>
      <c r="CF65" s="826"/>
      <c r="CG65" s="827"/>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825"/>
      <c r="DW65" s="826"/>
      <c r="DX65" s="826"/>
      <c r="DY65" s="826"/>
      <c r="DZ65" s="831"/>
      <c r="EA65" s="221"/>
    </row>
    <row r="66" spans="1:131" ht="26.25" customHeight="1" x14ac:dyDescent="0.15">
      <c r="A66" s="784" t="s">
        <v>417</v>
      </c>
      <c r="B66" s="785"/>
      <c r="C66" s="785"/>
      <c r="D66" s="785"/>
      <c r="E66" s="785"/>
      <c r="F66" s="785"/>
      <c r="G66" s="785"/>
      <c r="H66" s="785"/>
      <c r="I66" s="785"/>
      <c r="J66" s="785"/>
      <c r="K66" s="785"/>
      <c r="L66" s="785"/>
      <c r="M66" s="785"/>
      <c r="N66" s="785"/>
      <c r="O66" s="785"/>
      <c r="P66" s="786"/>
      <c r="Q66" s="780" t="s">
        <v>418</v>
      </c>
      <c r="R66" s="776"/>
      <c r="S66" s="776"/>
      <c r="T66" s="776"/>
      <c r="U66" s="777"/>
      <c r="V66" s="780" t="s">
        <v>403</v>
      </c>
      <c r="W66" s="776"/>
      <c r="X66" s="776"/>
      <c r="Y66" s="776"/>
      <c r="Z66" s="777"/>
      <c r="AA66" s="780" t="s">
        <v>419</v>
      </c>
      <c r="AB66" s="776"/>
      <c r="AC66" s="776"/>
      <c r="AD66" s="776"/>
      <c r="AE66" s="777"/>
      <c r="AF66" s="866" t="s">
        <v>405</v>
      </c>
      <c r="AG66" s="855"/>
      <c r="AH66" s="855"/>
      <c r="AI66" s="855"/>
      <c r="AJ66" s="867"/>
      <c r="AK66" s="780" t="s">
        <v>406</v>
      </c>
      <c r="AL66" s="785"/>
      <c r="AM66" s="785"/>
      <c r="AN66" s="785"/>
      <c r="AO66" s="786"/>
      <c r="AP66" s="780" t="s">
        <v>420</v>
      </c>
      <c r="AQ66" s="776"/>
      <c r="AR66" s="776"/>
      <c r="AS66" s="776"/>
      <c r="AT66" s="777"/>
      <c r="AU66" s="780" t="s">
        <v>421</v>
      </c>
      <c r="AV66" s="776"/>
      <c r="AW66" s="776"/>
      <c r="AX66" s="776"/>
      <c r="AY66" s="777"/>
      <c r="AZ66" s="780" t="s">
        <v>386</v>
      </c>
      <c r="BA66" s="776"/>
      <c r="BB66" s="776"/>
      <c r="BC66" s="776"/>
      <c r="BD66" s="782"/>
      <c r="BE66" s="232"/>
      <c r="BF66" s="232"/>
      <c r="BG66" s="232"/>
      <c r="BH66" s="232"/>
      <c r="BI66" s="232"/>
      <c r="BJ66" s="232"/>
      <c r="BK66" s="232"/>
      <c r="BL66" s="232"/>
      <c r="BM66" s="232"/>
      <c r="BN66" s="232"/>
      <c r="BO66" s="232"/>
      <c r="BP66" s="232"/>
      <c r="BQ66" s="229">
        <v>60</v>
      </c>
      <c r="BR66" s="234"/>
      <c r="BS66" s="871"/>
      <c r="BT66" s="872"/>
      <c r="BU66" s="872"/>
      <c r="BV66" s="872"/>
      <c r="BW66" s="872"/>
      <c r="BX66" s="872"/>
      <c r="BY66" s="872"/>
      <c r="BZ66" s="872"/>
      <c r="CA66" s="872"/>
      <c r="CB66" s="872"/>
      <c r="CC66" s="872"/>
      <c r="CD66" s="872"/>
      <c r="CE66" s="872"/>
      <c r="CF66" s="872"/>
      <c r="CG66" s="877"/>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3"/>
      <c r="EA66" s="221"/>
    </row>
    <row r="67" spans="1:131" ht="26.25" customHeight="1" thickBot="1" x14ac:dyDescent="0.2">
      <c r="A67" s="787"/>
      <c r="B67" s="788"/>
      <c r="C67" s="788"/>
      <c r="D67" s="788"/>
      <c r="E67" s="788"/>
      <c r="F67" s="788"/>
      <c r="G67" s="788"/>
      <c r="H67" s="788"/>
      <c r="I67" s="788"/>
      <c r="J67" s="788"/>
      <c r="K67" s="788"/>
      <c r="L67" s="788"/>
      <c r="M67" s="788"/>
      <c r="N67" s="788"/>
      <c r="O67" s="788"/>
      <c r="P67" s="789"/>
      <c r="Q67" s="781"/>
      <c r="R67" s="778"/>
      <c r="S67" s="778"/>
      <c r="T67" s="778"/>
      <c r="U67" s="779"/>
      <c r="V67" s="781"/>
      <c r="W67" s="778"/>
      <c r="X67" s="778"/>
      <c r="Y67" s="778"/>
      <c r="Z67" s="779"/>
      <c r="AA67" s="781"/>
      <c r="AB67" s="778"/>
      <c r="AC67" s="778"/>
      <c r="AD67" s="778"/>
      <c r="AE67" s="779"/>
      <c r="AF67" s="868"/>
      <c r="AG67" s="858"/>
      <c r="AH67" s="858"/>
      <c r="AI67" s="858"/>
      <c r="AJ67" s="869"/>
      <c r="AK67" s="870"/>
      <c r="AL67" s="788"/>
      <c r="AM67" s="788"/>
      <c r="AN67" s="788"/>
      <c r="AO67" s="789"/>
      <c r="AP67" s="781"/>
      <c r="AQ67" s="778"/>
      <c r="AR67" s="778"/>
      <c r="AS67" s="778"/>
      <c r="AT67" s="779"/>
      <c r="AU67" s="781"/>
      <c r="AV67" s="778"/>
      <c r="AW67" s="778"/>
      <c r="AX67" s="778"/>
      <c r="AY67" s="779"/>
      <c r="AZ67" s="781"/>
      <c r="BA67" s="778"/>
      <c r="BB67" s="778"/>
      <c r="BC67" s="778"/>
      <c r="BD67" s="783"/>
      <c r="BE67" s="232"/>
      <c r="BF67" s="232"/>
      <c r="BG67" s="232"/>
      <c r="BH67" s="232"/>
      <c r="BI67" s="232"/>
      <c r="BJ67" s="232"/>
      <c r="BK67" s="232"/>
      <c r="BL67" s="232"/>
      <c r="BM67" s="232"/>
      <c r="BN67" s="232"/>
      <c r="BO67" s="232"/>
      <c r="BP67" s="232"/>
      <c r="BQ67" s="229">
        <v>61</v>
      </c>
      <c r="BR67" s="234"/>
      <c r="BS67" s="871"/>
      <c r="BT67" s="872"/>
      <c r="BU67" s="872"/>
      <c r="BV67" s="872"/>
      <c r="BW67" s="872"/>
      <c r="BX67" s="872"/>
      <c r="BY67" s="872"/>
      <c r="BZ67" s="872"/>
      <c r="CA67" s="872"/>
      <c r="CB67" s="872"/>
      <c r="CC67" s="872"/>
      <c r="CD67" s="872"/>
      <c r="CE67" s="872"/>
      <c r="CF67" s="872"/>
      <c r="CG67" s="877"/>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3"/>
      <c r="EA67" s="221"/>
    </row>
    <row r="68" spans="1:131" ht="26.25" customHeight="1" thickTop="1" x14ac:dyDescent="0.15">
      <c r="A68" s="227">
        <v>1</v>
      </c>
      <c r="B68" s="881" t="s">
        <v>580</v>
      </c>
      <c r="C68" s="882"/>
      <c r="D68" s="882"/>
      <c r="E68" s="882"/>
      <c r="F68" s="882"/>
      <c r="G68" s="882"/>
      <c r="H68" s="882"/>
      <c r="I68" s="882"/>
      <c r="J68" s="882"/>
      <c r="K68" s="882"/>
      <c r="L68" s="882"/>
      <c r="M68" s="882"/>
      <c r="N68" s="882"/>
      <c r="O68" s="882"/>
      <c r="P68" s="883"/>
      <c r="Q68" s="884">
        <v>16052</v>
      </c>
      <c r="R68" s="878"/>
      <c r="S68" s="878"/>
      <c r="T68" s="878"/>
      <c r="U68" s="878"/>
      <c r="V68" s="878">
        <v>16031</v>
      </c>
      <c r="W68" s="878"/>
      <c r="X68" s="878"/>
      <c r="Y68" s="878"/>
      <c r="Z68" s="878"/>
      <c r="AA68" s="878">
        <v>21</v>
      </c>
      <c r="AB68" s="878"/>
      <c r="AC68" s="878"/>
      <c r="AD68" s="878"/>
      <c r="AE68" s="878"/>
      <c r="AF68" s="878">
        <v>14</v>
      </c>
      <c r="AG68" s="878"/>
      <c r="AH68" s="878"/>
      <c r="AI68" s="878"/>
      <c r="AJ68" s="878"/>
      <c r="AK68" s="878">
        <v>113</v>
      </c>
      <c r="AL68" s="878"/>
      <c r="AM68" s="878"/>
      <c r="AN68" s="878"/>
      <c r="AO68" s="878"/>
      <c r="AP68" s="878"/>
      <c r="AQ68" s="878"/>
      <c r="AR68" s="878"/>
      <c r="AS68" s="878"/>
      <c r="AT68" s="878"/>
      <c r="AU68" s="878"/>
      <c r="AV68" s="878"/>
      <c r="AW68" s="878"/>
      <c r="AX68" s="878"/>
      <c r="AY68" s="878"/>
      <c r="AZ68" s="879"/>
      <c r="BA68" s="879"/>
      <c r="BB68" s="879"/>
      <c r="BC68" s="879"/>
      <c r="BD68" s="880"/>
      <c r="BE68" s="232"/>
      <c r="BF68" s="232"/>
      <c r="BG68" s="232"/>
      <c r="BH68" s="232"/>
      <c r="BI68" s="232"/>
      <c r="BJ68" s="232"/>
      <c r="BK68" s="232"/>
      <c r="BL68" s="232"/>
      <c r="BM68" s="232"/>
      <c r="BN68" s="232"/>
      <c r="BO68" s="232"/>
      <c r="BP68" s="232"/>
      <c r="BQ68" s="229">
        <v>62</v>
      </c>
      <c r="BR68" s="234"/>
      <c r="BS68" s="871"/>
      <c r="BT68" s="872"/>
      <c r="BU68" s="872"/>
      <c r="BV68" s="872"/>
      <c r="BW68" s="872"/>
      <c r="BX68" s="872"/>
      <c r="BY68" s="872"/>
      <c r="BZ68" s="872"/>
      <c r="CA68" s="872"/>
      <c r="CB68" s="872"/>
      <c r="CC68" s="872"/>
      <c r="CD68" s="872"/>
      <c r="CE68" s="872"/>
      <c r="CF68" s="872"/>
      <c r="CG68" s="877"/>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3"/>
      <c r="EA68" s="221"/>
    </row>
    <row r="69" spans="1:131" ht="26.25" customHeight="1" x14ac:dyDescent="0.15">
      <c r="A69" s="229">
        <v>2</v>
      </c>
      <c r="B69" s="724" t="s">
        <v>581</v>
      </c>
      <c r="C69" s="725"/>
      <c r="D69" s="725"/>
      <c r="E69" s="725"/>
      <c r="F69" s="725"/>
      <c r="G69" s="725"/>
      <c r="H69" s="725"/>
      <c r="I69" s="725"/>
      <c r="J69" s="725"/>
      <c r="K69" s="725"/>
      <c r="L69" s="725"/>
      <c r="M69" s="725"/>
      <c r="N69" s="725"/>
      <c r="O69" s="725"/>
      <c r="P69" s="726"/>
      <c r="Q69" s="727">
        <v>88</v>
      </c>
      <c r="R69" s="721"/>
      <c r="S69" s="721"/>
      <c r="T69" s="721"/>
      <c r="U69" s="721"/>
      <c r="V69" s="721">
        <v>87</v>
      </c>
      <c r="W69" s="721"/>
      <c r="X69" s="721"/>
      <c r="Y69" s="721"/>
      <c r="Z69" s="721"/>
      <c r="AA69" s="721">
        <v>1</v>
      </c>
      <c r="AB69" s="721"/>
      <c r="AC69" s="721"/>
      <c r="AD69" s="721"/>
      <c r="AE69" s="721"/>
      <c r="AF69" s="721">
        <v>1</v>
      </c>
      <c r="AG69" s="721"/>
      <c r="AH69" s="721"/>
      <c r="AI69" s="721"/>
      <c r="AJ69" s="721"/>
      <c r="AK69" s="721">
        <v>8</v>
      </c>
      <c r="AL69" s="721"/>
      <c r="AM69" s="721"/>
      <c r="AN69" s="721"/>
      <c r="AO69" s="721"/>
      <c r="AP69" s="721"/>
      <c r="AQ69" s="721"/>
      <c r="AR69" s="721"/>
      <c r="AS69" s="721"/>
      <c r="AT69" s="721"/>
      <c r="AU69" s="721"/>
      <c r="AV69" s="721"/>
      <c r="AW69" s="721"/>
      <c r="AX69" s="721"/>
      <c r="AY69" s="721"/>
      <c r="AZ69" s="722"/>
      <c r="BA69" s="722"/>
      <c r="BB69" s="722"/>
      <c r="BC69" s="722"/>
      <c r="BD69" s="723"/>
      <c r="BE69" s="232"/>
      <c r="BF69" s="232"/>
      <c r="BG69" s="232"/>
      <c r="BH69" s="232"/>
      <c r="BI69" s="232"/>
      <c r="BJ69" s="232"/>
      <c r="BK69" s="232"/>
      <c r="BL69" s="232"/>
      <c r="BM69" s="232"/>
      <c r="BN69" s="232"/>
      <c r="BO69" s="232"/>
      <c r="BP69" s="232"/>
      <c r="BQ69" s="229">
        <v>63</v>
      </c>
      <c r="BR69" s="234"/>
      <c r="BS69" s="871"/>
      <c r="BT69" s="872"/>
      <c r="BU69" s="872"/>
      <c r="BV69" s="872"/>
      <c r="BW69" s="872"/>
      <c r="BX69" s="872"/>
      <c r="BY69" s="872"/>
      <c r="BZ69" s="872"/>
      <c r="CA69" s="872"/>
      <c r="CB69" s="872"/>
      <c r="CC69" s="872"/>
      <c r="CD69" s="872"/>
      <c r="CE69" s="872"/>
      <c r="CF69" s="872"/>
      <c r="CG69" s="877"/>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3"/>
      <c r="EA69" s="221"/>
    </row>
    <row r="70" spans="1:131" ht="26.25" customHeight="1" x14ac:dyDescent="0.15">
      <c r="A70" s="229">
        <v>3</v>
      </c>
      <c r="B70" s="724" t="s">
        <v>582</v>
      </c>
      <c r="C70" s="725"/>
      <c r="D70" s="725"/>
      <c r="E70" s="725"/>
      <c r="F70" s="725"/>
      <c r="G70" s="725"/>
      <c r="H70" s="725"/>
      <c r="I70" s="725"/>
      <c r="J70" s="725"/>
      <c r="K70" s="725"/>
      <c r="L70" s="725"/>
      <c r="M70" s="725"/>
      <c r="N70" s="725"/>
      <c r="O70" s="725"/>
      <c r="P70" s="726"/>
      <c r="Q70" s="727">
        <v>190</v>
      </c>
      <c r="R70" s="721"/>
      <c r="S70" s="721"/>
      <c r="T70" s="721"/>
      <c r="U70" s="721"/>
      <c r="V70" s="721">
        <v>178</v>
      </c>
      <c r="W70" s="721"/>
      <c r="X70" s="721"/>
      <c r="Y70" s="721"/>
      <c r="Z70" s="721"/>
      <c r="AA70" s="721">
        <v>12</v>
      </c>
      <c r="AB70" s="721"/>
      <c r="AC70" s="721"/>
      <c r="AD70" s="721"/>
      <c r="AE70" s="721"/>
      <c r="AF70" s="721">
        <v>11</v>
      </c>
      <c r="AG70" s="721"/>
      <c r="AH70" s="721"/>
      <c r="AI70" s="721"/>
      <c r="AJ70" s="721"/>
      <c r="AK70" s="721"/>
      <c r="AL70" s="721"/>
      <c r="AM70" s="721"/>
      <c r="AN70" s="721"/>
      <c r="AO70" s="721"/>
      <c r="AP70" s="721">
        <v>52</v>
      </c>
      <c r="AQ70" s="721"/>
      <c r="AR70" s="721"/>
      <c r="AS70" s="721"/>
      <c r="AT70" s="721"/>
      <c r="AU70" s="721">
        <v>13</v>
      </c>
      <c r="AV70" s="721"/>
      <c r="AW70" s="721"/>
      <c r="AX70" s="721"/>
      <c r="AY70" s="721"/>
      <c r="AZ70" s="722"/>
      <c r="BA70" s="722"/>
      <c r="BB70" s="722"/>
      <c r="BC70" s="722"/>
      <c r="BD70" s="723"/>
      <c r="BE70" s="232"/>
      <c r="BF70" s="232"/>
      <c r="BG70" s="232"/>
      <c r="BH70" s="232"/>
      <c r="BI70" s="232"/>
      <c r="BJ70" s="232"/>
      <c r="BK70" s="232"/>
      <c r="BL70" s="232"/>
      <c r="BM70" s="232"/>
      <c r="BN70" s="232"/>
      <c r="BO70" s="232"/>
      <c r="BP70" s="232"/>
      <c r="BQ70" s="229">
        <v>64</v>
      </c>
      <c r="BR70" s="234"/>
      <c r="BS70" s="871"/>
      <c r="BT70" s="872"/>
      <c r="BU70" s="872"/>
      <c r="BV70" s="872"/>
      <c r="BW70" s="872"/>
      <c r="BX70" s="872"/>
      <c r="BY70" s="872"/>
      <c r="BZ70" s="872"/>
      <c r="CA70" s="872"/>
      <c r="CB70" s="872"/>
      <c r="CC70" s="872"/>
      <c r="CD70" s="872"/>
      <c r="CE70" s="872"/>
      <c r="CF70" s="872"/>
      <c r="CG70" s="877"/>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3"/>
      <c r="EA70" s="221"/>
    </row>
    <row r="71" spans="1:131" ht="26.25" customHeight="1" x14ac:dyDescent="0.15">
      <c r="A71" s="229">
        <v>4</v>
      </c>
      <c r="B71" s="724" t="s">
        <v>583</v>
      </c>
      <c r="C71" s="725"/>
      <c r="D71" s="725"/>
      <c r="E71" s="725"/>
      <c r="F71" s="725"/>
      <c r="G71" s="725"/>
      <c r="H71" s="725"/>
      <c r="I71" s="725"/>
      <c r="J71" s="725"/>
      <c r="K71" s="725"/>
      <c r="L71" s="725"/>
      <c r="M71" s="725"/>
      <c r="N71" s="725"/>
      <c r="O71" s="725"/>
      <c r="P71" s="726"/>
      <c r="Q71" s="727">
        <v>563</v>
      </c>
      <c r="R71" s="721"/>
      <c r="S71" s="721"/>
      <c r="T71" s="721"/>
      <c r="U71" s="721"/>
      <c r="V71" s="721">
        <v>560</v>
      </c>
      <c r="W71" s="721"/>
      <c r="X71" s="721"/>
      <c r="Y71" s="721"/>
      <c r="Z71" s="721"/>
      <c r="AA71" s="721">
        <v>2</v>
      </c>
      <c r="AB71" s="721"/>
      <c r="AC71" s="721"/>
      <c r="AD71" s="721"/>
      <c r="AE71" s="721"/>
      <c r="AF71" s="721">
        <v>2</v>
      </c>
      <c r="AG71" s="721"/>
      <c r="AH71" s="721"/>
      <c r="AI71" s="721"/>
      <c r="AJ71" s="721"/>
      <c r="AK71" s="721"/>
      <c r="AL71" s="721"/>
      <c r="AM71" s="721"/>
      <c r="AN71" s="721"/>
      <c r="AO71" s="721"/>
      <c r="AP71" s="721"/>
      <c r="AQ71" s="721"/>
      <c r="AR71" s="721"/>
      <c r="AS71" s="721"/>
      <c r="AT71" s="721"/>
      <c r="AU71" s="721"/>
      <c r="AV71" s="721"/>
      <c r="AW71" s="721"/>
      <c r="AX71" s="721"/>
      <c r="AY71" s="721"/>
      <c r="AZ71" s="722"/>
      <c r="BA71" s="722"/>
      <c r="BB71" s="722"/>
      <c r="BC71" s="722"/>
      <c r="BD71" s="723"/>
      <c r="BE71" s="232"/>
      <c r="BF71" s="232"/>
      <c r="BG71" s="232"/>
      <c r="BH71" s="232"/>
      <c r="BI71" s="232"/>
      <c r="BJ71" s="232"/>
      <c r="BK71" s="232"/>
      <c r="BL71" s="232"/>
      <c r="BM71" s="232"/>
      <c r="BN71" s="232"/>
      <c r="BO71" s="232"/>
      <c r="BP71" s="232"/>
      <c r="BQ71" s="229">
        <v>65</v>
      </c>
      <c r="BR71" s="234"/>
      <c r="BS71" s="871"/>
      <c r="BT71" s="872"/>
      <c r="BU71" s="872"/>
      <c r="BV71" s="872"/>
      <c r="BW71" s="872"/>
      <c r="BX71" s="872"/>
      <c r="BY71" s="872"/>
      <c r="BZ71" s="872"/>
      <c r="CA71" s="872"/>
      <c r="CB71" s="872"/>
      <c r="CC71" s="872"/>
      <c r="CD71" s="872"/>
      <c r="CE71" s="872"/>
      <c r="CF71" s="872"/>
      <c r="CG71" s="877"/>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3"/>
      <c r="EA71" s="221"/>
    </row>
    <row r="72" spans="1:131" ht="26.25" customHeight="1" x14ac:dyDescent="0.15">
      <c r="A72" s="229">
        <v>5</v>
      </c>
      <c r="B72" s="724" t="s">
        <v>584</v>
      </c>
      <c r="C72" s="725"/>
      <c r="D72" s="725"/>
      <c r="E72" s="725"/>
      <c r="F72" s="725"/>
      <c r="G72" s="725"/>
      <c r="H72" s="725"/>
      <c r="I72" s="725"/>
      <c r="J72" s="725"/>
      <c r="K72" s="725"/>
      <c r="L72" s="725"/>
      <c r="M72" s="725"/>
      <c r="N72" s="725"/>
      <c r="O72" s="725"/>
      <c r="P72" s="726"/>
      <c r="Q72" s="727">
        <v>2857</v>
      </c>
      <c r="R72" s="721"/>
      <c r="S72" s="721"/>
      <c r="T72" s="721"/>
      <c r="U72" s="721"/>
      <c r="V72" s="721">
        <v>2815</v>
      </c>
      <c r="W72" s="721"/>
      <c r="X72" s="721"/>
      <c r="Y72" s="721"/>
      <c r="Z72" s="721"/>
      <c r="AA72" s="721">
        <v>42</v>
      </c>
      <c r="AB72" s="721"/>
      <c r="AC72" s="721"/>
      <c r="AD72" s="721"/>
      <c r="AE72" s="721"/>
      <c r="AF72" s="721">
        <v>42</v>
      </c>
      <c r="AG72" s="721"/>
      <c r="AH72" s="721"/>
      <c r="AI72" s="721"/>
      <c r="AJ72" s="721"/>
      <c r="AK72" s="721"/>
      <c r="AL72" s="721"/>
      <c r="AM72" s="721"/>
      <c r="AN72" s="721"/>
      <c r="AO72" s="721"/>
      <c r="AP72" s="721">
        <v>1048</v>
      </c>
      <c r="AQ72" s="721"/>
      <c r="AR72" s="721"/>
      <c r="AS72" s="721"/>
      <c r="AT72" s="721"/>
      <c r="AU72" s="721">
        <v>257</v>
      </c>
      <c r="AV72" s="721"/>
      <c r="AW72" s="721"/>
      <c r="AX72" s="721"/>
      <c r="AY72" s="721"/>
      <c r="AZ72" s="722"/>
      <c r="BA72" s="722"/>
      <c r="BB72" s="722"/>
      <c r="BC72" s="722"/>
      <c r="BD72" s="723"/>
      <c r="BE72" s="232"/>
      <c r="BF72" s="232"/>
      <c r="BG72" s="232"/>
      <c r="BH72" s="232"/>
      <c r="BI72" s="232"/>
      <c r="BJ72" s="232"/>
      <c r="BK72" s="232"/>
      <c r="BL72" s="232"/>
      <c r="BM72" s="232"/>
      <c r="BN72" s="232"/>
      <c r="BO72" s="232"/>
      <c r="BP72" s="232"/>
      <c r="BQ72" s="229">
        <v>66</v>
      </c>
      <c r="BR72" s="234"/>
      <c r="BS72" s="871"/>
      <c r="BT72" s="872"/>
      <c r="BU72" s="872"/>
      <c r="BV72" s="872"/>
      <c r="BW72" s="872"/>
      <c r="BX72" s="872"/>
      <c r="BY72" s="872"/>
      <c r="BZ72" s="872"/>
      <c r="CA72" s="872"/>
      <c r="CB72" s="872"/>
      <c r="CC72" s="872"/>
      <c r="CD72" s="872"/>
      <c r="CE72" s="872"/>
      <c r="CF72" s="872"/>
      <c r="CG72" s="877"/>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3"/>
      <c r="EA72" s="221"/>
    </row>
    <row r="73" spans="1:131" ht="26.25" customHeight="1" x14ac:dyDescent="0.15">
      <c r="A73" s="229">
        <v>6</v>
      </c>
      <c r="B73" s="724" t="s">
        <v>585</v>
      </c>
      <c r="C73" s="725"/>
      <c r="D73" s="725"/>
      <c r="E73" s="725"/>
      <c r="F73" s="725"/>
      <c r="G73" s="725"/>
      <c r="H73" s="725"/>
      <c r="I73" s="725"/>
      <c r="J73" s="725"/>
      <c r="K73" s="725"/>
      <c r="L73" s="725"/>
      <c r="M73" s="725"/>
      <c r="N73" s="725"/>
      <c r="O73" s="725"/>
      <c r="P73" s="726"/>
      <c r="Q73" s="727">
        <v>599</v>
      </c>
      <c r="R73" s="721"/>
      <c r="S73" s="721"/>
      <c r="T73" s="721"/>
      <c r="U73" s="721"/>
      <c r="V73" s="721">
        <v>618</v>
      </c>
      <c r="W73" s="721"/>
      <c r="X73" s="721"/>
      <c r="Y73" s="721"/>
      <c r="Z73" s="721"/>
      <c r="AA73" s="721">
        <v>-18</v>
      </c>
      <c r="AB73" s="721"/>
      <c r="AC73" s="721"/>
      <c r="AD73" s="721"/>
      <c r="AE73" s="721"/>
      <c r="AF73" s="721">
        <v>575</v>
      </c>
      <c r="AG73" s="721"/>
      <c r="AH73" s="721"/>
      <c r="AI73" s="721"/>
      <c r="AJ73" s="721"/>
      <c r="AK73" s="721"/>
      <c r="AL73" s="721"/>
      <c r="AM73" s="721"/>
      <c r="AN73" s="721"/>
      <c r="AO73" s="721"/>
      <c r="AP73" s="721">
        <v>19</v>
      </c>
      <c r="AQ73" s="721"/>
      <c r="AR73" s="721"/>
      <c r="AS73" s="721"/>
      <c r="AT73" s="721"/>
      <c r="AU73" s="721"/>
      <c r="AV73" s="721"/>
      <c r="AW73" s="721"/>
      <c r="AX73" s="721"/>
      <c r="AY73" s="721"/>
      <c r="AZ73" s="722"/>
      <c r="BA73" s="722"/>
      <c r="BB73" s="722"/>
      <c r="BC73" s="722"/>
      <c r="BD73" s="723"/>
      <c r="BE73" s="232"/>
      <c r="BF73" s="232"/>
      <c r="BG73" s="232"/>
      <c r="BH73" s="232"/>
      <c r="BI73" s="232"/>
      <c r="BJ73" s="232"/>
      <c r="BK73" s="232"/>
      <c r="BL73" s="232"/>
      <c r="BM73" s="232"/>
      <c r="BN73" s="232"/>
      <c r="BO73" s="232"/>
      <c r="BP73" s="232"/>
      <c r="BQ73" s="229">
        <v>67</v>
      </c>
      <c r="BR73" s="234"/>
      <c r="BS73" s="871"/>
      <c r="BT73" s="872"/>
      <c r="BU73" s="872"/>
      <c r="BV73" s="872"/>
      <c r="BW73" s="872"/>
      <c r="BX73" s="872"/>
      <c r="BY73" s="872"/>
      <c r="BZ73" s="872"/>
      <c r="CA73" s="872"/>
      <c r="CB73" s="872"/>
      <c r="CC73" s="872"/>
      <c r="CD73" s="872"/>
      <c r="CE73" s="872"/>
      <c r="CF73" s="872"/>
      <c r="CG73" s="877"/>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3"/>
      <c r="EA73" s="221"/>
    </row>
    <row r="74" spans="1:131" ht="26.25" customHeight="1" x14ac:dyDescent="0.15">
      <c r="A74" s="229">
        <v>7</v>
      </c>
      <c r="B74" s="724" t="s">
        <v>586</v>
      </c>
      <c r="C74" s="725"/>
      <c r="D74" s="725"/>
      <c r="E74" s="725"/>
      <c r="F74" s="725"/>
      <c r="G74" s="725"/>
      <c r="H74" s="725"/>
      <c r="I74" s="725"/>
      <c r="J74" s="725"/>
      <c r="K74" s="725"/>
      <c r="L74" s="725"/>
      <c r="M74" s="725"/>
      <c r="N74" s="725"/>
      <c r="O74" s="725"/>
      <c r="P74" s="726"/>
      <c r="Q74" s="727">
        <v>468</v>
      </c>
      <c r="R74" s="721"/>
      <c r="S74" s="721"/>
      <c r="T74" s="721"/>
      <c r="U74" s="721"/>
      <c r="V74" s="721">
        <v>242</v>
      </c>
      <c r="W74" s="721"/>
      <c r="X74" s="721"/>
      <c r="Y74" s="721"/>
      <c r="Z74" s="721"/>
      <c r="AA74" s="721">
        <v>226</v>
      </c>
      <c r="AB74" s="721"/>
      <c r="AC74" s="721"/>
      <c r="AD74" s="721"/>
      <c r="AE74" s="721"/>
      <c r="AF74" s="721">
        <v>226</v>
      </c>
      <c r="AG74" s="721"/>
      <c r="AH74" s="721"/>
      <c r="AI74" s="721"/>
      <c r="AJ74" s="721"/>
      <c r="AK74" s="721"/>
      <c r="AL74" s="721"/>
      <c r="AM74" s="721"/>
      <c r="AN74" s="721"/>
      <c r="AO74" s="721"/>
      <c r="AP74" s="721"/>
      <c r="AQ74" s="721"/>
      <c r="AR74" s="721"/>
      <c r="AS74" s="721"/>
      <c r="AT74" s="721"/>
      <c r="AU74" s="721"/>
      <c r="AV74" s="721"/>
      <c r="AW74" s="721"/>
      <c r="AX74" s="721"/>
      <c r="AY74" s="721"/>
      <c r="AZ74" s="722"/>
      <c r="BA74" s="722"/>
      <c r="BB74" s="722"/>
      <c r="BC74" s="722"/>
      <c r="BD74" s="723"/>
      <c r="BE74" s="232"/>
      <c r="BF74" s="232"/>
      <c r="BG74" s="232"/>
      <c r="BH74" s="232"/>
      <c r="BI74" s="232"/>
      <c r="BJ74" s="232"/>
      <c r="BK74" s="232"/>
      <c r="BL74" s="232"/>
      <c r="BM74" s="232"/>
      <c r="BN74" s="232"/>
      <c r="BO74" s="232"/>
      <c r="BP74" s="232"/>
      <c r="BQ74" s="229">
        <v>68</v>
      </c>
      <c r="BR74" s="234"/>
      <c r="BS74" s="871"/>
      <c r="BT74" s="872"/>
      <c r="BU74" s="872"/>
      <c r="BV74" s="872"/>
      <c r="BW74" s="872"/>
      <c r="BX74" s="872"/>
      <c r="BY74" s="872"/>
      <c r="BZ74" s="872"/>
      <c r="CA74" s="872"/>
      <c r="CB74" s="872"/>
      <c r="CC74" s="872"/>
      <c r="CD74" s="872"/>
      <c r="CE74" s="872"/>
      <c r="CF74" s="872"/>
      <c r="CG74" s="877"/>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3"/>
      <c r="EA74" s="221"/>
    </row>
    <row r="75" spans="1:131" ht="26.25" customHeight="1" x14ac:dyDescent="0.15">
      <c r="A75" s="229">
        <v>8</v>
      </c>
      <c r="B75" s="724" t="s">
        <v>587</v>
      </c>
      <c r="C75" s="725"/>
      <c r="D75" s="725"/>
      <c r="E75" s="725"/>
      <c r="F75" s="725"/>
      <c r="G75" s="725"/>
      <c r="H75" s="725"/>
      <c r="I75" s="725"/>
      <c r="J75" s="725"/>
      <c r="K75" s="725"/>
      <c r="L75" s="725"/>
      <c r="M75" s="725"/>
      <c r="N75" s="725"/>
      <c r="O75" s="725"/>
      <c r="P75" s="726"/>
      <c r="Q75" s="728">
        <v>1041</v>
      </c>
      <c r="R75" s="729"/>
      <c r="S75" s="729"/>
      <c r="T75" s="729"/>
      <c r="U75" s="730"/>
      <c r="V75" s="731">
        <v>1037</v>
      </c>
      <c r="W75" s="729"/>
      <c r="X75" s="729"/>
      <c r="Y75" s="729"/>
      <c r="Z75" s="730"/>
      <c r="AA75" s="731">
        <v>4</v>
      </c>
      <c r="AB75" s="729"/>
      <c r="AC75" s="729"/>
      <c r="AD75" s="729"/>
      <c r="AE75" s="730"/>
      <c r="AF75" s="731">
        <v>4</v>
      </c>
      <c r="AG75" s="729"/>
      <c r="AH75" s="729"/>
      <c r="AI75" s="729"/>
      <c r="AJ75" s="730"/>
      <c r="AK75" s="731"/>
      <c r="AL75" s="729"/>
      <c r="AM75" s="729"/>
      <c r="AN75" s="729"/>
      <c r="AO75" s="730"/>
      <c r="AP75" s="731"/>
      <c r="AQ75" s="729"/>
      <c r="AR75" s="729"/>
      <c r="AS75" s="729"/>
      <c r="AT75" s="730"/>
      <c r="AU75" s="731"/>
      <c r="AV75" s="729"/>
      <c r="AW75" s="729"/>
      <c r="AX75" s="729"/>
      <c r="AY75" s="730"/>
      <c r="AZ75" s="722"/>
      <c r="BA75" s="722"/>
      <c r="BB75" s="722"/>
      <c r="BC75" s="722"/>
      <c r="BD75" s="723"/>
      <c r="BE75" s="232"/>
      <c r="BF75" s="232"/>
      <c r="BG75" s="232"/>
      <c r="BH75" s="232"/>
      <c r="BI75" s="232"/>
      <c r="BJ75" s="232"/>
      <c r="BK75" s="232"/>
      <c r="BL75" s="232"/>
      <c r="BM75" s="232"/>
      <c r="BN75" s="232"/>
      <c r="BO75" s="232"/>
      <c r="BP75" s="232"/>
      <c r="BQ75" s="229">
        <v>69</v>
      </c>
      <c r="BR75" s="234"/>
      <c r="BS75" s="871"/>
      <c r="BT75" s="872"/>
      <c r="BU75" s="872"/>
      <c r="BV75" s="872"/>
      <c r="BW75" s="872"/>
      <c r="BX75" s="872"/>
      <c r="BY75" s="872"/>
      <c r="BZ75" s="872"/>
      <c r="CA75" s="872"/>
      <c r="CB75" s="872"/>
      <c r="CC75" s="872"/>
      <c r="CD75" s="872"/>
      <c r="CE75" s="872"/>
      <c r="CF75" s="872"/>
      <c r="CG75" s="877"/>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3"/>
      <c r="EA75" s="221"/>
    </row>
    <row r="76" spans="1:131" ht="26.25" customHeight="1" x14ac:dyDescent="0.15">
      <c r="A76" s="229">
        <v>9</v>
      </c>
      <c r="B76" s="724" t="s">
        <v>588</v>
      </c>
      <c r="C76" s="725"/>
      <c r="D76" s="725"/>
      <c r="E76" s="725"/>
      <c r="F76" s="725"/>
      <c r="G76" s="725"/>
      <c r="H76" s="725"/>
      <c r="I76" s="725"/>
      <c r="J76" s="725"/>
      <c r="K76" s="725"/>
      <c r="L76" s="725"/>
      <c r="M76" s="725"/>
      <c r="N76" s="725"/>
      <c r="O76" s="725"/>
      <c r="P76" s="726"/>
      <c r="Q76" s="728">
        <v>368351</v>
      </c>
      <c r="R76" s="729"/>
      <c r="S76" s="729"/>
      <c r="T76" s="729"/>
      <c r="U76" s="730"/>
      <c r="V76" s="731">
        <v>355170</v>
      </c>
      <c r="W76" s="729"/>
      <c r="X76" s="729"/>
      <c r="Y76" s="729"/>
      <c r="Z76" s="730"/>
      <c r="AA76" s="731">
        <v>13181</v>
      </c>
      <c r="AB76" s="729"/>
      <c r="AC76" s="729"/>
      <c r="AD76" s="729"/>
      <c r="AE76" s="730"/>
      <c r="AF76" s="731">
        <v>13181</v>
      </c>
      <c r="AG76" s="729"/>
      <c r="AH76" s="729"/>
      <c r="AI76" s="729"/>
      <c r="AJ76" s="730"/>
      <c r="AK76" s="731">
        <v>2368</v>
      </c>
      <c r="AL76" s="729"/>
      <c r="AM76" s="729"/>
      <c r="AN76" s="729"/>
      <c r="AO76" s="730"/>
      <c r="AP76" s="731"/>
      <c r="AQ76" s="729"/>
      <c r="AR76" s="729"/>
      <c r="AS76" s="729"/>
      <c r="AT76" s="730"/>
      <c r="AU76" s="731"/>
      <c r="AV76" s="729"/>
      <c r="AW76" s="729"/>
      <c r="AX76" s="729"/>
      <c r="AY76" s="730"/>
      <c r="AZ76" s="722"/>
      <c r="BA76" s="722"/>
      <c r="BB76" s="722"/>
      <c r="BC76" s="722"/>
      <c r="BD76" s="723"/>
      <c r="BE76" s="232"/>
      <c r="BF76" s="232"/>
      <c r="BG76" s="232"/>
      <c r="BH76" s="232"/>
      <c r="BI76" s="232"/>
      <c r="BJ76" s="232"/>
      <c r="BK76" s="232"/>
      <c r="BL76" s="232"/>
      <c r="BM76" s="232"/>
      <c r="BN76" s="232"/>
      <c r="BO76" s="232"/>
      <c r="BP76" s="232"/>
      <c r="BQ76" s="229">
        <v>70</v>
      </c>
      <c r="BR76" s="234"/>
      <c r="BS76" s="871"/>
      <c r="BT76" s="872"/>
      <c r="BU76" s="872"/>
      <c r="BV76" s="872"/>
      <c r="BW76" s="872"/>
      <c r="BX76" s="872"/>
      <c r="BY76" s="872"/>
      <c r="BZ76" s="872"/>
      <c r="CA76" s="872"/>
      <c r="CB76" s="872"/>
      <c r="CC76" s="872"/>
      <c r="CD76" s="872"/>
      <c r="CE76" s="872"/>
      <c r="CF76" s="872"/>
      <c r="CG76" s="877"/>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3"/>
      <c r="EA76" s="221"/>
    </row>
    <row r="77" spans="1:131" ht="26.25" customHeight="1" x14ac:dyDescent="0.15">
      <c r="A77" s="229">
        <v>10</v>
      </c>
      <c r="B77" s="724"/>
      <c r="C77" s="725"/>
      <c r="D77" s="725"/>
      <c r="E77" s="725"/>
      <c r="F77" s="725"/>
      <c r="G77" s="725"/>
      <c r="H77" s="725"/>
      <c r="I77" s="725"/>
      <c r="J77" s="725"/>
      <c r="K77" s="725"/>
      <c r="L77" s="725"/>
      <c r="M77" s="725"/>
      <c r="N77" s="725"/>
      <c r="O77" s="725"/>
      <c r="P77" s="726"/>
      <c r="Q77" s="728"/>
      <c r="R77" s="729"/>
      <c r="S77" s="729"/>
      <c r="T77" s="729"/>
      <c r="U77" s="730"/>
      <c r="V77" s="731"/>
      <c r="W77" s="729"/>
      <c r="X77" s="729"/>
      <c r="Y77" s="729"/>
      <c r="Z77" s="730"/>
      <c r="AA77" s="731"/>
      <c r="AB77" s="729"/>
      <c r="AC77" s="729"/>
      <c r="AD77" s="729"/>
      <c r="AE77" s="730"/>
      <c r="AF77" s="731"/>
      <c r="AG77" s="729"/>
      <c r="AH77" s="729"/>
      <c r="AI77" s="729"/>
      <c r="AJ77" s="730"/>
      <c r="AK77" s="731"/>
      <c r="AL77" s="729"/>
      <c r="AM77" s="729"/>
      <c r="AN77" s="729"/>
      <c r="AO77" s="730"/>
      <c r="AP77" s="731"/>
      <c r="AQ77" s="729"/>
      <c r="AR77" s="729"/>
      <c r="AS77" s="729"/>
      <c r="AT77" s="730"/>
      <c r="AU77" s="731"/>
      <c r="AV77" s="729"/>
      <c r="AW77" s="729"/>
      <c r="AX77" s="729"/>
      <c r="AY77" s="730"/>
      <c r="AZ77" s="722"/>
      <c r="BA77" s="722"/>
      <c r="BB77" s="722"/>
      <c r="BC77" s="722"/>
      <c r="BD77" s="723"/>
      <c r="BE77" s="232"/>
      <c r="BF77" s="232"/>
      <c r="BG77" s="232"/>
      <c r="BH77" s="232"/>
      <c r="BI77" s="232"/>
      <c r="BJ77" s="232"/>
      <c r="BK77" s="232"/>
      <c r="BL77" s="232"/>
      <c r="BM77" s="232"/>
      <c r="BN77" s="232"/>
      <c r="BO77" s="232"/>
      <c r="BP77" s="232"/>
      <c r="BQ77" s="229">
        <v>71</v>
      </c>
      <c r="BR77" s="234"/>
      <c r="BS77" s="871"/>
      <c r="BT77" s="872"/>
      <c r="BU77" s="872"/>
      <c r="BV77" s="872"/>
      <c r="BW77" s="872"/>
      <c r="BX77" s="872"/>
      <c r="BY77" s="872"/>
      <c r="BZ77" s="872"/>
      <c r="CA77" s="872"/>
      <c r="CB77" s="872"/>
      <c r="CC77" s="872"/>
      <c r="CD77" s="872"/>
      <c r="CE77" s="872"/>
      <c r="CF77" s="872"/>
      <c r="CG77" s="877"/>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3"/>
      <c r="EA77" s="221"/>
    </row>
    <row r="78" spans="1:131" ht="26.25" customHeight="1" x14ac:dyDescent="0.15">
      <c r="A78" s="229">
        <v>11</v>
      </c>
      <c r="B78" s="724"/>
      <c r="C78" s="725"/>
      <c r="D78" s="725"/>
      <c r="E78" s="725"/>
      <c r="F78" s="725"/>
      <c r="G78" s="725"/>
      <c r="H78" s="725"/>
      <c r="I78" s="725"/>
      <c r="J78" s="725"/>
      <c r="K78" s="725"/>
      <c r="L78" s="725"/>
      <c r="M78" s="725"/>
      <c r="N78" s="725"/>
      <c r="O78" s="725"/>
      <c r="P78" s="726"/>
      <c r="Q78" s="727"/>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1"/>
      <c r="AY78" s="721"/>
      <c r="AZ78" s="722"/>
      <c r="BA78" s="722"/>
      <c r="BB78" s="722"/>
      <c r="BC78" s="722"/>
      <c r="BD78" s="723"/>
      <c r="BE78" s="232"/>
      <c r="BF78" s="232"/>
      <c r="BG78" s="232"/>
      <c r="BH78" s="232"/>
      <c r="BI78" s="232"/>
      <c r="BJ78" s="221"/>
      <c r="BK78" s="221"/>
      <c r="BL78" s="221"/>
      <c r="BM78" s="221"/>
      <c r="BN78" s="221"/>
      <c r="BO78" s="232"/>
      <c r="BP78" s="232"/>
      <c r="BQ78" s="229">
        <v>72</v>
      </c>
      <c r="BR78" s="234"/>
      <c r="BS78" s="871"/>
      <c r="BT78" s="872"/>
      <c r="BU78" s="872"/>
      <c r="BV78" s="872"/>
      <c r="BW78" s="872"/>
      <c r="BX78" s="872"/>
      <c r="BY78" s="872"/>
      <c r="BZ78" s="872"/>
      <c r="CA78" s="872"/>
      <c r="CB78" s="872"/>
      <c r="CC78" s="872"/>
      <c r="CD78" s="872"/>
      <c r="CE78" s="872"/>
      <c r="CF78" s="872"/>
      <c r="CG78" s="877"/>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3"/>
      <c r="EA78" s="221"/>
    </row>
    <row r="79" spans="1:131" ht="26.25" customHeight="1" x14ac:dyDescent="0.15">
      <c r="A79" s="229">
        <v>12</v>
      </c>
      <c r="B79" s="724"/>
      <c r="C79" s="725"/>
      <c r="D79" s="725"/>
      <c r="E79" s="725"/>
      <c r="F79" s="725"/>
      <c r="G79" s="725"/>
      <c r="H79" s="725"/>
      <c r="I79" s="725"/>
      <c r="J79" s="725"/>
      <c r="K79" s="725"/>
      <c r="L79" s="725"/>
      <c r="M79" s="725"/>
      <c r="N79" s="725"/>
      <c r="O79" s="725"/>
      <c r="P79" s="726"/>
      <c r="Q79" s="727"/>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21"/>
      <c r="AZ79" s="722"/>
      <c r="BA79" s="722"/>
      <c r="BB79" s="722"/>
      <c r="BC79" s="722"/>
      <c r="BD79" s="723"/>
      <c r="BE79" s="232"/>
      <c r="BF79" s="232"/>
      <c r="BG79" s="232"/>
      <c r="BH79" s="232"/>
      <c r="BI79" s="232"/>
      <c r="BJ79" s="221"/>
      <c r="BK79" s="221"/>
      <c r="BL79" s="221"/>
      <c r="BM79" s="221"/>
      <c r="BN79" s="221"/>
      <c r="BO79" s="232"/>
      <c r="BP79" s="232"/>
      <c r="BQ79" s="229">
        <v>73</v>
      </c>
      <c r="BR79" s="234"/>
      <c r="BS79" s="871"/>
      <c r="BT79" s="872"/>
      <c r="BU79" s="872"/>
      <c r="BV79" s="872"/>
      <c r="BW79" s="872"/>
      <c r="BX79" s="872"/>
      <c r="BY79" s="872"/>
      <c r="BZ79" s="872"/>
      <c r="CA79" s="872"/>
      <c r="CB79" s="872"/>
      <c r="CC79" s="872"/>
      <c r="CD79" s="872"/>
      <c r="CE79" s="872"/>
      <c r="CF79" s="872"/>
      <c r="CG79" s="877"/>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3"/>
      <c r="EA79" s="221"/>
    </row>
    <row r="80" spans="1:131" ht="26.25" customHeight="1" x14ac:dyDescent="0.15">
      <c r="A80" s="229">
        <v>13</v>
      </c>
      <c r="B80" s="724"/>
      <c r="C80" s="725"/>
      <c r="D80" s="725"/>
      <c r="E80" s="725"/>
      <c r="F80" s="725"/>
      <c r="G80" s="725"/>
      <c r="H80" s="725"/>
      <c r="I80" s="725"/>
      <c r="J80" s="725"/>
      <c r="K80" s="725"/>
      <c r="L80" s="725"/>
      <c r="M80" s="725"/>
      <c r="N80" s="725"/>
      <c r="O80" s="725"/>
      <c r="P80" s="726"/>
      <c r="Q80" s="727"/>
      <c r="R80" s="721"/>
      <c r="S80" s="721"/>
      <c r="T80" s="721"/>
      <c r="U80" s="721"/>
      <c r="V80" s="721"/>
      <c r="W80" s="721"/>
      <c r="X80" s="721"/>
      <c r="Y80" s="721"/>
      <c r="Z80" s="721"/>
      <c r="AA80" s="721"/>
      <c r="AB80" s="721"/>
      <c r="AC80" s="721"/>
      <c r="AD80" s="721"/>
      <c r="AE80" s="721"/>
      <c r="AF80" s="721"/>
      <c r="AG80" s="721"/>
      <c r="AH80" s="721"/>
      <c r="AI80" s="721"/>
      <c r="AJ80" s="721"/>
      <c r="AK80" s="721"/>
      <c r="AL80" s="721"/>
      <c r="AM80" s="721"/>
      <c r="AN80" s="721"/>
      <c r="AO80" s="721"/>
      <c r="AP80" s="721"/>
      <c r="AQ80" s="721"/>
      <c r="AR80" s="721"/>
      <c r="AS80" s="721"/>
      <c r="AT80" s="721"/>
      <c r="AU80" s="721"/>
      <c r="AV80" s="721"/>
      <c r="AW80" s="721"/>
      <c r="AX80" s="721"/>
      <c r="AY80" s="721"/>
      <c r="AZ80" s="722"/>
      <c r="BA80" s="722"/>
      <c r="BB80" s="722"/>
      <c r="BC80" s="722"/>
      <c r="BD80" s="723"/>
      <c r="BE80" s="232"/>
      <c r="BF80" s="232"/>
      <c r="BG80" s="232"/>
      <c r="BH80" s="232"/>
      <c r="BI80" s="232"/>
      <c r="BJ80" s="232"/>
      <c r="BK80" s="232"/>
      <c r="BL80" s="232"/>
      <c r="BM80" s="232"/>
      <c r="BN80" s="232"/>
      <c r="BO80" s="232"/>
      <c r="BP80" s="232"/>
      <c r="BQ80" s="229">
        <v>74</v>
      </c>
      <c r="BR80" s="234"/>
      <c r="BS80" s="871"/>
      <c r="BT80" s="872"/>
      <c r="BU80" s="872"/>
      <c r="BV80" s="872"/>
      <c r="BW80" s="872"/>
      <c r="BX80" s="872"/>
      <c r="BY80" s="872"/>
      <c r="BZ80" s="872"/>
      <c r="CA80" s="872"/>
      <c r="CB80" s="872"/>
      <c r="CC80" s="872"/>
      <c r="CD80" s="872"/>
      <c r="CE80" s="872"/>
      <c r="CF80" s="872"/>
      <c r="CG80" s="877"/>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3"/>
      <c r="EA80" s="221"/>
    </row>
    <row r="81" spans="1:131" ht="26.25" customHeight="1" x14ac:dyDescent="0.15">
      <c r="A81" s="229">
        <v>14</v>
      </c>
      <c r="B81" s="724"/>
      <c r="C81" s="725"/>
      <c r="D81" s="725"/>
      <c r="E81" s="725"/>
      <c r="F81" s="725"/>
      <c r="G81" s="725"/>
      <c r="H81" s="725"/>
      <c r="I81" s="725"/>
      <c r="J81" s="725"/>
      <c r="K81" s="725"/>
      <c r="L81" s="725"/>
      <c r="M81" s="725"/>
      <c r="N81" s="725"/>
      <c r="O81" s="725"/>
      <c r="P81" s="726"/>
      <c r="Q81" s="727"/>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2"/>
      <c r="BA81" s="722"/>
      <c r="BB81" s="722"/>
      <c r="BC81" s="722"/>
      <c r="BD81" s="723"/>
      <c r="BE81" s="232"/>
      <c r="BF81" s="232"/>
      <c r="BG81" s="232"/>
      <c r="BH81" s="232"/>
      <c r="BI81" s="232"/>
      <c r="BJ81" s="232"/>
      <c r="BK81" s="232"/>
      <c r="BL81" s="232"/>
      <c r="BM81" s="232"/>
      <c r="BN81" s="232"/>
      <c r="BO81" s="232"/>
      <c r="BP81" s="232"/>
      <c r="BQ81" s="229">
        <v>75</v>
      </c>
      <c r="BR81" s="234"/>
      <c r="BS81" s="871"/>
      <c r="BT81" s="872"/>
      <c r="BU81" s="872"/>
      <c r="BV81" s="872"/>
      <c r="BW81" s="872"/>
      <c r="BX81" s="872"/>
      <c r="BY81" s="872"/>
      <c r="BZ81" s="872"/>
      <c r="CA81" s="872"/>
      <c r="CB81" s="872"/>
      <c r="CC81" s="872"/>
      <c r="CD81" s="872"/>
      <c r="CE81" s="872"/>
      <c r="CF81" s="872"/>
      <c r="CG81" s="877"/>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3"/>
      <c r="EA81" s="221"/>
    </row>
    <row r="82" spans="1:131" ht="26.25" customHeight="1" x14ac:dyDescent="0.15">
      <c r="A82" s="229">
        <v>15</v>
      </c>
      <c r="B82" s="724"/>
      <c r="C82" s="725"/>
      <c r="D82" s="725"/>
      <c r="E82" s="725"/>
      <c r="F82" s="725"/>
      <c r="G82" s="725"/>
      <c r="H82" s="725"/>
      <c r="I82" s="725"/>
      <c r="J82" s="725"/>
      <c r="K82" s="725"/>
      <c r="L82" s="725"/>
      <c r="M82" s="725"/>
      <c r="N82" s="725"/>
      <c r="O82" s="725"/>
      <c r="P82" s="726"/>
      <c r="Q82" s="727"/>
      <c r="R82" s="721"/>
      <c r="S82" s="721"/>
      <c r="T82" s="721"/>
      <c r="U82" s="721"/>
      <c r="V82" s="721"/>
      <c r="W82" s="721"/>
      <c r="X82" s="721"/>
      <c r="Y82" s="721"/>
      <c r="Z82" s="721"/>
      <c r="AA82" s="721"/>
      <c r="AB82" s="72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721"/>
      <c r="AY82" s="721"/>
      <c r="AZ82" s="722"/>
      <c r="BA82" s="722"/>
      <c r="BB82" s="722"/>
      <c r="BC82" s="722"/>
      <c r="BD82" s="723"/>
      <c r="BE82" s="232"/>
      <c r="BF82" s="232"/>
      <c r="BG82" s="232"/>
      <c r="BH82" s="232"/>
      <c r="BI82" s="232"/>
      <c r="BJ82" s="232"/>
      <c r="BK82" s="232"/>
      <c r="BL82" s="232"/>
      <c r="BM82" s="232"/>
      <c r="BN82" s="232"/>
      <c r="BO82" s="232"/>
      <c r="BP82" s="232"/>
      <c r="BQ82" s="229">
        <v>76</v>
      </c>
      <c r="BR82" s="234"/>
      <c r="BS82" s="871"/>
      <c r="BT82" s="872"/>
      <c r="BU82" s="872"/>
      <c r="BV82" s="872"/>
      <c r="BW82" s="872"/>
      <c r="BX82" s="872"/>
      <c r="BY82" s="872"/>
      <c r="BZ82" s="872"/>
      <c r="CA82" s="872"/>
      <c r="CB82" s="872"/>
      <c r="CC82" s="872"/>
      <c r="CD82" s="872"/>
      <c r="CE82" s="872"/>
      <c r="CF82" s="872"/>
      <c r="CG82" s="877"/>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3"/>
      <c r="EA82" s="221"/>
    </row>
    <row r="83" spans="1:131" ht="26.25" customHeight="1" x14ac:dyDescent="0.15">
      <c r="A83" s="229">
        <v>16</v>
      </c>
      <c r="B83" s="724"/>
      <c r="C83" s="725"/>
      <c r="D83" s="725"/>
      <c r="E83" s="725"/>
      <c r="F83" s="725"/>
      <c r="G83" s="725"/>
      <c r="H83" s="725"/>
      <c r="I83" s="725"/>
      <c r="J83" s="725"/>
      <c r="K83" s="725"/>
      <c r="L83" s="725"/>
      <c r="M83" s="725"/>
      <c r="N83" s="725"/>
      <c r="O83" s="725"/>
      <c r="P83" s="726"/>
      <c r="Q83" s="727"/>
      <c r="R83" s="721"/>
      <c r="S83" s="721"/>
      <c r="T83" s="721"/>
      <c r="U83" s="721"/>
      <c r="V83" s="721"/>
      <c r="W83" s="721"/>
      <c r="X83" s="721"/>
      <c r="Y83" s="721"/>
      <c r="Z83" s="721"/>
      <c r="AA83" s="721"/>
      <c r="AB83" s="721"/>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721"/>
      <c r="AY83" s="721"/>
      <c r="AZ83" s="722"/>
      <c r="BA83" s="722"/>
      <c r="BB83" s="722"/>
      <c r="BC83" s="722"/>
      <c r="BD83" s="723"/>
      <c r="BE83" s="232"/>
      <c r="BF83" s="232"/>
      <c r="BG83" s="232"/>
      <c r="BH83" s="232"/>
      <c r="BI83" s="232"/>
      <c r="BJ83" s="232"/>
      <c r="BK83" s="232"/>
      <c r="BL83" s="232"/>
      <c r="BM83" s="232"/>
      <c r="BN83" s="232"/>
      <c r="BO83" s="232"/>
      <c r="BP83" s="232"/>
      <c r="BQ83" s="229">
        <v>77</v>
      </c>
      <c r="BR83" s="234"/>
      <c r="BS83" s="871"/>
      <c r="BT83" s="872"/>
      <c r="BU83" s="872"/>
      <c r="BV83" s="872"/>
      <c r="BW83" s="872"/>
      <c r="BX83" s="872"/>
      <c r="BY83" s="872"/>
      <c r="BZ83" s="872"/>
      <c r="CA83" s="872"/>
      <c r="CB83" s="872"/>
      <c r="CC83" s="872"/>
      <c r="CD83" s="872"/>
      <c r="CE83" s="872"/>
      <c r="CF83" s="872"/>
      <c r="CG83" s="877"/>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3"/>
      <c r="EA83" s="221"/>
    </row>
    <row r="84" spans="1:131" ht="26.25" customHeight="1" x14ac:dyDescent="0.15">
      <c r="A84" s="229">
        <v>17</v>
      </c>
      <c r="B84" s="724"/>
      <c r="C84" s="725"/>
      <c r="D84" s="725"/>
      <c r="E84" s="725"/>
      <c r="F84" s="725"/>
      <c r="G84" s="725"/>
      <c r="H84" s="725"/>
      <c r="I84" s="725"/>
      <c r="J84" s="725"/>
      <c r="K84" s="725"/>
      <c r="L84" s="725"/>
      <c r="M84" s="725"/>
      <c r="N84" s="725"/>
      <c r="O84" s="725"/>
      <c r="P84" s="726"/>
      <c r="Q84" s="727"/>
      <c r="R84" s="721"/>
      <c r="S84" s="721"/>
      <c r="T84" s="721"/>
      <c r="U84" s="721"/>
      <c r="V84" s="721"/>
      <c r="W84" s="721"/>
      <c r="X84" s="721"/>
      <c r="Y84" s="721"/>
      <c r="Z84" s="721"/>
      <c r="AA84" s="721"/>
      <c r="AB84" s="721"/>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21"/>
      <c r="AY84" s="721"/>
      <c r="AZ84" s="722"/>
      <c r="BA84" s="722"/>
      <c r="BB84" s="722"/>
      <c r="BC84" s="722"/>
      <c r="BD84" s="723"/>
      <c r="BE84" s="232"/>
      <c r="BF84" s="232"/>
      <c r="BG84" s="232"/>
      <c r="BH84" s="232"/>
      <c r="BI84" s="232"/>
      <c r="BJ84" s="232"/>
      <c r="BK84" s="232"/>
      <c r="BL84" s="232"/>
      <c r="BM84" s="232"/>
      <c r="BN84" s="232"/>
      <c r="BO84" s="232"/>
      <c r="BP84" s="232"/>
      <c r="BQ84" s="229">
        <v>78</v>
      </c>
      <c r="BR84" s="234"/>
      <c r="BS84" s="871"/>
      <c r="BT84" s="872"/>
      <c r="BU84" s="872"/>
      <c r="BV84" s="872"/>
      <c r="BW84" s="872"/>
      <c r="BX84" s="872"/>
      <c r="BY84" s="872"/>
      <c r="BZ84" s="872"/>
      <c r="CA84" s="872"/>
      <c r="CB84" s="872"/>
      <c r="CC84" s="872"/>
      <c r="CD84" s="872"/>
      <c r="CE84" s="872"/>
      <c r="CF84" s="872"/>
      <c r="CG84" s="877"/>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3"/>
      <c r="EA84" s="221"/>
    </row>
    <row r="85" spans="1:131" ht="26.25" customHeight="1" x14ac:dyDescent="0.15">
      <c r="A85" s="229">
        <v>18</v>
      </c>
      <c r="B85" s="724"/>
      <c r="C85" s="725"/>
      <c r="D85" s="725"/>
      <c r="E85" s="725"/>
      <c r="F85" s="725"/>
      <c r="G85" s="725"/>
      <c r="H85" s="725"/>
      <c r="I85" s="725"/>
      <c r="J85" s="725"/>
      <c r="K85" s="725"/>
      <c r="L85" s="725"/>
      <c r="M85" s="725"/>
      <c r="N85" s="725"/>
      <c r="O85" s="725"/>
      <c r="P85" s="726"/>
      <c r="Q85" s="727"/>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2"/>
      <c r="BA85" s="722"/>
      <c r="BB85" s="722"/>
      <c r="BC85" s="722"/>
      <c r="BD85" s="723"/>
      <c r="BE85" s="232"/>
      <c r="BF85" s="232"/>
      <c r="BG85" s="232"/>
      <c r="BH85" s="232"/>
      <c r="BI85" s="232"/>
      <c r="BJ85" s="232"/>
      <c r="BK85" s="232"/>
      <c r="BL85" s="232"/>
      <c r="BM85" s="232"/>
      <c r="BN85" s="232"/>
      <c r="BO85" s="232"/>
      <c r="BP85" s="232"/>
      <c r="BQ85" s="229">
        <v>79</v>
      </c>
      <c r="BR85" s="234"/>
      <c r="BS85" s="871"/>
      <c r="BT85" s="872"/>
      <c r="BU85" s="872"/>
      <c r="BV85" s="872"/>
      <c r="BW85" s="872"/>
      <c r="BX85" s="872"/>
      <c r="BY85" s="872"/>
      <c r="BZ85" s="872"/>
      <c r="CA85" s="872"/>
      <c r="CB85" s="872"/>
      <c r="CC85" s="872"/>
      <c r="CD85" s="872"/>
      <c r="CE85" s="872"/>
      <c r="CF85" s="872"/>
      <c r="CG85" s="877"/>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3"/>
      <c r="EA85" s="221"/>
    </row>
    <row r="86" spans="1:131" ht="26.25" customHeight="1" x14ac:dyDescent="0.15">
      <c r="A86" s="229">
        <v>19</v>
      </c>
      <c r="B86" s="724"/>
      <c r="C86" s="725"/>
      <c r="D86" s="725"/>
      <c r="E86" s="725"/>
      <c r="F86" s="725"/>
      <c r="G86" s="725"/>
      <c r="H86" s="725"/>
      <c r="I86" s="725"/>
      <c r="J86" s="725"/>
      <c r="K86" s="725"/>
      <c r="L86" s="725"/>
      <c r="M86" s="725"/>
      <c r="N86" s="725"/>
      <c r="O86" s="725"/>
      <c r="P86" s="726"/>
      <c r="Q86" s="727"/>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722"/>
      <c r="BA86" s="722"/>
      <c r="BB86" s="722"/>
      <c r="BC86" s="722"/>
      <c r="BD86" s="723"/>
      <c r="BE86" s="232"/>
      <c r="BF86" s="232"/>
      <c r="BG86" s="232"/>
      <c r="BH86" s="232"/>
      <c r="BI86" s="232"/>
      <c r="BJ86" s="232"/>
      <c r="BK86" s="232"/>
      <c r="BL86" s="232"/>
      <c r="BM86" s="232"/>
      <c r="BN86" s="232"/>
      <c r="BO86" s="232"/>
      <c r="BP86" s="232"/>
      <c r="BQ86" s="229">
        <v>80</v>
      </c>
      <c r="BR86" s="234"/>
      <c r="BS86" s="871"/>
      <c r="BT86" s="872"/>
      <c r="BU86" s="872"/>
      <c r="BV86" s="872"/>
      <c r="BW86" s="872"/>
      <c r="BX86" s="872"/>
      <c r="BY86" s="872"/>
      <c r="BZ86" s="872"/>
      <c r="CA86" s="872"/>
      <c r="CB86" s="872"/>
      <c r="CC86" s="872"/>
      <c r="CD86" s="872"/>
      <c r="CE86" s="872"/>
      <c r="CF86" s="872"/>
      <c r="CG86" s="877"/>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3"/>
      <c r="EA86" s="221"/>
    </row>
    <row r="87" spans="1:131" ht="26.25" customHeight="1" x14ac:dyDescent="0.15">
      <c r="A87" s="235">
        <v>20</v>
      </c>
      <c r="B87" s="758"/>
      <c r="C87" s="759"/>
      <c r="D87" s="759"/>
      <c r="E87" s="759"/>
      <c r="F87" s="759"/>
      <c r="G87" s="759"/>
      <c r="H87" s="759"/>
      <c r="I87" s="759"/>
      <c r="J87" s="759"/>
      <c r="K87" s="759"/>
      <c r="L87" s="759"/>
      <c r="M87" s="759"/>
      <c r="N87" s="759"/>
      <c r="O87" s="759"/>
      <c r="P87" s="760"/>
      <c r="Q87" s="761"/>
      <c r="R87" s="762"/>
      <c r="S87" s="762"/>
      <c r="T87" s="762"/>
      <c r="U87" s="762"/>
      <c r="V87" s="762"/>
      <c r="W87" s="762"/>
      <c r="X87" s="762"/>
      <c r="Y87" s="762"/>
      <c r="Z87" s="762"/>
      <c r="AA87" s="762"/>
      <c r="AB87" s="762"/>
      <c r="AC87" s="762"/>
      <c r="AD87" s="762"/>
      <c r="AE87" s="762"/>
      <c r="AF87" s="762"/>
      <c r="AG87" s="762"/>
      <c r="AH87" s="762"/>
      <c r="AI87" s="762"/>
      <c r="AJ87" s="762"/>
      <c r="AK87" s="762"/>
      <c r="AL87" s="762"/>
      <c r="AM87" s="762"/>
      <c r="AN87" s="762"/>
      <c r="AO87" s="762"/>
      <c r="AP87" s="762"/>
      <c r="AQ87" s="762"/>
      <c r="AR87" s="762"/>
      <c r="AS87" s="762"/>
      <c r="AT87" s="762"/>
      <c r="AU87" s="762"/>
      <c r="AV87" s="762"/>
      <c r="AW87" s="762"/>
      <c r="AX87" s="762"/>
      <c r="AY87" s="762"/>
      <c r="AZ87" s="885"/>
      <c r="BA87" s="885"/>
      <c r="BB87" s="885"/>
      <c r="BC87" s="885"/>
      <c r="BD87" s="886"/>
      <c r="BE87" s="232"/>
      <c r="BF87" s="232"/>
      <c r="BG87" s="232"/>
      <c r="BH87" s="232"/>
      <c r="BI87" s="232"/>
      <c r="BJ87" s="232"/>
      <c r="BK87" s="232"/>
      <c r="BL87" s="232"/>
      <c r="BM87" s="232"/>
      <c r="BN87" s="232"/>
      <c r="BO87" s="232"/>
      <c r="BP87" s="232"/>
      <c r="BQ87" s="229">
        <v>81</v>
      </c>
      <c r="BR87" s="234"/>
      <c r="BS87" s="871"/>
      <c r="BT87" s="872"/>
      <c r="BU87" s="872"/>
      <c r="BV87" s="872"/>
      <c r="BW87" s="872"/>
      <c r="BX87" s="872"/>
      <c r="BY87" s="872"/>
      <c r="BZ87" s="872"/>
      <c r="CA87" s="872"/>
      <c r="CB87" s="872"/>
      <c r="CC87" s="872"/>
      <c r="CD87" s="872"/>
      <c r="CE87" s="872"/>
      <c r="CF87" s="872"/>
      <c r="CG87" s="877"/>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3"/>
      <c r="EA87" s="221"/>
    </row>
    <row r="88" spans="1:131" ht="26.25" customHeight="1" thickBot="1" x14ac:dyDescent="0.2">
      <c r="A88" s="231" t="s">
        <v>398</v>
      </c>
      <c r="B88" s="755" t="s">
        <v>422</v>
      </c>
      <c r="C88" s="756"/>
      <c r="D88" s="756"/>
      <c r="E88" s="756"/>
      <c r="F88" s="756"/>
      <c r="G88" s="756"/>
      <c r="H88" s="756"/>
      <c r="I88" s="756"/>
      <c r="J88" s="756"/>
      <c r="K88" s="756"/>
      <c r="L88" s="756"/>
      <c r="M88" s="756"/>
      <c r="N88" s="756"/>
      <c r="O88" s="756"/>
      <c r="P88" s="757"/>
      <c r="Q88" s="749"/>
      <c r="R88" s="750"/>
      <c r="S88" s="750"/>
      <c r="T88" s="750"/>
      <c r="U88" s="750"/>
      <c r="V88" s="750"/>
      <c r="W88" s="750"/>
      <c r="X88" s="750"/>
      <c r="Y88" s="750"/>
      <c r="Z88" s="750"/>
      <c r="AA88" s="750"/>
      <c r="AB88" s="750"/>
      <c r="AC88" s="750"/>
      <c r="AD88" s="750"/>
      <c r="AE88" s="750"/>
      <c r="AF88" s="742">
        <v>14056</v>
      </c>
      <c r="AG88" s="742"/>
      <c r="AH88" s="742"/>
      <c r="AI88" s="742"/>
      <c r="AJ88" s="742"/>
      <c r="AK88" s="750"/>
      <c r="AL88" s="750"/>
      <c r="AM88" s="750"/>
      <c r="AN88" s="750"/>
      <c r="AO88" s="750"/>
      <c r="AP88" s="742">
        <v>1119</v>
      </c>
      <c r="AQ88" s="742"/>
      <c r="AR88" s="742"/>
      <c r="AS88" s="742"/>
      <c r="AT88" s="742"/>
      <c r="AU88" s="742">
        <v>270</v>
      </c>
      <c r="AV88" s="742"/>
      <c r="AW88" s="742"/>
      <c r="AX88" s="742"/>
      <c r="AY88" s="742"/>
      <c r="AZ88" s="744"/>
      <c r="BA88" s="744"/>
      <c r="BB88" s="744"/>
      <c r="BC88" s="744"/>
      <c r="BD88" s="745"/>
      <c r="BE88" s="232"/>
      <c r="BF88" s="232"/>
      <c r="BG88" s="232"/>
      <c r="BH88" s="232"/>
      <c r="BI88" s="232"/>
      <c r="BJ88" s="232"/>
      <c r="BK88" s="232"/>
      <c r="BL88" s="232"/>
      <c r="BM88" s="232"/>
      <c r="BN88" s="232"/>
      <c r="BO88" s="232"/>
      <c r="BP88" s="232"/>
      <c r="BQ88" s="229">
        <v>82</v>
      </c>
      <c r="BR88" s="234"/>
      <c r="BS88" s="871"/>
      <c r="BT88" s="872"/>
      <c r="BU88" s="872"/>
      <c r="BV88" s="872"/>
      <c r="BW88" s="872"/>
      <c r="BX88" s="872"/>
      <c r="BY88" s="872"/>
      <c r="BZ88" s="872"/>
      <c r="CA88" s="872"/>
      <c r="CB88" s="872"/>
      <c r="CC88" s="872"/>
      <c r="CD88" s="872"/>
      <c r="CE88" s="872"/>
      <c r="CF88" s="872"/>
      <c r="CG88" s="877"/>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71"/>
      <c r="BT89" s="872"/>
      <c r="BU89" s="872"/>
      <c r="BV89" s="872"/>
      <c r="BW89" s="872"/>
      <c r="BX89" s="872"/>
      <c r="BY89" s="872"/>
      <c r="BZ89" s="872"/>
      <c r="CA89" s="872"/>
      <c r="CB89" s="872"/>
      <c r="CC89" s="872"/>
      <c r="CD89" s="872"/>
      <c r="CE89" s="872"/>
      <c r="CF89" s="872"/>
      <c r="CG89" s="877"/>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71"/>
      <c r="BT90" s="872"/>
      <c r="BU90" s="872"/>
      <c r="BV90" s="872"/>
      <c r="BW90" s="872"/>
      <c r="BX90" s="872"/>
      <c r="BY90" s="872"/>
      <c r="BZ90" s="872"/>
      <c r="CA90" s="872"/>
      <c r="CB90" s="872"/>
      <c r="CC90" s="872"/>
      <c r="CD90" s="872"/>
      <c r="CE90" s="872"/>
      <c r="CF90" s="872"/>
      <c r="CG90" s="877"/>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71"/>
      <c r="BT91" s="872"/>
      <c r="BU91" s="872"/>
      <c r="BV91" s="872"/>
      <c r="BW91" s="872"/>
      <c r="BX91" s="872"/>
      <c r="BY91" s="872"/>
      <c r="BZ91" s="872"/>
      <c r="CA91" s="872"/>
      <c r="CB91" s="872"/>
      <c r="CC91" s="872"/>
      <c r="CD91" s="872"/>
      <c r="CE91" s="872"/>
      <c r="CF91" s="872"/>
      <c r="CG91" s="877"/>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71"/>
      <c r="BT92" s="872"/>
      <c r="BU92" s="872"/>
      <c r="BV92" s="872"/>
      <c r="BW92" s="872"/>
      <c r="BX92" s="872"/>
      <c r="BY92" s="872"/>
      <c r="BZ92" s="872"/>
      <c r="CA92" s="872"/>
      <c r="CB92" s="872"/>
      <c r="CC92" s="872"/>
      <c r="CD92" s="872"/>
      <c r="CE92" s="872"/>
      <c r="CF92" s="872"/>
      <c r="CG92" s="877"/>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71"/>
      <c r="BT93" s="872"/>
      <c r="BU93" s="872"/>
      <c r="BV93" s="872"/>
      <c r="BW93" s="872"/>
      <c r="BX93" s="872"/>
      <c r="BY93" s="872"/>
      <c r="BZ93" s="872"/>
      <c r="CA93" s="872"/>
      <c r="CB93" s="872"/>
      <c r="CC93" s="872"/>
      <c r="CD93" s="872"/>
      <c r="CE93" s="872"/>
      <c r="CF93" s="872"/>
      <c r="CG93" s="877"/>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71"/>
      <c r="BT94" s="872"/>
      <c r="BU94" s="872"/>
      <c r="BV94" s="872"/>
      <c r="BW94" s="872"/>
      <c r="BX94" s="872"/>
      <c r="BY94" s="872"/>
      <c r="BZ94" s="872"/>
      <c r="CA94" s="872"/>
      <c r="CB94" s="872"/>
      <c r="CC94" s="872"/>
      <c r="CD94" s="872"/>
      <c r="CE94" s="872"/>
      <c r="CF94" s="872"/>
      <c r="CG94" s="877"/>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71"/>
      <c r="BT95" s="872"/>
      <c r="BU95" s="872"/>
      <c r="BV95" s="872"/>
      <c r="BW95" s="872"/>
      <c r="BX95" s="872"/>
      <c r="BY95" s="872"/>
      <c r="BZ95" s="872"/>
      <c r="CA95" s="872"/>
      <c r="CB95" s="872"/>
      <c r="CC95" s="872"/>
      <c r="CD95" s="872"/>
      <c r="CE95" s="872"/>
      <c r="CF95" s="872"/>
      <c r="CG95" s="877"/>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71"/>
      <c r="BT96" s="872"/>
      <c r="BU96" s="872"/>
      <c r="BV96" s="872"/>
      <c r="BW96" s="872"/>
      <c r="BX96" s="872"/>
      <c r="BY96" s="872"/>
      <c r="BZ96" s="872"/>
      <c r="CA96" s="872"/>
      <c r="CB96" s="872"/>
      <c r="CC96" s="872"/>
      <c r="CD96" s="872"/>
      <c r="CE96" s="872"/>
      <c r="CF96" s="872"/>
      <c r="CG96" s="877"/>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71"/>
      <c r="BT97" s="872"/>
      <c r="BU97" s="872"/>
      <c r="BV97" s="872"/>
      <c r="BW97" s="872"/>
      <c r="BX97" s="872"/>
      <c r="BY97" s="872"/>
      <c r="BZ97" s="872"/>
      <c r="CA97" s="872"/>
      <c r="CB97" s="872"/>
      <c r="CC97" s="872"/>
      <c r="CD97" s="872"/>
      <c r="CE97" s="872"/>
      <c r="CF97" s="872"/>
      <c r="CG97" s="877"/>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71"/>
      <c r="BT98" s="872"/>
      <c r="BU98" s="872"/>
      <c r="BV98" s="872"/>
      <c r="BW98" s="872"/>
      <c r="BX98" s="872"/>
      <c r="BY98" s="872"/>
      <c r="BZ98" s="872"/>
      <c r="CA98" s="872"/>
      <c r="CB98" s="872"/>
      <c r="CC98" s="872"/>
      <c r="CD98" s="872"/>
      <c r="CE98" s="872"/>
      <c r="CF98" s="872"/>
      <c r="CG98" s="877"/>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71"/>
      <c r="BT99" s="872"/>
      <c r="BU99" s="872"/>
      <c r="BV99" s="872"/>
      <c r="BW99" s="872"/>
      <c r="BX99" s="872"/>
      <c r="BY99" s="872"/>
      <c r="BZ99" s="872"/>
      <c r="CA99" s="872"/>
      <c r="CB99" s="872"/>
      <c r="CC99" s="872"/>
      <c r="CD99" s="872"/>
      <c r="CE99" s="872"/>
      <c r="CF99" s="872"/>
      <c r="CG99" s="877"/>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71"/>
      <c r="BT100" s="872"/>
      <c r="BU100" s="872"/>
      <c r="BV100" s="872"/>
      <c r="BW100" s="872"/>
      <c r="BX100" s="872"/>
      <c r="BY100" s="872"/>
      <c r="BZ100" s="872"/>
      <c r="CA100" s="872"/>
      <c r="CB100" s="872"/>
      <c r="CC100" s="872"/>
      <c r="CD100" s="872"/>
      <c r="CE100" s="872"/>
      <c r="CF100" s="872"/>
      <c r="CG100" s="877"/>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71"/>
      <c r="BT101" s="872"/>
      <c r="BU101" s="872"/>
      <c r="BV101" s="872"/>
      <c r="BW101" s="872"/>
      <c r="BX101" s="872"/>
      <c r="BY101" s="872"/>
      <c r="BZ101" s="872"/>
      <c r="CA101" s="872"/>
      <c r="CB101" s="872"/>
      <c r="CC101" s="872"/>
      <c r="CD101" s="872"/>
      <c r="CE101" s="872"/>
      <c r="CF101" s="872"/>
      <c r="CG101" s="877"/>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398</v>
      </c>
      <c r="BR102" s="755" t="s">
        <v>423</v>
      </c>
      <c r="BS102" s="756"/>
      <c r="BT102" s="756"/>
      <c r="BU102" s="756"/>
      <c r="BV102" s="756"/>
      <c r="BW102" s="756"/>
      <c r="BX102" s="756"/>
      <c r="BY102" s="756"/>
      <c r="BZ102" s="756"/>
      <c r="CA102" s="756"/>
      <c r="CB102" s="756"/>
      <c r="CC102" s="756"/>
      <c r="CD102" s="756"/>
      <c r="CE102" s="756"/>
      <c r="CF102" s="756"/>
      <c r="CG102" s="757"/>
      <c r="CH102" s="889"/>
      <c r="CI102" s="890"/>
      <c r="CJ102" s="890"/>
      <c r="CK102" s="890"/>
      <c r="CL102" s="891"/>
      <c r="CM102" s="889"/>
      <c r="CN102" s="890"/>
      <c r="CO102" s="890"/>
      <c r="CP102" s="890"/>
      <c r="CQ102" s="891"/>
      <c r="CR102" s="887">
        <v>100</v>
      </c>
      <c r="CS102" s="747"/>
      <c r="CT102" s="747"/>
      <c r="CU102" s="747"/>
      <c r="CV102" s="888"/>
      <c r="CW102" s="887">
        <v>69</v>
      </c>
      <c r="CX102" s="747"/>
      <c r="CY102" s="747"/>
      <c r="CZ102" s="747"/>
      <c r="DA102" s="888"/>
      <c r="DB102" s="887"/>
      <c r="DC102" s="747"/>
      <c r="DD102" s="747"/>
      <c r="DE102" s="747"/>
      <c r="DF102" s="888"/>
      <c r="DG102" s="887"/>
      <c r="DH102" s="747"/>
      <c r="DI102" s="747"/>
      <c r="DJ102" s="747"/>
      <c r="DK102" s="888"/>
      <c r="DL102" s="887"/>
      <c r="DM102" s="747"/>
      <c r="DN102" s="747"/>
      <c r="DO102" s="747"/>
      <c r="DP102" s="888"/>
      <c r="DQ102" s="887"/>
      <c r="DR102" s="747"/>
      <c r="DS102" s="747"/>
      <c r="DT102" s="747"/>
      <c r="DU102" s="888"/>
      <c r="DV102" s="755"/>
      <c r="DW102" s="756"/>
      <c r="DX102" s="756"/>
      <c r="DY102" s="756"/>
      <c r="DZ102" s="914"/>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1"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316</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316</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316</v>
      </c>
      <c r="DR109" s="893"/>
      <c r="DS109" s="893"/>
      <c r="DT109" s="893"/>
      <c r="DU109" s="894"/>
      <c r="DV109" s="892" t="s">
        <v>433</v>
      </c>
      <c r="DW109" s="893"/>
      <c r="DX109" s="893"/>
      <c r="DY109" s="893"/>
      <c r="DZ109" s="895"/>
    </row>
    <row r="110" spans="1:131" s="221"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523003</v>
      </c>
      <c r="AB110" s="900"/>
      <c r="AC110" s="900"/>
      <c r="AD110" s="900"/>
      <c r="AE110" s="901"/>
      <c r="AF110" s="902">
        <v>440158</v>
      </c>
      <c r="AG110" s="900"/>
      <c r="AH110" s="900"/>
      <c r="AI110" s="900"/>
      <c r="AJ110" s="901"/>
      <c r="AK110" s="902">
        <v>320261</v>
      </c>
      <c r="AL110" s="900"/>
      <c r="AM110" s="900"/>
      <c r="AN110" s="900"/>
      <c r="AO110" s="901"/>
      <c r="AP110" s="903">
        <v>2.8</v>
      </c>
      <c r="AQ110" s="904"/>
      <c r="AR110" s="904"/>
      <c r="AS110" s="904"/>
      <c r="AT110" s="905"/>
      <c r="AU110" s="906" t="s">
        <v>77</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1749266</v>
      </c>
      <c r="BR110" s="931"/>
      <c r="BS110" s="931"/>
      <c r="BT110" s="931"/>
      <c r="BU110" s="931"/>
      <c r="BV110" s="931">
        <v>1590601</v>
      </c>
      <c r="BW110" s="931"/>
      <c r="BX110" s="931"/>
      <c r="BY110" s="931"/>
      <c r="BZ110" s="931"/>
      <c r="CA110" s="931">
        <v>1510429</v>
      </c>
      <c r="CB110" s="931"/>
      <c r="CC110" s="931"/>
      <c r="CD110" s="931"/>
      <c r="CE110" s="931"/>
      <c r="CF110" s="944">
        <v>13</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133</v>
      </c>
      <c r="DM110" s="931"/>
      <c r="DN110" s="931"/>
      <c r="DO110" s="931"/>
      <c r="DP110" s="931"/>
      <c r="DQ110" s="931" t="s">
        <v>133</v>
      </c>
      <c r="DR110" s="931"/>
      <c r="DS110" s="931"/>
      <c r="DT110" s="931"/>
      <c r="DU110" s="931"/>
      <c r="DV110" s="932" t="s">
        <v>133</v>
      </c>
      <c r="DW110" s="932"/>
      <c r="DX110" s="932"/>
      <c r="DY110" s="932"/>
      <c r="DZ110" s="933"/>
    </row>
    <row r="111" spans="1:131" s="221"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133</v>
      </c>
      <c r="AB111" s="938"/>
      <c r="AC111" s="938"/>
      <c r="AD111" s="938"/>
      <c r="AE111" s="939"/>
      <c r="AF111" s="940" t="s">
        <v>133</v>
      </c>
      <c r="AG111" s="938"/>
      <c r="AH111" s="938"/>
      <c r="AI111" s="938"/>
      <c r="AJ111" s="939"/>
      <c r="AK111" s="940" t="s">
        <v>133</v>
      </c>
      <c r="AL111" s="938"/>
      <c r="AM111" s="938"/>
      <c r="AN111" s="938"/>
      <c r="AO111" s="939"/>
      <c r="AP111" s="941" t="s">
        <v>133</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9812</v>
      </c>
      <c r="BR111" s="926"/>
      <c r="BS111" s="926"/>
      <c r="BT111" s="926"/>
      <c r="BU111" s="926"/>
      <c r="BV111" s="926">
        <v>6297</v>
      </c>
      <c r="BW111" s="926"/>
      <c r="BX111" s="926"/>
      <c r="BY111" s="926"/>
      <c r="BZ111" s="926"/>
      <c r="CA111" s="926">
        <v>3046</v>
      </c>
      <c r="CB111" s="926"/>
      <c r="CC111" s="926"/>
      <c r="CD111" s="926"/>
      <c r="CE111" s="926"/>
      <c r="CF111" s="920">
        <v>0</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133</v>
      </c>
      <c r="DM111" s="926"/>
      <c r="DN111" s="926"/>
      <c r="DO111" s="926"/>
      <c r="DP111" s="926"/>
      <c r="DQ111" s="926" t="s">
        <v>133</v>
      </c>
      <c r="DR111" s="926"/>
      <c r="DS111" s="926"/>
      <c r="DT111" s="926"/>
      <c r="DU111" s="926"/>
      <c r="DV111" s="927" t="s">
        <v>133</v>
      </c>
      <c r="DW111" s="927"/>
      <c r="DX111" s="927"/>
      <c r="DY111" s="927"/>
      <c r="DZ111" s="928"/>
    </row>
    <row r="112" spans="1:131" s="221"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133</v>
      </c>
      <c r="AG112" s="959"/>
      <c r="AH112" s="959"/>
      <c r="AI112" s="959"/>
      <c r="AJ112" s="960"/>
      <c r="AK112" s="961" t="s">
        <v>133</v>
      </c>
      <c r="AL112" s="959"/>
      <c r="AM112" s="959"/>
      <c r="AN112" s="959"/>
      <c r="AO112" s="960"/>
      <c r="AP112" s="962" t="s">
        <v>133</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5931852</v>
      </c>
      <c r="BR112" s="926"/>
      <c r="BS112" s="926"/>
      <c r="BT112" s="926"/>
      <c r="BU112" s="926"/>
      <c r="BV112" s="926">
        <v>5664240</v>
      </c>
      <c r="BW112" s="926"/>
      <c r="BX112" s="926"/>
      <c r="BY112" s="926"/>
      <c r="BZ112" s="926"/>
      <c r="CA112" s="926">
        <v>5400161</v>
      </c>
      <c r="CB112" s="926"/>
      <c r="CC112" s="926"/>
      <c r="CD112" s="926"/>
      <c r="CE112" s="926"/>
      <c r="CF112" s="920">
        <v>46.5</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9812</v>
      </c>
      <c r="DH112" s="926"/>
      <c r="DI112" s="926"/>
      <c r="DJ112" s="926"/>
      <c r="DK112" s="926"/>
      <c r="DL112" s="926">
        <v>6297</v>
      </c>
      <c r="DM112" s="926"/>
      <c r="DN112" s="926"/>
      <c r="DO112" s="926"/>
      <c r="DP112" s="926"/>
      <c r="DQ112" s="926">
        <v>3046</v>
      </c>
      <c r="DR112" s="926"/>
      <c r="DS112" s="926"/>
      <c r="DT112" s="926"/>
      <c r="DU112" s="926"/>
      <c r="DV112" s="927">
        <v>0</v>
      </c>
      <c r="DW112" s="927"/>
      <c r="DX112" s="927"/>
      <c r="DY112" s="927"/>
      <c r="DZ112" s="928"/>
    </row>
    <row r="113" spans="1:130" s="221"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642787</v>
      </c>
      <c r="AB113" s="938"/>
      <c r="AC113" s="938"/>
      <c r="AD113" s="938"/>
      <c r="AE113" s="939"/>
      <c r="AF113" s="940">
        <v>631766</v>
      </c>
      <c r="AG113" s="938"/>
      <c r="AH113" s="938"/>
      <c r="AI113" s="938"/>
      <c r="AJ113" s="939"/>
      <c r="AK113" s="940">
        <v>623375</v>
      </c>
      <c r="AL113" s="938"/>
      <c r="AM113" s="938"/>
      <c r="AN113" s="938"/>
      <c r="AO113" s="939"/>
      <c r="AP113" s="941">
        <v>5.4</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223188</v>
      </c>
      <c r="BR113" s="926"/>
      <c r="BS113" s="926"/>
      <c r="BT113" s="926"/>
      <c r="BU113" s="926"/>
      <c r="BV113" s="926">
        <v>209231</v>
      </c>
      <c r="BW113" s="926"/>
      <c r="BX113" s="926"/>
      <c r="BY113" s="926"/>
      <c r="BZ113" s="926"/>
      <c r="CA113" s="926">
        <v>269567</v>
      </c>
      <c r="CB113" s="926"/>
      <c r="CC113" s="926"/>
      <c r="CD113" s="926"/>
      <c r="CE113" s="926"/>
      <c r="CF113" s="920">
        <v>2.2999999999999998</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133</v>
      </c>
      <c r="DM113" s="959"/>
      <c r="DN113" s="959"/>
      <c r="DO113" s="959"/>
      <c r="DP113" s="960"/>
      <c r="DQ113" s="961" t="s">
        <v>133</v>
      </c>
      <c r="DR113" s="959"/>
      <c r="DS113" s="959"/>
      <c r="DT113" s="959"/>
      <c r="DU113" s="960"/>
      <c r="DV113" s="962" t="s">
        <v>133</v>
      </c>
      <c r="DW113" s="963"/>
      <c r="DX113" s="963"/>
      <c r="DY113" s="963"/>
      <c r="DZ113" s="964"/>
    </row>
    <row r="114" spans="1:130" s="221"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194170</v>
      </c>
      <c r="AB114" s="959"/>
      <c r="AC114" s="959"/>
      <c r="AD114" s="959"/>
      <c r="AE114" s="960"/>
      <c r="AF114" s="961">
        <v>193963</v>
      </c>
      <c r="AG114" s="959"/>
      <c r="AH114" s="959"/>
      <c r="AI114" s="959"/>
      <c r="AJ114" s="960"/>
      <c r="AK114" s="961">
        <v>195320</v>
      </c>
      <c r="AL114" s="959"/>
      <c r="AM114" s="959"/>
      <c r="AN114" s="959"/>
      <c r="AO114" s="960"/>
      <c r="AP114" s="962">
        <v>1.7</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1217318</v>
      </c>
      <c r="BR114" s="926"/>
      <c r="BS114" s="926"/>
      <c r="BT114" s="926"/>
      <c r="BU114" s="926"/>
      <c r="BV114" s="926">
        <v>1166531</v>
      </c>
      <c r="BW114" s="926"/>
      <c r="BX114" s="926"/>
      <c r="BY114" s="926"/>
      <c r="BZ114" s="926"/>
      <c r="CA114" s="926">
        <v>1103299</v>
      </c>
      <c r="CB114" s="926"/>
      <c r="CC114" s="926"/>
      <c r="CD114" s="926"/>
      <c r="CE114" s="926"/>
      <c r="CF114" s="920">
        <v>9.5</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133</v>
      </c>
      <c r="DH114" s="959"/>
      <c r="DI114" s="959"/>
      <c r="DJ114" s="959"/>
      <c r="DK114" s="960"/>
      <c r="DL114" s="961" t="s">
        <v>133</v>
      </c>
      <c r="DM114" s="959"/>
      <c r="DN114" s="959"/>
      <c r="DO114" s="959"/>
      <c r="DP114" s="960"/>
      <c r="DQ114" s="961" t="s">
        <v>133</v>
      </c>
      <c r="DR114" s="959"/>
      <c r="DS114" s="959"/>
      <c r="DT114" s="959"/>
      <c r="DU114" s="960"/>
      <c r="DV114" s="962" t="s">
        <v>133</v>
      </c>
      <c r="DW114" s="963"/>
      <c r="DX114" s="963"/>
      <c r="DY114" s="963"/>
      <c r="DZ114" s="964"/>
    </row>
    <row r="115" spans="1:130" s="221"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5883</v>
      </c>
      <c r="AB115" s="938"/>
      <c r="AC115" s="938"/>
      <c r="AD115" s="938"/>
      <c r="AE115" s="939"/>
      <c r="AF115" s="940">
        <v>4804</v>
      </c>
      <c r="AG115" s="938"/>
      <c r="AH115" s="938"/>
      <c r="AI115" s="938"/>
      <c r="AJ115" s="939"/>
      <c r="AK115" s="940">
        <v>4547</v>
      </c>
      <c r="AL115" s="938"/>
      <c r="AM115" s="938"/>
      <c r="AN115" s="938"/>
      <c r="AO115" s="939"/>
      <c r="AP115" s="941">
        <v>0</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133</v>
      </c>
      <c r="BR115" s="926"/>
      <c r="BS115" s="926"/>
      <c r="BT115" s="926"/>
      <c r="BU115" s="926"/>
      <c r="BV115" s="926">
        <v>1789</v>
      </c>
      <c r="BW115" s="926"/>
      <c r="BX115" s="926"/>
      <c r="BY115" s="926"/>
      <c r="BZ115" s="926"/>
      <c r="CA115" s="926">
        <v>183</v>
      </c>
      <c r="CB115" s="926"/>
      <c r="CC115" s="926"/>
      <c r="CD115" s="926"/>
      <c r="CE115" s="926"/>
      <c r="CF115" s="920">
        <v>0</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133</v>
      </c>
      <c r="DH115" s="959"/>
      <c r="DI115" s="959"/>
      <c r="DJ115" s="959"/>
      <c r="DK115" s="960"/>
      <c r="DL115" s="961" t="s">
        <v>133</v>
      </c>
      <c r="DM115" s="959"/>
      <c r="DN115" s="959"/>
      <c r="DO115" s="959"/>
      <c r="DP115" s="960"/>
      <c r="DQ115" s="961" t="s">
        <v>133</v>
      </c>
      <c r="DR115" s="959"/>
      <c r="DS115" s="959"/>
      <c r="DT115" s="959"/>
      <c r="DU115" s="960"/>
      <c r="DV115" s="962" t="s">
        <v>133</v>
      </c>
      <c r="DW115" s="963"/>
      <c r="DX115" s="963"/>
      <c r="DY115" s="963"/>
      <c r="DZ115" s="964"/>
    </row>
    <row r="116" spans="1:130" s="221"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133</v>
      </c>
      <c r="AG116" s="959"/>
      <c r="AH116" s="959"/>
      <c r="AI116" s="959"/>
      <c r="AJ116" s="960"/>
      <c r="AK116" s="961" t="s">
        <v>133</v>
      </c>
      <c r="AL116" s="959"/>
      <c r="AM116" s="959"/>
      <c r="AN116" s="959"/>
      <c r="AO116" s="960"/>
      <c r="AP116" s="962" t="s">
        <v>133</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133</v>
      </c>
      <c r="CB116" s="926"/>
      <c r="CC116" s="926"/>
      <c r="CD116" s="926"/>
      <c r="CE116" s="926"/>
      <c r="CF116" s="920" t="s">
        <v>133</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133</v>
      </c>
      <c r="DM116" s="959"/>
      <c r="DN116" s="959"/>
      <c r="DO116" s="959"/>
      <c r="DP116" s="960"/>
      <c r="DQ116" s="961" t="s">
        <v>133</v>
      </c>
      <c r="DR116" s="959"/>
      <c r="DS116" s="959"/>
      <c r="DT116" s="959"/>
      <c r="DU116" s="960"/>
      <c r="DV116" s="962" t="s">
        <v>133</v>
      </c>
      <c r="DW116" s="963"/>
      <c r="DX116" s="963"/>
      <c r="DY116" s="963"/>
      <c r="DZ116" s="964"/>
    </row>
    <row r="117" spans="1:130" s="221"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1365843</v>
      </c>
      <c r="AB117" s="979"/>
      <c r="AC117" s="979"/>
      <c r="AD117" s="979"/>
      <c r="AE117" s="980"/>
      <c r="AF117" s="981">
        <v>1270691</v>
      </c>
      <c r="AG117" s="979"/>
      <c r="AH117" s="979"/>
      <c r="AI117" s="979"/>
      <c r="AJ117" s="980"/>
      <c r="AK117" s="981">
        <v>1143503</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133</v>
      </c>
      <c r="CB117" s="926"/>
      <c r="CC117" s="926"/>
      <c r="CD117" s="926"/>
      <c r="CE117" s="926"/>
      <c r="CF117" s="920" t="s">
        <v>133</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133</v>
      </c>
      <c r="DW117" s="963"/>
      <c r="DX117" s="963"/>
      <c r="DY117" s="963"/>
      <c r="DZ117" s="964"/>
    </row>
    <row r="118" spans="1:130" s="221"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316</v>
      </c>
      <c r="AL118" s="893"/>
      <c r="AM118" s="893"/>
      <c r="AN118" s="893"/>
      <c r="AO118" s="894"/>
      <c r="AP118" s="970" t="s">
        <v>433</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133</v>
      </c>
      <c r="BW118" s="1000"/>
      <c r="BX118" s="1000"/>
      <c r="BY118" s="1000"/>
      <c r="BZ118" s="1000"/>
      <c r="CA118" s="1000" t="s">
        <v>133</v>
      </c>
      <c r="CB118" s="1000"/>
      <c r="CC118" s="1000"/>
      <c r="CD118" s="1000"/>
      <c r="CE118" s="1000"/>
      <c r="CF118" s="920" t="s">
        <v>133</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133</v>
      </c>
      <c r="DM118" s="959"/>
      <c r="DN118" s="959"/>
      <c r="DO118" s="959"/>
      <c r="DP118" s="960"/>
      <c r="DQ118" s="961" t="s">
        <v>133</v>
      </c>
      <c r="DR118" s="959"/>
      <c r="DS118" s="959"/>
      <c r="DT118" s="959"/>
      <c r="DU118" s="960"/>
      <c r="DV118" s="962" t="s">
        <v>133</v>
      </c>
      <c r="DW118" s="963"/>
      <c r="DX118" s="963"/>
      <c r="DY118" s="963"/>
      <c r="DZ118" s="964"/>
    </row>
    <row r="119" spans="1:130" s="221" customFormat="1" ht="26.25" customHeight="1" x14ac:dyDescent="0.15">
      <c r="A119" s="1062"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133</v>
      </c>
      <c r="AG119" s="900"/>
      <c r="AH119" s="900"/>
      <c r="AI119" s="900"/>
      <c r="AJ119" s="901"/>
      <c r="AK119" s="902" t="s">
        <v>133</v>
      </c>
      <c r="AL119" s="900"/>
      <c r="AM119" s="900"/>
      <c r="AN119" s="900"/>
      <c r="AO119" s="901"/>
      <c r="AP119" s="903" t="s">
        <v>133</v>
      </c>
      <c r="AQ119" s="904"/>
      <c r="AR119" s="904"/>
      <c r="AS119" s="904"/>
      <c r="AT119" s="905"/>
      <c r="AU119" s="910"/>
      <c r="AV119" s="911"/>
      <c r="AW119" s="911"/>
      <c r="AX119" s="911"/>
      <c r="AY119" s="911"/>
      <c r="AZ119" s="242" t="s">
        <v>193</v>
      </c>
      <c r="BA119" s="242"/>
      <c r="BB119" s="242"/>
      <c r="BC119" s="242"/>
      <c r="BD119" s="242"/>
      <c r="BE119" s="242"/>
      <c r="BF119" s="242"/>
      <c r="BG119" s="242"/>
      <c r="BH119" s="242"/>
      <c r="BI119" s="242"/>
      <c r="BJ119" s="242"/>
      <c r="BK119" s="242"/>
      <c r="BL119" s="242"/>
      <c r="BM119" s="242"/>
      <c r="BN119" s="242"/>
      <c r="BO119" s="977" t="s">
        <v>463</v>
      </c>
      <c r="BP119" s="1005"/>
      <c r="BQ119" s="999">
        <v>9131436</v>
      </c>
      <c r="BR119" s="1000"/>
      <c r="BS119" s="1000"/>
      <c r="BT119" s="1000"/>
      <c r="BU119" s="1000"/>
      <c r="BV119" s="1000">
        <v>8638689</v>
      </c>
      <c r="BW119" s="1000"/>
      <c r="BX119" s="1000"/>
      <c r="BY119" s="1000"/>
      <c r="BZ119" s="1000"/>
      <c r="CA119" s="1000">
        <v>8286685</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133</v>
      </c>
      <c r="DH119" s="986"/>
      <c r="DI119" s="986"/>
      <c r="DJ119" s="986"/>
      <c r="DK119" s="987"/>
      <c r="DL119" s="985" t="s">
        <v>133</v>
      </c>
      <c r="DM119" s="986"/>
      <c r="DN119" s="986"/>
      <c r="DO119" s="986"/>
      <c r="DP119" s="987"/>
      <c r="DQ119" s="985" t="s">
        <v>133</v>
      </c>
      <c r="DR119" s="986"/>
      <c r="DS119" s="986"/>
      <c r="DT119" s="986"/>
      <c r="DU119" s="987"/>
      <c r="DV119" s="988" t="s">
        <v>133</v>
      </c>
      <c r="DW119" s="989"/>
      <c r="DX119" s="989"/>
      <c r="DY119" s="989"/>
      <c r="DZ119" s="990"/>
    </row>
    <row r="120" spans="1:130" s="221" customFormat="1" ht="26.25" customHeight="1" x14ac:dyDescent="0.15">
      <c r="A120" s="1063"/>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133</v>
      </c>
      <c r="AL120" s="959"/>
      <c r="AM120" s="959"/>
      <c r="AN120" s="959"/>
      <c r="AO120" s="960"/>
      <c r="AP120" s="962" t="s">
        <v>133</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9916110</v>
      </c>
      <c r="BR120" s="931"/>
      <c r="BS120" s="931"/>
      <c r="BT120" s="931"/>
      <c r="BU120" s="931"/>
      <c r="BV120" s="931">
        <v>11411147</v>
      </c>
      <c r="BW120" s="931"/>
      <c r="BX120" s="931"/>
      <c r="BY120" s="931"/>
      <c r="BZ120" s="931"/>
      <c r="CA120" s="931">
        <v>12992624</v>
      </c>
      <c r="CB120" s="931"/>
      <c r="CC120" s="931"/>
      <c r="CD120" s="931"/>
      <c r="CE120" s="931"/>
      <c r="CF120" s="944">
        <v>112</v>
      </c>
      <c r="CG120" s="945"/>
      <c r="CH120" s="945"/>
      <c r="CI120" s="945"/>
      <c r="CJ120" s="945"/>
      <c r="CK120" s="1006" t="s">
        <v>467</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4711198</v>
      </c>
      <c r="DH120" s="931"/>
      <c r="DI120" s="931"/>
      <c r="DJ120" s="931"/>
      <c r="DK120" s="931"/>
      <c r="DL120" s="931">
        <v>4587013</v>
      </c>
      <c r="DM120" s="931"/>
      <c r="DN120" s="931"/>
      <c r="DO120" s="931"/>
      <c r="DP120" s="931"/>
      <c r="DQ120" s="931">
        <v>4409568</v>
      </c>
      <c r="DR120" s="931"/>
      <c r="DS120" s="931"/>
      <c r="DT120" s="931"/>
      <c r="DU120" s="931"/>
      <c r="DV120" s="932">
        <v>38</v>
      </c>
      <c r="DW120" s="932"/>
      <c r="DX120" s="932"/>
      <c r="DY120" s="932"/>
      <c r="DZ120" s="933"/>
    </row>
    <row r="121" spans="1:130" s="221" customFormat="1" ht="26.25" customHeight="1" x14ac:dyDescent="0.15">
      <c r="A121" s="1063"/>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5883</v>
      </c>
      <c r="AB121" s="959"/>
      <c r="AC121" s="959"/>
      <c r="AD121" s="959"/>
      <c r="AE121" s="960"/>
      <c r="AF121" s="961">
        <v>4804</v>
      </c>
      <c r="AG121" s="959"/>
      <c r="AH121" s="959"/>
      <c r="AI121" s="959"/>
      <c r="AJ121" s="960"/>
      <c r="AK121" s="961">
        <v>4547</v>
      </c>
      <c r="AL121" s="959"/>
      <c r="AM121" s="959"/>
      <c r="AN121" s="959"/>
      <c r="AO121" s="960"/>
      <c r="AP121" s="962">
        <v>0</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1203920</v>
      </c>
      <c r="BR121" s="926"/>
      <c r="BS121" s="926"/>
      <c r="BT121" s="926"/>
      <c r="BU121" s="926"/>
      <c r="BV121" s="926">
        <v>1366422</v>
      </c>
      <c r="BW121" s="926"/>
      <c r="BX121" s="926"/>
      <c r="BY121" s="926"/>
      <c r="BZ121" s="926"/>
      <c r="CA121" s="926">
        <v>1394811</v>
      </c>
      <c r="CB121" s="926"/>
      <c r="CC121" s="926"/>
      <c r="CD121" s="926"/>
      <c r="CE121" s="926"/>
      <c r="CF121" s="920">
        <v>12</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1077239</v>
      </c>
      <c r="DH121" s="926"/>
      <c r="DI121" s="926"/>
      <c r="DJ121" s="926"/>
      <c r="DK121" s="926"/>
      <c r="DL121" s="926">
        <v>1052765</v>
      </c>
      <c r="DM121" s="926"/>
      <c r="DN121" s="926"/>
      <c r="DO121" s="926"/>
      <c r="DP121" s="926"/>
      <c r="DQ121" s="926">
        <v>982552</v>
      </c>
      <c r="DR121" s="926"/>
      <c r="DS121" s="926"/>
      <c r="DT121" s="926"/>
      <c r="DU121" s="926"/>
      <c r="DV121" s="927">
        <v>8.5</v>
      </c>
      <c r="DW121" s="927"/>
      <c r="DX121" s="927"/>
      <c r="DY121" s="927"/>
      <c r="DZ121" s="928"/>
    </row>
    <row r="122" spans="1:130" s="221"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133</v>
      </c>
      <c r="AB122" s="959"/>
      <c r="AC122" s="959"/>
      <c r="AD122" s="959"/>
      <c r="AE122" s="960"/>
      <c r="AF122" s="961" t="s">
        <v>133</v>
      </c>
      <c r="AG122" s="959"/>
      <c r="AH122" s="959"/>
      <c r="AI122" s="959"/>
      <c r="AJ122" s="960"/>
      <c r="AK122" s="961" t="s">
        <v>133</v>
      </c>
      <c r="AL122" s="959"/>
      <c r="AM122" s="959"/>
      <c r="AN122" s="959"/>
      <c r="AO122" s="960"/>
      <c r="AP122" s="962" t="s">
        <v>133</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5069859</v>
      </c>
      <c r="BR122" s="1000"/>
      <c r="BS122" s="1000"/>
      <c r="BT122" s="1000"/>
      <c r="BU122" s="1000"/>
      <c r="BV122" s="1000">
        <v>4182569</v>
      </c>
      <c r="BW122" s="1000"/>
      <c r="BX122" s="1000"/>
      <c r="BY122" s="1000"/>
      <c r="BZ122" s="1000"/>
      <c r="CA122" s="1000">
        <v>3698240</v>
      </c>
      <c r="CB122" s="1000"/>
      <c r="CC122" s="1000"/>
      <c r="CD122" s="1000"/>
      <c r="CE122" s="1000"/>
      <c r="CF122" s="1017">
        <v>31.9</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v>143415</v>
      </c>
      <c r="DH122" s="926"/>
      <c r="DI122" s="926"/>
      <c r="DJ122" s="926"/>
      <c r="DK122" s="926"/>
      <c r="DL122" s="926">
        <v>24462</v>
      </c>
      <c r="DM122" s="926"/>
      <c r="DN122" s="926"/>
      <c r="DO122" s="926"/>
      <c r="DP122" s="926"/>
      <c r="DQ122" s="926">
        <v>8041</v>
      </c>
      <c r="DR122" s="926"/>
      <c r="DS122" s="926"/>
      <c r="DT122" s="926"/>
      <c r="DU122" s="926"/>
      <c r="DV122" s="927">
        <v>0.1</v>
      </c>
      <c r="DW122" s="927"/>
      <c r="DX122" s="927"/>
      <c r="DY122" s="927"/>
      <c r="DZ122" s="928"/>
    </row>
    <row r="123" spans="1:130" s="221" customFormat="1" ht="26.25" customHeight="1" x14ac:dyDescent="0.15">
      <c r="A123" s="1063"/>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133</v>
      </c>
      <c r="AG123" s="959"/>
      <c r="AH123" s="959"/>
      <c r="AI123" s="959"/>
      <c r="AJ123" s="960"/>
      <c r="AK123" s="961" t="s">
        <v>133</v>
      </c>
      <c r="AL123" s="959"/>
      <c r="AM123" s="959"/>
      <c r="AN123" s="959"/>
      <c r="AO123" s="960"/>
      <c r="AP123" s="962" t="s">
        <v>133</v>
      </c>
      <c r="AQ123" s="963"/>
      <c r="AR123" s="963"/>
      <c r="AS123" s="963"/>
      <c r="AT123" s="964"/>
      <c r="AU123" s="997"/>
      <c r="AV123" s="998"/>
      <c r="AW123" s="998"/>
      <c r="AX123" s="998"/>
      <c r="AY123" s="998"/>
      <c r="AZ123" s="242" t="s">
        <v>193</v>
      </c>
      <c r="BA123" s="242"/>
      <c r="BB123" s="242"/>
      <c r="BC123" s="242"/>
      <c r="BD123" s="242"/>
      <c r="BE123" s="242"/>
      <c r="BF123" s="242"/>
      <c r="BG123" s="242"/>
      <c r="BH123" s="242"/>
      <c r="BI123" s="242"/>
      <c r="BJ123" s="242"/>
      <c r="BK123" s="242"/>
      <c r="BL123" s="242"/>
      <c r="BM123" s="242"/>
      <c r="BN123" s="242"/>
      <c r="BO123" s="977" t="s">
        <v>471</v>
      </c>
      <c r="BP123" s="1005"/>
      <c r="BQ123" s="1035">
        <v>16189889</v>
      </c>
      <c r="BR123" s="1036"/>
      <c r="BS123" s="1036"/>
      <c r="BT123" s="1036"/>
      <c r="BU123" s="1036"/>
      <c r="BV123" s="1036">
        <v>16960138</v>
      </c>
      <c r="BW123" s="1036"/>
      <c r="BX123" s="1036"/>
      <c r="BY123" s="1036"/>
      <c r="BZ123" s="1036"/>
      <c r="CA123" s="1036">
        <v>18085675</v>
      </c>
      <c r="CB123" s="1036"/>
      <c r="CC123" s="1036"/>
      <c r="CD123" s="1036"/>
      <c r="CE123" s="1036"/>
      <c r="CF123" s="1001"/>
      <c r="CG123" s="1002"/>
      <c r="CH123" s="1002"/>
      <c r="CI123" s="1002"/>
      <c r="CJ123" s="1003"/>
      <c r="CK123" s="1009"/>
      <c r="CL123" s="1010"/>
      <c r="CM123" s="1010"/>
      <c r="CN123" s="1010"/>
      <c r="CO123" s="1011"/>
      <c r="CP123" s="1019" t="s">
        <v>413</v>
      </c>
      <c r="CQ123" s="1020"/>
      <c r="CR123" s="1020"/>
      <c r="CS123" s="1020"/>
      <c r="CT123" s="1020"/>
      <c r="CU123" s="1020"/>
      <c r="CV123" s="1020"/>
      <c r="CW123" s="1020"/>
      <c r="CX123" s="1020"/>
      <c r="CY123" s="1020"/>
      <c r="CZ123" s="1020"/>
      <c r="DA123" s="1020"/>
      <c r="DB123" s="1020"/>
      <c r="DC123" s="1020"/>
      <c r="DD123" s="1020"/>
      <c r="DE123" s="1020"/>
      <c r="DF123" s="1021"/>
      <c r="DG123" s="958" t="s">
        <v>133</v>
      </c>
      <c r="DH123" s="959"/>
      <c r="DI123" s="959"/>
      <c r="DJ123" s="959"/>
      <c r="DK123" s="960"/>
      <c r="DL123" s="961" t="s">
        <v>133</v>
      </c>
      <c r="DM123" s="959"/>
      <c r="DN123" s="959"/>
      <c r="DO123" s="959"/>
      <c r="DP123" s="960"/>
      <c r="DQ123" s="961" t="s">
        <v>133</v>
      </c>
      <c r="DR123" s="959"/>
      <c r="DS123" s="959"/>
      <c r="DT123" s="959"/>
      <c r="DU123" s="960"/>
      <c r="DV123" s="962" t="s">
        <v>133</v>
      </c>
      <c r="DW123" s="963"/>
      <c r="DX123" s="963"/>
      <c r="DY123" s="963"/>
      <c r="DZ123" s="964"/>
    </row>
    <row r="124" spans="1:130" s="221" customFormat="1" ht="26.25" customHeight="1" thickBot="1" x14ac:dyDescent="0.2">
      <c r="A124" s="1063"/>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133</v>
      </c>
      <c r="AL124" s="959"/>
      <c r="AM124" s="959"/>
      <c r="AN124" s="959"/>
      <c r="AO124" s="960"/>
      <c r="AP124" s="962" t="s">
        <v>133</v>
      </c>
      <c r="AQ124" s="963"/>
      <c r="AR124" s="963"/>
      <c r="AS124" s="963"/>
      <c r="AT124" s="964"/>
      <c r="AU124" s="1031" t="s">
        <v>472</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133</v>
      </c>
      <c r="BR124" s="1027"/>
      <c r="BS124" s="1027"/>
      <c r="BT124" s="1027"/>
      <c r="BU124" s="1027"/>
      <c r="BV124" s="1027" t="s">
        <v>133</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t="s">
        <v>133</v>
      </c>
      <c r="DR124" s="986"/>
      <c r="DS124" s="986"/>
      <c r="DT124" s="986"/>
      <c r="DU124" s="987"/>
      <c r="DV124" s="988" t="s">
        <v>133</v>
      </c>
      <c r="DW124" s="989"/>
      <c r="DX124" s="989"/>
      <c r="DY124" s="989"/>
      <c r="DZ124" s="990"/>
    </row>
    <row r="125" spans="1:130" s="221" customFormat="1" ht="26.25" customHeight="1" x14ac:dyDescent="0.15">
      <c r="A125" s="1063"/>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133</v>
      </c>
      <c r="AL125" s="959"/>
      <c r="AM125" s="959"/>
      <c r="AN125" s="959"/>
      <c r="AO125" s="960"/>
      <c r="AP125" s="962" t="s">
        <v>133</v>
      </c>
      <c r="AQ125" s="963"/>
      <c r="AR125" s="963"/>
      <c r="AS125" s="963"/>
      <c r="AT125" s="96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21" customFormat="1" ht="26.25" customHeight="1" thickBot="1" x14ac:dyDescent="0.2">
      <c r="A126" s="1063"/>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133</v>
      </c>
      <c r="AG126" s="959"/>
      <c r="AH126" s="959"/>
      <c r="AI126" s="959"/>
      <c r="AJ126" s="960"/>
      <c r="AK126" s="961" t="s">
        <v>133</v>
      </c>
      <c r="AL126" s="959"/>
      <c r="AM126" s="959"/>
      <c r="AN126" s="959"/>
      <c r="AO126" s="960"/>
      <c r="AP126" s="962" t="s">
        <v>133</v>
      </c>
      <c r="AQ126" s="963"/>
      <c r="AR126" s="963"/>
      <c r="AS126" s="963"/>
      <c r="AT126" s="96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21" customFormat="1" ht="26.25" customHeight="1" x14ac:dyDescent="0.15">
      <c r="A127" s="1064"/>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133</v>
      </c>
      <c r="AB127" s="959"/>
      <c r="AC127" s="959"/>
      <c r="AD127" s="959"/>
      <c r="AE127" s="960"/>
      <c r="AF127" s="961" t="s">
        <v>133</v>
      </c>
      <c r="AG127" s="959"/>
      <c r="AH127" s="959"/>
      <c r="AI127" s="959"/>
      <c r="AJ127" s="960"/>
      <c r="AK127" s="961" t="s">
        <v>133</v>
      </c>
      <c r="AL127" s="959"/>
      <c r="AM127" s="959"/>
      <c r="AN127" s="959"/>
      <c r="AO127" s="960"/>
      <c r="AP127" s="962" t="s">
        <v>133</v>
      </c>
      <c r="AQ127" s="963"/>
      <c r="AR127" s="963"/>
      <c r="AS127" s="963"/>
      <c r="AT127" s="964"/>
      <c r="AU127" s="223"/>
      <c r="AV127" s="223"/>
      <c r="AW127" s="223"/>
      <c r="AX127" s="1037" t="s">
        <v>478</v>
      </c>
      <c r="AY127" s="1038"/>
      <c r="AZ127" s="1038"/>
      <c r="BA127" s="1038"/>
      <c r="BB127" s="1038"/>
      <c r="BC127" s="1038"/>
      <c r="BD127" s="1038"/>
      <c r="BE127" s="1039"/>
      <c r="BF127" s="1040" t="s">
        <v>479</v>
      </c>
      <c r="BG127" s="1038"/>
      <c r="BH127" s="1038"/>
      <c r="BI127" s="1038"/>
      <c r="BJ127" s="1038"/>
      <c r="BK127" s="1038"/>
      <c r="BL127" s="1039"/>
      <c r="BM127" s="1040" t="s">
        <v>480</v>
      </c>
      <c r="BN127" s="1038"/>
      <c r="BO127" s="1038"/>
      <c r="BP127" s="1038"/>
      <c r="BQ127" s="1038"/>
      <c r="BR127" s="1038"/>
      <c r="BS127" s="1039"/>
      <c r="BT127" s="1040" t="s">
        <v>481</v>
      </c>
      <c r="BU127" s="1038"/>
      <c r="BV127" s="1038"/>
      <c r="BW127" s="1038"/>
      <c r="BX127" s="1038"/>
      <c r="BY127" s="1038"/>
      <c r="BZ127" s="1061"/>
      <c r="CA127" s="223"/>
      <c r="CB127" s="223"/>
      <c r="CC127" s="223"/>
      <c r="CD127" s="246"/>
      <c r="CE127" s="246"/>
      <c r="CF127" s="246"/>
      <c r="CG127" s="223"/>
      <c r="CH127" s="223"/>
      <c r="CI127" s="223"/>
      <c r="CJ127" s="245"/>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133</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21" customFormat="1" ht="26.25" customHeight="1" thickBot="1" x14ac:dyDescent="0.2">
      <c r="A128" s="1047" t="s">
        <v>483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484</v>
      </c>
      <c r="X128" s="1049"/>
      <c r="Y128" s="1049"/>
      <c r="Z128" s="1050"/>
      <c r="AA128" s="1051">
        <v>183562</v>
      </c>
      <c r="AB128" s="1052"/>
      <c r="AC128" s="1052"/>
      <c r="AD128" s="1052"/>
      <c r="AE128" s="1053"/>
      <c r="AF128" s="1054">
        <v>199009</v>
      </c>
      <c r="AG128" s="1052"/>
      <c r="AH128" s="1052"/>
      <c r="AI128" s="1052"/>
      <c r="AJ128" s="1053"/>
      <c r="AK128" s="1054">
        <v>165201</v>
      </c>
      <c r="AL128" s="1052"/>
      <c r="AM128" s="1052"/>
      <c r="AN128" s="1052"/>
      <c r="AO128" s="1053"/>
      <c r="AP128" s="1055"/>
      <c r="AQ128" s="1056"/>
      <c r="AR128" s="1056"/>
      <c r="AS128" s="1056"/>
      <c r="AT128" s="1057"/>
      <c r="AU128" s="223"/>
      <c r="AV128" s="223"/>
      <c r="AW128" s="223"/>
      <c r="AX128" s="896" t="s">
        <v>485</v>
      </c>
      <c r="AY128" s="897"/>
      <c r="AZ128" s="897"/>
      <c r="BA128" s="897"/>
      <c r="BB128" s="897"/>
      <c r="BC128" s="897"/>
      <c r="BD128" s="897"/>
      <c r="BE128" s="898"/>
      <c r="BF128" s="1058" t="s">
        <v>133</v>
      </c>
      <c r="BG128" s="1059"/>
      <c r="BH128" s="1059"/>
      <c r="BI128" s="1059"/>
      <c r="BJ128" s="1059"/>
      <c r="BK128" s="1059"/>
      <c r="BL128" s="1060"/>
      <c r="BM128" s="1058">
        <v>13.03</v>
      </c>
      <c r="BN128" s="1059"/>
      <c r="BO128" s="1059"/>
      <c r="BP128" s="1059"/>
      <c r="BQ128" s="1059"/>
      <c r="BR128" s="1059"/>
      <c r="BS128" s="1060"/>
      <c r="BT128" s="1058">
        <v>20</v>
      </c>
      <c r="BU128" s="1059"/>
      <c r="BV128" s="1059"/>
      <c r="BW128" s="1059"/>
      <c r="BX128" s="1059"/>
      <c r="BY128" s="1059"/>
      <c r="BZ128" s="1076"/>
      <c r="CA128" s="246"/>
      <c r="CB128" s="246"/>
      <c r="CC128" s="246"/>
      <c r="CD128" s="246"/>
      <c r="CE128" s="246"/>
      <c r="CF128" s="246"/>
      <c r="CG128" s="223"/>
      <c r="CH128" s="223"/>
      <c r="CI128" s="223"/>
      <c r="CJ128" s="245"/>
      <c r="CK128" s="1024"/>
      <c r="CL128" s="1025"/>
      <c r="CM128" s="1025"/>
      <c r="CN128" s="1025"/>
      <c r="CO128" s="1026"/>
      <c r="CP128" s="1041" t="s">
        <v>486</v>
      </c>
      <c r="CQ128" s="795"/>
      <c r="CR128" s="795"/>
      <c r="CS128" s="795"/>
      <c r="CT128" s="795"/>
      <c r="CU128" s="795"/>
      <c r="CV128" s="795"/>
      <c r="CW128" s="795"/>
      <c r="CX128" s="795"/>
      <c r="CY128" s="795"/>
      <c r="CZ128" s="795"/>
      <c r="DA128" s="795"/>
      <c r="DB128" s="795"/>
      <c r="DC128" s="795"/>
      <c r="DD128" s="795"/>
      <c r="DE128" s="795"/>
      <c r="DF128" s="1042"/>
      <c r="DG128" s="1043" t="s">
        <v>133</v>
      </c>
      <c r="DH128" s="1044"/>
      <c r="DI128" s="1044"/>
      <c r="DJ128" s="1044"/>
      <c r="DK128" s="1044"/>
      <c r="DL128" s="1044">
        <v>1789</v>
      </c>
      <c r="DM128" s="1044"/>
      <c r="DN128" s="1044"/>
      <c r="DO128" s="1044"/>
      <c r="DP128" s="1044"/>
      <c r="DQ128" s="1044">
        <v>183</v>
      </c>
      <c r="DR128" s="1044"/>
      <c r="DS128" s="1044"/>
      <c r="DT128" s="1044"/>
      <c r="DU128" s="1044"/>
      <c r="DV128" s="1045">
        <v>0</v>
      </c>
      <c r="DW128" s="1045"/>
      <c r="DX128" s="1045"/>
      <c r="DY128" s="1045"/>
      <c r="DZ128" s="1046"/>
    </row>
    <row r="129" spans="1:131" s="221" customFormat="1" ht="26.25" customHeight="1" x14ac:dyDescent="0.15">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487</v>
      </c>
      <c r="X129" s="1071"/>
      <c r="Y129" s="1071"/>
      <c r="Z129" s="1072"/>
      <c r="AA129" s="958">
        <v>11282856</v>
      </c>
      <c r="AB129" s="959"/>
      <c r="AC129" s="959"/>
      <c r="AD129" s="959"/>
      <c r="AE129" s="960"/>
      <c r="AF129" s="961">
        <v>12250167</v>
      </c>
      <c r="AG129" s="959"/>
      <c r="AH129" s="959"/>
      <c r="AI129" s="959"/>
      <c r="AJ129" s="960"/>
      <c r="AK129" s="961">
        <v>12254433</v>
      </c>
      <c r="AL129" s="959"/>
      <c r="AM129" s="959"/>
      <c r="AN129" s="959"/>
      <c r="AO129" s="960"/>
      <c r="AP129" s="1073"/>
      <c r="AQ129" s="1074"/>
      <c r="AR129" s="1074"/>
      <c r="AS129" s="1074"/>
      <c r="AT129" s="1075"/>
      <c r="AU129" s="224"/>
      <c r="AV129" s="224"/>
      <c r="AW129" s="224"/>
      <c r="AX129" s="1065" t="s">
        <v>488</v>
      </c>
      <c r="AY129" s="923"/>
      <c r="AZ129" s="923"/>
      <c r="BA129" s="923"/>
      <c r="BB129" s="923"/>
      <c r="BC129" s="923"/>
      <c r="BD129" s="923"/>
      <c r="BE129" s="924"/>
      <c r="BF129" s="1066" t="s">
        <v>133</v>
      </c>
      <c r="BG129" s="1067"/>
      <c r="BH129" s="1067"/>
      <c r="BI129" s="1067"/>
      <c r="BJ129" s="1067"/>
      <c r="BK129" s="1067"/>
      <c r="BL129" s="1068"/>
      <c r="BM129" s="1066">
        <v>18.03</v>
      </c>
      <c r="BN129" s="1067"/>
      <c r="BO129" s="1067"/>
      <c r="BP129" s="1067"/>
      <c r="BQ129" s="1067"/>
      <c r="BR129" s="1067"/>
      <c r="BS129" s="1068"/>
      <c r="BT129" s="1066">
        <v>30</v>
      </c>
      <c r="BU129" s="1067"/>
      <c r="BV129" s="1067"/>
      <c r="BW129" s="1067"/>
      <c r="BX129" s="1067"/>
      <c r="BY129" s="1067"/>
      <c r="BZ129" s="10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4" t="s">
        <v>489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490</v>
      </c>
      <c r="X130" s="1071"/>
      <c r="Y130" s="1071"/>
      <c r="Z130" s="1072"/>
      <c r="AA130" s="958">
        <v>790252</v>
      </c>
      <c r="AB130" s="959"/>
      <c r="AC130" s="959"/>
      <c r="AD130" s="959"/>
      <c r="AE130" s="960"/>
      <c r="AF130" s="961">
        <v>723992</v>
      </c>
      <c r="AG130" s="959"/>
      <c r="AH130" s="959"/>
      <c r="AI130" s="959"/>
      <c r="AJ130" s="960"/>
      <c r="AK130" s="961">
        <v>650890</v>
      </c>
      <c r="AL130" s="959"/>
      <c r="AM130" s="959"/>
      <c r="AN130" s="959"/>
      <c r="AO130" s="960"/>
      <c r="AP130" s="1073"/>
      <c r="AQ130" s="1074"/>
      <c r="AR130" s="1074"/>
      <c r="AS130" s="1074"/>
      <c r="AT130" s="1075"/>
      <c r="AU130" s="224"/>
      <c r="AV130" s="224"/>
      <c r="AW130" s="224"/>
      <c r="AX130" s="1065" t="s">
        <v>491</v>
      </c>
      <c r="AY130" s="923"/>
      <c r="AZ130" s="923"/>
      <c r="BA130" s="923"/>
      <c r="BB130" s="923"/>
      <c r="BC130" s="923"/>
      <c r="BD130" s="923"/>
      <c r="BE130" s="924"/>
      <c r="BF130" s="1101">
        <v>3.1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492</v>
      </c>
      <c r="X131" s="1108"/>
      <c r="Y131" s="1108"/>
      <c r="Z131" s="1109"/>
      <c r="AA131" s="1004">
        <v>10492604</v>
      </c>
      <c r="AB131" s="986"/>
      <c r="AC131" s="986"/>
      <c r="AD131" s="986"/>
      <c r="AE131" s="987"/>
      <c r="AF131" s="985">
        <v>11526175</v>
      </c>
      <c r="AG131" s="986"/>
      <c r="AH131" s="986"/>
      <c r="AI131" s="986"/>
      <c r="AJ131" s="987"/>
      <c r="AK131" s="985">
        <v>11603543</v>
      </c>
      <c r="AL131" s="986"/>
      <c r="AM131" s="986"/>
      <c r="AN131" s="986"/>
      <c r="AO131" s="987"/>
      <c r="AP131" s="1110"/>
      <c r="AQ131" s="1111"/>
      <c r="AR131" s="1111"/>
      <c r="AS131" s="1111"/>
      <c r="AT131" s="1112"/>
      <c r="AU131" s="224"/>
      <c r="AV131" s="224"/>
      <c r="AW131" s="224"/>
      <c r="AX131" s="1083" t="s">
        <v>493</v>
      </c>
      <c r="AY131" s="795"/>
      <c r="AZ131" s="795"/>
      <c r="BA131" s="795"/>
      <c r="BB131" s="795"/>
      <c r="BC131" s="795"/>
      <c r="BD131" s="795"/>
      <c r="BE131" s="1042"/>
      <c r="BF131" s="1084" t="s">
        <v>133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90" t="s">
        <v>494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495</v>
      </c>
      <c r="W132" s="1094"/>
      <c r="X132" s="1094"/>
      <c r="Y132" s="1094"/>
      <c r="Z132" s="1095"/>
      <c r="AA132" s="1096">
        <v>3.7362413000000001</v>
      </c>
      <c r="AB132" s="1097"/>
      <c r="AC132" s="1097"/>
      <c r="AD132" s="1097"/>
      <c r="AE132" s="1098"/>
      <c r="AF132" s="1099">
        <v>3.0165253999999999</v>
      </c>
      <c r="AG132" s="1097"/>
      <c r="AH132" s="1097"/>
      <c r="AI132" s="1097"/>
      <c r="AJ132" s="1098"/>
      <c r="AK132" s="1099">
        <v>2.8216554</v>
      </c>
      <c r="AL132" s="1097"/>
      <c r="AM132" s="1097"/>
      <c r="AN132" s="1097"/>
      <c r="AO132" s="1098"/>
      <c r="AP132" s="1001"/>
      <c r="AQ132" s="1002"/>
      <c r="AR132" s="1002"/>
      <c r="AS132" s="1002"/>
      <c r="AT132" s="110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496</v>
      </c>
      <c r="W133" s="1077"/>
      <c r="X133" s="1077"/>
      <c r="Y133" s="1077"/>
      <c r="Z133" s="1078"/>
      <c r="AA133" s="1079">
        <v>4.0999999999999996</v>
      </c>
      <c r="AB133" s="1080"/>
      <c r="AC133" s="1080"/>
      <c r="AD133" s="1080"/>
      <c r="AE133" s="1081"/>
      <c r="AF133" s="1079">
        <v>3.7</v>
      </c>
      <c r="AG133" s="1080"/>
      <c r="AH133" s="1080"/>
      <c r="AI133" s="1080"/>
      <c r="AJ133" s="1081"/>
      <c r="AK133" s="1079">
        <v>3.1</v>
      </c>
      <c r="AL133" s="1080"/>
      <c r="AM133" s="1080"/>
      <c r="AN133" s="1080"/>
      <c r="AO133" s="1081"/>
      <c r="AP133" s="1028"/>
      <c r="AQ133" s="1029"/>
      <c r="AR133" s="1029"/>
      <c r="AS133" s="1029"/>
      <c r="AT133" s="108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FFamDpuXL9tYdSPPAA9mxsMtvu9CEsm2pbZRpUYVbv9iutD/r1y3LwzGbCzWUcy5cU4pHX1pme94niSrNP2KQ==" saltValue="3wlvzjDTRJwVbN50UNCz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CH102:CL102"/>
    <mergeCell ref="CM102:CQ102"/>
    <mergeCell ref="CR102:CV102"/>
    <mergeCell ref="CW102:DA102"/>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BS88:CG88"/>
    <mergeCell ref="CH88:CL88"/>
    <mergeCell ref="CM88:CQ88"/>
    <mergeCell ref="DG87:DK87"/>
    <mergeCell ref="DL87:DP87"/>
    <mergeCell ref="DQ87:DU87"/>
    <mergeCell ref="DV87:DZ87"/>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V86:DZ86"/>
    <mergeCell ref="CR86:CV86"/>
    <mergeCell ref="CW86:DA86"/>
    <mergeCell ref="DB86:DF86"/>
    <mergeCell ref="DG86:DK86"/>
    <mergeCell ref="DL86:DP86"/>
    <mergeCell ref="DQ86:DU86"/>
    <mergeCell ref="BS86:CG86"/>
    <mergeCell ref="CH86:CL86"/>
    <mergeCell ref="CM86:CQ86"/>
    <mergeCell ref="AU87:AY87"/>
    <mergeCell ref="AZ87:BD87"/>
    <mergeCell ref="AP86:AT86"/>
    <mergeCell ref="AU86:AY86"/>
    <mergeCell ref="AZ86:BD86"/>
    <mergeCell ref="B86:P86"/>
    <mergeCell ref="Q86:U86"/>
    <mergeCell ref="V86:Z86"/>
    <mergeCell ref="AA86:AE86"/>
    <mergeCell ref="AF86:AJ86"/>
    <mergeCell ref="BS84:CG84"/>
    <mergeCell ref="CH84:CL84"/>
    <mergeCell ref="CM84:CQ84"/>
    <mergeCell ref="DG83:DK83"/>
    <mergeCell ref="DL83:DP83"/>
    <mergeCell ref="DQ83:DU83"/>
    <mergeCell ref="DV83:DZ83"/>
    <mergeCell ref="BS83:CG83"/>
    <mergeCell ref="CH83:CL83"/>
    <mergeCell ref="CM83:CQ83"/>
    <mergeCell ref="CR83:CV83"/>
    <mergeCell ref="CW83:DA83"/>
    <mergeCell ref="DB83:DF83"/>
    <mergeCell ref="DG85:DK85"/>
    <mergeCell ref="DL85:DP85"/>
    <mergeCell ref="DQ85:DU85"/>
    <mergeCell ref="DV85:DZ85"/>
    <mergeCell ref="BS85:CG85"/>
    <mergeCell ref="CH85:CL85"/>
    <mergeCell ref="CM85:CQ85"/>
    <mergeCell ref="CR85:CV85"/>
    <mergeCell ref="CW85:DA85"/>
    <mergeCell ref="DB85:DF85"/>
    <mergeCell ref="DV84:DZ84"/>
    <mergeCell ref="CR84:CV84"/>
    <mergeCell ref="CW84:DA84"/>
    <mergeCell ref="DB84:DF84"/>
    <mergeCell ref="DG84:DK84"/>
    <mergeCell ref="DL84:DP84"/>
    <mergeCell ref="DQ84:DU84"/>
    <mergeCell ref="DV82:DZ82"/>
    <mergeCell ref="CR82:CV82"/>
    <mergeCell ref="CW82:DA82"/>
    <mergeCell ref="DB82:DF82"/>
    <mergeCell ref="DG82:DK82"/>
    <mergeCell ref="DL82:DP82"/>
    <mergeCell ref="DQ82:DU82"/>
    <mergeCell ref="BS82:CG82"/>
    <mergeCell ref="CH82:CL82"/>
    <mergeCell ref="CM82:CQ82"/>
    <mergeCell ref="B83:P83"/>
    <mergeCell ref="Q83:U83"/>
    <mergeCell ref="V83:Z83"/>
    <mergeCell ref="AA83:AE83"/>
    <mergeCell ref="AF83:AJ83"/>
    <mergeCell ref="AK83:AO83"/>
    <mergeCell ref="AP83:AT83"/>
    <mergeCell ref="AU83:AY83"/>
    <mergeCell ref="AZ83:BD83"/>
    <mergeCell ref="AP82:AT82"/>
    <mergeCell ref="DG81:DK81"/>
    <mergeCell ref="DL81:DP81"/>
    <mergeCell ref="DQ81:DU81"/>
    <mergeCell ref="DV81:DZ81"/>
    <mergeCell ref="BS81:CG81"/>
    <mergeCell ref="CH81:CL81"/>
    <mergeCell ref="CM81:CQ81"/>
    <mergeCell ref="CR81:CV81"/>
    <mergeCell ref="CW81:DA81"/>
    <mergeCell ref="DB81:DF81"/>
    <mergeCell ref="DV80:DZ80"/>
    <mergeCell ref="CR80:CV80"/>
    <mergeCell ref="CW80:DA80"/>
    <mergeCell ref="DB80:DF80"/>
    <mergeCell ref="DG80:DK80"/>
    <mergeCell ref="DL80:DP80"/>
    <mergeCell ref="DQ80:DU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AP80:AT80"/>
    <mergeCell ref="AU80:AY80"/>
    <mergeCell ref="AZ80:BD80"/>
    <mergeCell ref="B80:P80"/>
    <mergeCell ref="Q80:U80"/>
    <mergeCell ref="V80:Z80"/>
    <mergeCell ref="AA80:AE80"/>
    <mergeCell ref="AF80:AJ80"/>
    <mergeCell ref="AK80:AO80"/>
    <mergeCell ref="DV78:DZ78"/>
    <mergeCell ref="CR78:CV78"/>
    <mergeCell ref="CW78:DA78"/>
    <mergeCell ref="DB78:DF78"/>
    <mergeCell ref="DG78:DK78"/>
    <mergeCell ref="DL78:DP78"/>
    <mergeCell ref="DQ78:DU78"/>
    <mergeCell ref="BS78:CG78"/>
    <mergeCell ref="CH78:CL78"/>
    <mergeCell ref="CM78:CQ78"/>
    <mergeCell ref="B79:P79"/>
    <mergeCell ref="Q79:U79"/>
    <mergeCell ref="V79:Z79"/>
    <mergeCell ref="AA79:AE79"/>
    <mergeCell ref="AF79:AJ79"/>
    <mergeCell ref="AK79:AO79"/>
    <mergeCell ref="AP79:AT79"/>
    <mergeCell ref="AU79:AY79"/>
    <mergeCell ref="AZ79:BD79"/>
    <mergeCell ref="AP78:AT78"/>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P76:AT76"/>
    <mergeCell ref="AU76:AY76"/>
    <mergeCell ref="AZ76:BD76"/>
    <mergeCell ref="B76:P76"/>
    <mergeCell ref="Q76:U76"/>
    <mergeCell ref="V76:Z76"/>
    <mergeCell ref="AA76:AE76"/>
    <mergeCell ref="AF76:AJ76"/>
    <mergeCell ref="AK76:AO76"/>
    <mergeCell ref="DV74:DZ74"/>
    <mergeCell ref="CR74:CV74"/>
    <mergeCell ref="CW74:DA74"/>
    <mergeCell ref="DB74:DF74"/>
    <mergeCell ref="DG74:DK74"/>
    <mergeCell ref="DL74:DP74"/>
    <mergeCell ref="DQ74:DU74"/>
    <mergeCell ref="BS74:CG74"/>
    <mergeCell ref="CH74:CL74"/>
    <mergeCell ref="CM74:CQ74"/>
    <mergeCell ref="B75:P75"/>
    <mergeCell ref="Q75:U75"/>
    <mergeCell ref="V75:Z75"/>
    <mergeCell ref="AA75:AE75"/>
    <mergeCell ref="AF75:AJ75"/>
    <mergeCell ref="AK75:AO75"/>
    <mergeCell ref="AP75:AT75"/>
    <mergeCell ref="AU75:AY75"/>
    <mergeCell ref="AZ75:BD75"/>
    <mergeCell ref="AP74:AT74"/>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P72:AT72"/>
    <mergeCell ref="AU72:AY72"/>
    <mergeCell ref="AZ72:BD72"/>
    <mergeCell ref="B72:P72"/>
    <mergeCell ref="Q72:U72"/>
    <mergeCell ref="V72:Z72"/>
    <mergeCell ref="AA72:AE72"/>
    <mergeCell ref="AF72:AJ72"/>
    <mergeCell ref="AK72:AO72"/>
    <mergeCell ref="DV70:DZ70"/>
    <mergeCell ref="CR70:CV70"/>
    <mergeCell ref="CW70:DA70"/>
    <mergeCell ref="DB70:DF70"/>
    <mergeCell ref="DG70:DK70"/>
    <mergeCell ref="DL70:DP70"/>
    <mergeCell ref="DQ70:DU70"/>
    <mergeCell ref="BS70:CG70"/>
    <mergeCell ref="CH70:CL70"/>
    <mergeCell ref="CM70:CQ70"/>
    <mergeCell ref="B71:P71"/>
    <mergeCell ref="Q71:U71"/>
    <mergeCell ref="V71:Z71"/>
    <mergeCell ref="AA71:AE71"/>
    <mergeCell ref="AF71:AJ71"/>
    <mergeCell ref="AK71:AO71"/>
    <mergeCell ref="AP71:AT71"/>
    <mergeCell ref="AU71:AY71"/>
    <mergeCell ref="AZ71:BD71"/>
    <mergeCell ref="AP70:AT70"/>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CM67:CQ67"/>
    <mergeCell ref="CR67:CV67"/>
    <mergeCell ref="BS68:CG68"/>
    <mergeCell ref="CH68:CL68"/>
    <mergeCell ref="CM68:CQ68"/>
    <mergeCell ref="CW67:DA67"/>
    <mergeCell ref="DB67:DF67"/>
    <mergeCell ref="DG67:DK67"/>
    <mergeCell ref="DL67:DP67"/>
    <mergeCell ref="DQ67:DU67"/>
    <mergeCell ref="AP68:AT68"/>
    <mergeCell ref="AU68:AY68"/>
    <mergeCell ref="AZ68:BD68"/>
    <mergeCell ref="B68:P68"/>
    <mergeCell ref="Q68:U68"/>
    <mergeCell ref="V68:Z68"/>
    <mergeCell ref="AA68:AE68"/>
    <mergeCell ref="AF68:AJ68"/>
    <mergeCell ref="AK68:AO68"/>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BS63:CG63"/>
    <mergeCell ref="DL65:DP65"/>
    <mergeCell ref="DQ65:DU65"/>
    <mergeCell ref="DV65:DZ65"/>
    <mergeCell ref="DG62:DK62"/>
    <mergeCell ref="DL62:DP62"/>
    <mergeCell ref="DQ62:DU62"/>
    <mergeCell ref="DV62:DZ62"/>
    <mergeCell ref="B63:P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S37:CG37"/>
    <mergeCell ref="CH37:CL37"/>
    <mergeCell ref="CM37:CQ37"/>
    <mergeCell ref="CR37:CV37"/>
    <mergeCell ref="CW37:DA37"/>
    <mergeCell ref="DV36:DZ36"/>
    <mergeCell ref="CR36:CV36"/>
    <mergeCell ref="CW36:DA36"/>
    <mergeCell ref="DB36:DF36"/>
    <mergeCell ref="DG36:DK36"/>
    <mergeCell ref="DL36:DP36"/>
    <mergeCell ref="DQ36:DU36"/>
    <mergeCell ref="BS36:CG36"/>
    <mergeCell ref="CH36:CL36"/>
    <mergeCell ref="CM36:CQ36"/>
    <mergeCell ref="DL35:DP35"/>
    <mergeCell ref="DQ35:DU35"/>
    <mergeCell ref="DV35:DZ35"/>
    <mergeCell ref="CH35:CL35"/>
    <mergeCell ref="CM35:CQ35"/>
    <mergeCell ref="CR35:CV35"/>
    <mergeCell ref="CW35:DA35"/>
    <mergeCell ref="DB35:DF35"/>
    <mergeCell ref="DG35:DK35"/>
    <mergeCell ref="BS35:CG35"/>
    <mergeCell ref="AK35:AO35"/>
    <mergeCell ref="AP35:AT35"/>
    <mergeCell ref="AU35:AY35"/>
    <mergeCell ref="AZ35:BD35"/>
    <mergeCell ref="DB34:DF34"/>
    <mergeCell ref="DG34:DK34"/>
    <mergeCell ref="DL34:DP34"/>
    <mergeCell ref="DQ34:DU34"/>
    <mergeCell ref="DV34:DZ34"/>
    <mergeCell ref="BS34:CG34"/>
    <mergeCell ref="CH34:CL34"/>
    <mergeCell ref="CM34:CQ34"/>
    <mergeCell ref="CR34:CV34"/>
    <mergeCell ref="CW34:DA34"/>
    <mergeCell ref="DV33:DZ33"/>
    <mergeCell ref="CR33:CV33"/>
    <mergeCell ref="CW33:DA33"/>
    <mergeCell ref="DB33:DF33"/>
    <mergeCell ref="DG33:DK33"/>
    <mergeCell ref="DL33:DP33"/>
    <mergeCell ref="DQ33:DU33"/>
    <mergeCell ref="BS33:CG33"/>
    <mergeCell ref="CH33:CL33"/>
    <mergeCell ref="CM33:CQ33"/>
    <mergeCell ref="DL32:DP32"/>
    <mergeCell ref="DQ32:DU32"/>
    <mergeCell ref="DV32:DZ32"/>
    <mergeCell ref="CH32:CL32"/>
    <mergeCell ref="CM32:CQ32"/>
    <mergeCell ref="CR32:CV32"/>
    <mergeCell ref="CW32:DA32"/>
    <mergeCell ref="DB32:DF32"/>
    <mergeCell ref="DG32:DK32"/>
    <mergeCell ref="BS32:CG32"/>
    <mergeCell ref="AK32:AO32"/>
    <mergeCell ref="AP32:AT32"/>
    <mergeCell ref="AU32:AY32"/>
    <mergeCell ref="AZ32:BD32"/>
    <mergeCell ref="DB31:DF31"/>
    <mergeCell ref="DG31:DK31"/>
    <mergeCell ref="DL31:DP31"/>
    <mergeCell ref="DQ31:DU31"/>
    <mergeCell ref="DV31:DZ31"/>
    <mergeCell ref="BS31:CG31"/>
    <mergeCell ref="CH31:CL31"/>
    <mergeCell ref="CM31:CQ31"/>
    <mergeCell ref="CR31:CV31"/>
    <mergeCell ref="CW31:DA31"/>
    <mergeCell ref="DV30:DZ30"/>
    <mergeCell ref="CR30:CV30"/>
    <mergeCell ref="CW30:DA30"/>
    <mergeCell ref="DB30:DF30"/>
    <mergeCell ref="DG30:DK30"/>
    <mergeCell ref="DL30:DP30"/>
    <mergeCell ref="DQ30:DU30"/>
    <mergeCell ref="AU29:AY29"/>
    <mergeCell ref="AZ29:BD29"/>
    <mergeCell ref="BE29:BI29"/>
    <mergeCell ref="B29:P29"/>
    <mergeCell ref="Q29:U29"/>
    <mergeCell ref="V29:Z29"/>
    <mergeCell ref="BS30:CG30"/>
    <mergeCell ref="CH30:CL30"/>
    <mergeCell ref="CM30:CQ30"/>
    <mergeCell ref="DL29:DP29"/>
    <mergeCell ref="DQ29:DU29"/>
    <mergeCell ref="DV29:DZ29"/>
    <mergeCell ref="CH29:CL29"/>
    <mergeCell ref="CM29:CQ29"/>
    <mergeCell ref="CR29:CV29"/>
    <mergeCell ref="CW29:DA29"/>
    <mergeCell ref="DB29:DF29"/>
    <mergeCell ref="DG29:DK29"/>
    <mergeCell ref="BS29:CG29"/>
    <mergeCell ref="AA29:AE29"/>
    <mergeCell ref="AF29:AJ29"/>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S28:CG28"/>
    <mergeCell ref="CH28:CL28"/>
    <mergeCell ref="CM28:CQ28"/>
    <mergeCell ref="CR28:CV28"/>
    <mergeCell ref="CW28:DA28"/>
    <mergeCell ref="DV27:DZ27"/>
    <mergeCell ref="AF23:AJ23"/>
    <mergeCell ref="AK23:AO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BS23:CG23"/>
    <mergeCell ref="CH23:CL23"/>
    <mergeCell ref="CM23:CQ23"/>
    <mergeCell ref="AP23:AT23"/>
    <mergeCell ref="AU23:AY23"/>
    <mergeCell ref="AZ23:BD23"/>
    <mergeCell ref="Q23:U23"/>
    <mergeCell ref="V23:Z23"/>
    <mergeCell ref="AA23:AE23"/>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B8:P8"/>
    <mergeCell ref="Q8:U8"/>
    <mergeCell ref="V8:Z8"/>
    <mergeCell ref="AA8:AE8"/>
    <mergeCell ref="AF8:AJ8"/>
    <mergeCell ref="AK8:AO8"/>
    <mergeCell ref="AP8:AT8"/>
    <mergeCell ref="DG7:DK7"/>
    <mergeCell ref="DV5:DZ6"/>
    <mergeCell ref="B7:P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Q7:U7"/>
    <mergeCell ref="V7:Z7"/>
    <mergeCell ref="AA7:AE7"/>
    <mergeCell ref="AF7:AJ7"/>
    <mergeCell ref="AK7:AO7"/>
    <mergeCell ref="AP7:AT7"/>
    <mergeCell ref="AU7:AY7"/>
    <mergeCell ref="CH7:CL7"/>
    <mergeCell ref="CM7:CQ7"/>
    <mergeCell ref="CR7:CV7"/>
    <mergeCell ref="CW7:DA7"/>
    <mergeCell ref="DB7:DF7"/>
    <mergeCell ref="BS7:CG7"/>
    <mergeCell ref="DL7:DP7"/>
    <mergeCell ref="DQ7:DU7"/>
    <mergeCell ref="DV7:DZ7"/>
    <mergeCell ref="BE37:BI37"/>
    <mergeCell ref="B37:P37"/>
    <mergeCell ref="Q37:U37"/>
    <mergeCell ref="V37:Z37"/>
    <mergeCell ref="AA37:AE37"/>
    <mergeCell ref="AF37:AJ37"/>
    <mergeCell ref="AK37:AO37"/>
    <mergeCell ref="AP37:AT37"/>
    <mergeCell ref="AU37:AY37"/>
    <mergeCell ref="AZ37:BD37"/>
    <mergeCell ref="AU36:AY36"/>
    <mergeCell ref="AZ36:BD36"/>
    <mergeCell ref="BE36:BI36"/>
    <mergeCell ref="B36:P36"/>
    <mergeCell ref="Q36:U36"/>
    <mergeCell ref="V36:Z36"/>
    <mergeCell ref="AA36:AE36"/>
    <mergeCell ref="AF36:AJ36"/>
    <mergeCell ref="AK36:AO36"/>
    <mergeCell ref="AP36:AT36"/>
    <mergeCell ref="BE35:BI35"/>
    <mergeCell ref="B35:P35"/>
    <mergeCell ref="Q35:U35"/>
    <mergeCell ref="V35:Z35"/>
    <mergeCell ref="AA35:AE35"/>
    <mergeCell ref="AF35:AJ35"/>
    <mergeCell ref="BE34:BI34"/>
    <mergeCell ref="B34:P34"/>
    <mergeCell ref="Q34:U34"/>
    <mergeCell ref="V34:Z34"/>
    <mergeCell ref="AA34:AE34"/>
    <mergeCell ref="AF34:AJ34"/>
    <mergeCell ref="AK34:AO34"/>
    <mergeCell ref="AP34:AT34"/>
    <mergeCell ref="AU34:AY34"/>
    <mergeCell ref="AZ34:BD34"/>
    <mergeCell ref="AU33:AY33"/>
    <mergeCell ref="AZ33:BD33"/>
    <mergeCell ref="BE33:BI33"/>
    <mergeCell ref="B33:P33"/>
    <mergeCell ref="Q33:U33"/>
    <mergeCell ref="V33:Z33"/>
    <mergeCell ref="AA33:AE33"/>
    <mergeCell ref="AF33:AJ33"/>
    <mergeCell ref="AK33:AO33"/>
    <mergeCell ref="AP33:AT33"/>
    <mergeCell ref="BE32:BI32"/>
    <mergeCell ref="B32:P32"/>
    <mergeCell ref="Q32:U32"/>
    <mergeCell ref="V32:Z32"/>
    <mergeCell ref="AA32:AE32"/>
    <mergeCell ref="AF32:AJ32"/>
    <mergeCell ref="BE31:BI31"/>
    <mergeCell ref="B31:P31"/>
    <mergeCell ref="Q31:U31"/>
    <mergeCell ref="V31:Z31"/>
    <mergeCell ref="AA31:AE31"/>
    <mergeCell ref="AF31:AJ31"/>
    <mergeCell ref="AK31:AO31"/>
    <mergeCell ref="AP31:AT31"/>
    <mergeCell ref="AU31:AY31"/>
    <mergeCell ref="AZ31:BD31"/>
    <mergeCell ref="AK28:AO28"/>
    <mergeCell ref="AP28:AT28"/>
    <mergeCell ref="AU28:AY28"/>
    <mergeCell ref="AZ28:BD28"/>
    <mergeCell ref="AU30:AY30"/>
    <mergeCell ref="AZ30:BD30"/>
    <mergeCell ref="BE30:BI30"/>
    <mergeCell ref="B30:P30"/>
    <mergeCell ref="Q30:U30"/>
    <mergeCell ref="V30:Z30"/>
    <mergeCell ref="AA30:AE30"/>
    <mergeCell ref="AF30:AJ30"/>
    <mergeCell ref="AK30:AO30"/>
    <mergeCell ref="AP30:AT30"/>
    <mergeCell ref="AK29:AO29"/>
    <mergeCell ref="AP29:AT29"/>
    <mergeCell ref="BE28:BI28"/>
    <mergeCell ref="B28:P28"/>
    <mergeCell ref="Q28:U28"/>
    <mergeCell ref="V28:Z28"/>
    <mergeCell ref="AA28:AE28"/>
    <mergeCell ref="AF28:AJ28"/>
    <mergeCell ref="AP63:AT63"/>
    <mergeCell ref="AU63:AY63"/>
    <mergeCell ref="AZ63:BD63"/>
    <mergeCell ref="BE63:BI63"/>
    <mergeCell ref="BJ63:BN63"/>
    <mergeCell ref="Q63:U63"/>
    <mergeCell ref="V63:Z63"/>
    <mergeCell ref="AA63:AE63"/>
    <mergeCell ref="AF63:AJ63"/>
    <mergeCell ref="AK63:AO63"/>
    <mergeCell ref="AP88:AT88"/>
    <mergeCell ref="AU88:AY88"/>
    <mergeCell ref="AZ88:BD88"/>
    <mergeCell ref="B88:P88"/>
    <mergeCell ref="Q88:U88"/>
    <mergeCell ref="V88:Z88"/>
    <mergeCell ref="AA88:AE88"/>
    <mergeCell ref="AF88:AJ88"/>
    <mergeCell ref="AK88:AO88"/>
    <mergeCell ref="B87:P87"/>
    <mergeCell ref="Q87:U87"/>
    <mergeCell ref="V87:Z87"/>
    <mergeCell ref="AA87:AE87"/>
    <mergeCell ref="AF87:AJ87"/>
    <mergeCell ref="AK87:AO87"/>
    <mergeCell ref="AP87:AT87"/>
    <mergeCell ref="AK86:AO86"/>
    <mergeCell ref="B85:P85"/>
    <mergeCell ref="Q85:U85"/>
    <mergeCell ref="V85:Z85"/>
    <mergeCell ref="AA85:AE85"/>
    <mergeCell ref="AF85:AJ85"/>
    <mergeCell ref="AK85:AO85"/>
    <mergeCell ref="AP85:AT85"/>
    <mergeCell ref="AU85:AY85"/>
    <mergeCell ref="AZ85:BD85"/>
    <mergeCell ref="AP84:AT84"/>
    <mergeCell ref="AU84:AY84"/>
    <mergeCell ref="AZ84:BD84"/>
    <mergeCell ref="B84:P84"/>
    <mergeCell ref="Q84:U84"/>
    <mergeCell ref="V84:Z84"/>
    <mergeCell ref="AA84:AE84"/>
    <mergeCell ref="AF84:AJ84"/>
    <mergeCell ref="AK84:AO84"/>
    <mergeCell ref="AU82:AY82"/>
    <mergeCell ref="AZ82:BD82"/>
    <mergeCell ref="B82:P82"/>
    <mergeCell ref="Q82:U82"/>
    <mergeCell ref="V82:Z82"/>
    <mergeCell ref="AA82:AE82"/>
    <mergeCell ref="AF82:AJ82"/>
    <mergeCell ref="AK82:AO82"/>
    <mergeCell ref="B81:P81"/>
    <mergeCell ref="Q81:U81"/>
    <mergeCell ref="V81:Z81"/>
    <mergeCell ref="AA81:AE81"/>
    <mergeCell ref="AF81:AJ81"/>
    <mergeCell ref="AK81:AO81"/>
    <mergeCell ref="AP81:AT81"/>
    <mergeCell ref="AU81:AY81"/>
    <mergeCell ref="AZ81:BD81"/>
    <mergeCell ref="AU78:AY78"/>
    <mergeCell ref="AZ78:BD78"/>
    <mergeCell ref="B78:P78"/>
    <mergeCell ref="Q78:U78"/>
    <mergeCell ref="V78:Z78"/>
    <mergeCell ref="AA78:AE78"/>
    <mergeCell ref="AF78:AJ78"/>
    <mergeCell ref="AK78:AO78"/>
    <mergeCell ref="B77:P77"/>
    <mergeCell ref="Q77:U77"/>
    <mergeCell ref="V77:Z77"/>
    <mergeCell ref="AA77:AE77"/>
    <mergeCell ref="AF77:AJ77"/>
    <mergeCell ref="AK77:AO77"/>
    <mergeCell ref="AP77:AT77"/>
    <mergeCell ref="AU77:AY77"/>
    <mergeCell ref="AZ77:BD77"/>
    <mergeCell ref="AU74:AY74"/>
    <mergeCell ref="AZ74:BD74"/>
    <mergeCell ref="B74:P74"/>
    <mergeCell ref="Q74:U74"/>
    <mergeCell ref="V74:Z74"/>
    <mergeCell ref="AA74:AE74"/>
    <mergeCell ref="AF74:AJ74"/>
    <mergeCell ref="AK74:AO74"/>
    <mergeCell ref="B73:P73"/>
    <mergeCell ref="Q73:U73"/>
    <mergeCell ref="V73:Z73"/>
    <mergeCell ref="AA73:AE73"/>
    <mergeCell ref="AF73:AJ73"/>
    <mergeCell ref="AK73:AO73"/>
    <mergeCell ref="AP73:AT73"/>
    <mergeCell ref="AU73:AY73"/>
    <mergeCell ref="AZ73:BD73"/>
    <mergeCell ref="AU70:AY70"/>
    <mergeCell ref="AZ70:BD70"/>
    <mergeCell ref="B70:P70"/>
    <mergeCell ref="Q70:U70"/>
    <mergeCell ref="V70:Z70"/>
    <mergeCell ref="AA70:AE70"/>
    <mergeCell ref="AF70:AJ70"/>
    <mergeCell ref="AK70:AO70"/>
    <mergeCell ref="B69:P69"/>
    <mergeCell ref="Q69:U69"/>
    <mergeCell ref="V69:Z69"/>
    <mergeCell ref="AA69:AE69"/>
    <mergeCell ref="AF69:AJ69"/>
    <mergeCell ref="AK69:AO69"/>
    <mergeCell ref="AP69:AT69"/>
    <mergeCell ref="AU69:AY69"/>
    <mergeCell ref="AZ69:BD6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AkWN0A2KyvXVzP0gJtTmWubHvD90wjLLcZKZKCmngDUwHIoP2lV3dzzbjTe2pLw3in9cvksH3kGf551Pb6VWA==" saltValue="lox9B7qxh2pi3zJQRomv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H0qCt3OhXDm58xOk6X+WNkEBxzmvf548Du4sgwf5Lt/btKSSamQ/piOlXKy1cYHBr6HxF8yFh09J6CVLCWDnA==" saltValue="namMPOPfh22byN+E8Po+1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500</v>
      </c>
      <c r="AP7" s="263"/>
      <c r="AQ7" s="264" t="s">
        <v>501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502</v>
      </c>
      <c r="AQ8" s="270" t="s">
        <v>503</v>
      </c>
      <c r="AR8" s="271" t="s">
        <v>504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6" t="s">
        <v>505</v>
      </c>
      <c r="AL9" s="1117"/>
      <c r="AM9" s="1117"/>
      <c r="AN9" s="1118"/>
      <c r="AO9" s="272">
        <v>3771100</v>
      </c>
      <c r="AP9" s="272">
        <v>98144</v>
      </c>
      <c r="AQ9" s="273">
        <v>65553</v>
      </c>
      <c r="AR9" s="274">
        <v>49.7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6" t="s">
        <v>506</v>
      </c>
      <c r="AL10" s="1117"/>
      <c r="AM10" s="1117"/>
      <c r="AN10" s="1118"/>
      <c r="AO10" s="275">
        <v>577541</v>
      </c>
      <c r="AP10" s="275">
        <v>15031</v>
      </c>
      <c r="AQ10" s="276">
        <v>8503</v>
      </c>
      <c r="AR10" s="277">
        <v>76.8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6" t="s">
        <v>507</v>
      </c>
      <c r="AL11" s="1117"/>
      <c r="AM11" s="1117"/>
      <c r="AN11" s="1118"/>
      <c r="AO11" s="275">
        <v>5834</v>
      </c>
      <c r="AP11" s="275">
        <v>152</v>
      </c>
      <c r="AQ11" s="276">
        <v>289</v>
      </c>
      <c r="AR11" s="277">
        <v>-47.4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6" t="s">
        <v>508</v>
      </c>
      <c r="AL12" s="1117"/>
      <c r="AM12" s="1117"/>
      <c r="AN12" s="1118"/>
      <c r="AO12" s="275" t="s">
        <v>509</v>
      </c>
      <c r="AP12" s="275" t="s">
        <v>509</v>
      </c>
      <c r="AQ12" s="276">
        <v>23</v>
      </c>
      <c r="AR12" s="277" t="s">
        <v>509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6" t="s">
        <v>510</v>
      </c>
      <c r="AL13" s="1117"/>
      <c r="AM13" s="1117"/>
      <c r="AN13" s="1118"/>
      <c r="AO13" s="275">
        <v>155682</v>
      </c>
      <c r="AP13" s="275">
        <v>4052</v>
      </c>
      <c r="AQ13" s="276">
        <v>2667</v>
      </c>
      <c r="AR13" s="277">
        <v>51.9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6" t="s">
        <v>511</v>
      </c>
      <c r="AL14" s="1117"/>
      <c r="AM14" s="1117"/>
      <c r="AN14" s="1118"/>
      <c r="AO14" s="275">
        <v>86452</v>
      </c>
      <c r="AP14" s="275">
        <v>2250</v>
      </c>
      <c r="AQ14" s="276">
        <v>1163</v>
      </c>
      <c r="AR14" s="277">
        <v>93.5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9" t="s">
        <v>512</v>
      </c>
      <c r="AL15" s="1120"/>
      <c r="AM15" s="1120"/>
      <c r="AN15" s="1121"/>
      <c r="AO15" s="275">
        <v>-225640</v>
      </c>
      <c r="AP15" s="275">
        <v>-5872</v>
      </c>
      <c r="AQ15" s="276">
        <v>-4250</v>
      </c>
      <c r="AR15" s="277">
        <v>38.200000000000003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9" t="s">
        <v>193</v>
      </c>
      <c r="AL16" s="1120"/>
      <c r="AM16" s="1120"/>
      <c r="AN16" s="1121"/>
      <c r="AO16" s="275">
        <v>4370969</v>
      </c>
      <c r="AP16" s="275">
        <v>113756</v>
      </c>
      <c r="AQ16" s="276">
        <v>73949</v>
      </c>
      <c r="AR16" s="277">
        <v>53.8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514</v>
      </c>
      <c r="AP20" s="284" t="s">
        <v>515</v>
      </c>
      <c r="AQ20" s="285" t="s">
        <v>516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22" t="s">
        <v>517</v>
      </c>
      <c r="AL21" s="1123"/>
      <c r="AM21" s="1123"/>
      <c r="AN21" s="1124"/>
      <c r="AO21" s="288">
        <v>10.02</v>
      </c>
      <c r="AP21" s="289">
        <v>6.65</v>
      </c>
      <c r="AQ21" s="290">
        <v>3.37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22" t="s">
        <v>518</v>
      </c>
      <c r="AL22" s="1123"/>
      <c r="AM22" s="1123"/>
      <c r="AN22" s="1124"/>
      <c r="AO22" s="293">
        <v>101.3</v>
      </c>
      <c r="AP22" s="294">
        <v>97</v>
      </c>
      <c r="AQ22" s="295">
        <v>4.3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3" t="s">
        <v>519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58"/>
    </row>
    <row r="27" spans="1:46" x14ac:dyDescent="0.15">
      <c r="A27" s="300"/>
      <c r="AO27" s="253"/>
      <c r="AP27" s="253"/>
      <c r="AQ27" s="253"/>
      <c r="AR27" s="253"/>
      <c r="AS27" s="253"/>
      <c r="AT27" s="253"/>
    </row>
    <row r="28" spans="1:46" ht="17.25" x14ac:dyDescent="0.15">
      <c r="A28" s="254" t="s">
        <v>520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500</v>
      </c>
      <c r="AP30" s="263"/>
      <c r="AQ30" s="264" t="s">
        <v>501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502</v>
      </c>
      <c r="AQ31" s="270" t="s">
        <v>503</v>
      </c>
      <c r="AR31" s="271" t="s">
        <v>504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30" t="s">
        <v>522</v>
      </c>
      <c r="AL32" s="1131"/>
      <c r="AM32" s="1131"/>
      <c r="AN32" s="1132"/>
      <c r="AO32" s="303">
        <v>320261</v>
      </c>
      <c r="AP32" s="303">
        <v>8335</v>
      </c>
      <c r="AQ32" s="304">
        <v>33124</v>
      </c>
      <c r="AR32" s="305">
        <v>-74.8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30" t="s">
        <v>523</v>
      </c>
      <c r="AL33" s="1131"/>
      <c r="AM33" s="1131"/>
      <c r="AN33" s="1132"/>
      <c r="AO33" s="303" t="s">
        <v>509</v>
      </c>
      <c r="AP33" s="303" t="s">
        <v>509</v>
      </c>
      <c r="AQ33" s="304" t="s">
        <v>509</v>
      </c>
      <c r="AR33" s="305" t="s">
        <v>509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30" t="s">
        <v>524</v>
      </c>
      <c r="AL34" s="1131"/>
      <c r="AM34" s="1131"/>
      <c r="AN34" s="1132"/>
      <c r="AO34" s="303" t="s">
        <v>509</v>
      </c>
      <c r="AP34" s="303" t="s">
        <v>509</v>
      </c>
      <c r="AQ34" s="304" t="s">
        <v>509</v>
      </c>
      <c r="AR34" s="305" t="s">
        <v>509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30" t="s">
        <v>525</v>
      </c>
      <c r="AL35" s="1131"/>
      <c r="AM35" s="1131"/>
      <c r="AN35" s="1132"/>
      <c r="AO35" s="303">
        <v>623375</v>
      </c>
      <c r="AP35" s="303">
        <v>16224</v>
      </c>
      <c r="AQ35" s="304">
        <v>9022</v>
      </c>
      <c r="AR35" s="305">
        <v>79.8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30" t="s">
        <v>526</v>
      </c>
      <c r="AL36" s="1131"/>
      <c r="AM36" s="1131"/>
      <c r="AN36" s="1132"/>
      <c r="AO36" s="303">
        <v>195320</v>
      </c>
      <c r="AP36" s="303">
        <v>5083</v>
      </c>
      <c r="AQ36" s="304">
        <v>1987</v>
      </c>
      <c r="AR36" s="305">
        <v>155.80000000000001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30" t="s">
        <v>527</v>
      </c>
      <c r="AL37" s="1131"/>
      <c r="AM37" s="1131"/>
      <c r="AN37" s="1132"/>
      <c r="AO37" s="303">
        <v>4547</v>
      </c>
      <c r="AP37" s="303">
        <v>118</v>
      </c>
      <c r="AQ37" s="304">
        <v>678</v>
      </c>
      <c r="AR37" s="305">
        <v>-82.6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3" t="s">
        <v>528</v>
      </c>
      <c r="AL38" s="1134"/>
      <c r="AM38" s="1134"/>
      <c r="AN38" s="1135"/>
      <c r="AO38" s="306" t="s">
        <v>509</v>
      </c>
      <c r="AP38" s="306" t="s">
        <v>509</v>
      </c>
      <c r="AQ38" s="307">
        <v>0</v>
      </c>
      <c r="AR38" s="295" t="s">
        <v>509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3" t="s">
        <v>529</v>
      </c>
      <c r="AL39" s="1134"/>
      <c r="AM39" s="1134"/>
      <c r="AN39" s="1135"/>
      <c r="AO39" s="303">
        <v>-165201</v>
      </c>
      <c r="AP39" s="303">
        <v>-4299</v>
      </c>
      <c r="AQ39" s="304">
        <v>-3119</v>
      </c>
      <c r="AR39" s="305">
        <v>37.799999999999997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30" t="s">
        <v>530</v>
      </c>
      <c r="AL40" s="1131"/>
      <c r="AM40" s="1131"/>
      <c r="AN40" s="1132"/>
      <c r="AO40" s="303">
        <v>-650890</v>
      </c>
      <c r="AP40" s="303">
        <v>-16940</v>
      </c>
      <c r="AQ40" s="304">
        <v>-27108</v>
      </c>
      <c r="AR40" s="305">
        <v>-37.5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6" t="s">
        <v>308</v>
      </c>
      <c r="AL41" s="1137"/>
      <c r="AM41" s="1137"/>
      <c r="AN41" s="1138"/>
      <c r="AO41" s="303">
        <v>327412</v>
      </c>
      <c r="AP41" s="303">
        <v>8521</v>
      </c>
      <c r="AQ41" s="304">
        <v>14583</v>
      </c>
      <c r="AR41" s="305">
        <v>-41.6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5" t="s">
        <v>500</v>
      </c>
      <c r="AN49" s="1127" t="s">
        <v>534</v>
      </c>
      <c r="AO49" s="1128"/>
      <c r="AP49" s="1128"/>
      <c r="AQ49" s="1128"/>
      <c r="AR49" s="112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6"/>
      <c r="AN50" s="319" t="s">
        <v>535</v>
      </c>
      <c r="AO50" s="320" t="s">
        <v>536</v>
      </c>
      <c r="AP50" s="321" t="s">
        <v>537</v>
      </c>
      <c r="AQ50" s="322" t="s">
        <v>538</v>
      </c>
      <c r="AR50" s="323" t="s">
        <v>539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540</v>
      </c>
      <c r="AL51" s="316"/>
      <c r="AM51" s="324">
        <v>2574163</v>
      </c>
      <c r="AN51" s="325">
        <v>67083</v>
      </c>
      <c r="AO51" s="326">
        <v>-14</v>
      </c>
      <c r="AP51" s="327">
        <v>47387</v>
      </c>
      <c r="AQ51" s="328">
        <v>-9.1999999999999993</v>
      </c>
      <c r="AR51" s="329">
        <v>-4.8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541</v>
      </c>
      <c r="AM52" s="332">
        <v>2170353</v>
      </c>
      <c r="AN52" s="333">
        <v>56559</v>
      </c>
      <c r="AO52" s="334">
        <v>-8.5</v>
      </c>
      <c r="AP52" s="335">
        <v>24928</v>
      </c>
      <c r="AQ52" s="336">
        <v>0.3</v>
      </c>
      <c r="AR52" s="337">
        <v>-8.8000000000000007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542</v>
      </c>
      <c r="AL53" s="316"/>
      <c r="AM53" s="324">
        <v>3181600</v>
      </c>
      <c r="AN53" s="325">
        <v>82900</v>
      </c>
      <c r="AO53" s="326">
        <v>23.6</v>
      </c>
      <c r="AP53" s="327">
        <v>51264</v>
      </c>
      <c r="AQ53" s="328">
        <v>8.1999999999999993</v>
      </c>
      <c r="AR53" s="329">
        <v>15.4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541</v>
      </c>
      <c r="AM54" s="332">
        <v>2766676</v>
      </c>
      <c r="AN54" s="333">
        <v>72088</v>
      </c>
      <c r="AO54" s="334">
        <v>27.5</v>
      </c>
      <c r="AP54" s="335">
        <v>26040</v>
      </c>
      <c r="AQ54" s="336">
        <v>4.5</v>
      </c>
      <c r="AR54" s="337">
        <v>23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543</v>
      </c>
      <c r="AL55" s="316"/>
      <c r="AM55" s="324">
        <v>3825025</v>
      </c>
      <c r="AN55" s="325">
        <v>99672</v>
      </c>
      <c r="AO55" s="326">
        <v>20.2</v>
      </c>
      <c r="AP55" s="327">
        <v>52068</v>
      </c>
      <c r="AQ55" s="328">
        <v>1.6</v>
      </c>
      <c r="AR55" s="329">
        <v>18.600000000000001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541</v>
      </c>
      <c r="AM56" s="332">
        <v>3244558</v>
      </c>
      <c r="AN56" s="333">
        <v>84547</v>
      </c>
      <c r="AO56" s="334">
        <v>17.3</v>
      </c>
      <c r="AP56" s="335">
        <v>26936</v>
      </c>
      <c r="AQ56" s="336">
        <v>3.4</v>
      </c>
      <c r="AR56" s="337">
        <v>13.9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544</v>
      </c>
      <c r="AL57" s="316"/>
      <c r="AM57" s="324">
        <v>1477444</v>
      </c>
      <c r="AN57" s="325">
        <v>38547</v>
      </c>
      <c r="AO57" s="326">
        <v>-61.3</v>
      </c>
      <c r="AP57" s="327">
        <v>47161</v>
      </c>
      <c r="AQ57" s="328">
        <v>-9.4</v>
      </c>
      <c r="AR57" s="329">
        <v>-51.9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541</v>
      </c>
      <c r="AM58" s="332">
        <v>1097973</v>
      </c>
      <c r="AN58" s="333">
        <v>28647</v>
      </c>
      <c r="AO58" s="334">
        <v>-66.099999999999994</v>
      </c>
      <c r="AP58" s="335">
        <v>24595</v>
      </c>
      <c r="AQ58" s="336">
        <v>-8.6999999999999993</v>
      </c>
      <c r="AR58" s="337">
        <v>-57.4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545</v>
      </c>
      <c r="AL59" s="316"/>
      <c r="AM59" s="324">
        <v>1632960</v>
      </c>
      <c r="AN59" s="325">
        <v>42498</v>
      </c>
      <c r="AO59" s="326">
        <v>10.199999999999999</v>
      </c>
      <c r="AP59" s="327">
        <v>43423</v>
      </c>
      <c r="AQ59" s="328">
        <v>-7.9</v>
      </c>
      <c r="AR59" s="329">
        <v>18.100000000000001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541</v>
      </c>
      <c r="AM60" s="332">
        <v>1526009</v>
      </c>
      <c r="AN60" s="333">
        <v>39715</v>
      </c>
      <c r="AO60" s="334">
        <v>38.6</v>
      </c>
      <c r="AP60" s="335">
        <v>22207</v>
      </c>
      <c r="AQ60" s="336">
        <v>-9.6999999999999993</v>
      </c>
      <c r="AR60" s="337">
        <v>48.3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546</v>
      </c>
      <c r="AL61" s="338"/>
      <c r="AM61" s="339">
        <v>2538238</v>
      </c>
      <c r="AN61" s="340">
        <v>66140</v>
      </c>
      <c r="AO61" s="341">
        <v>-4.3</v>
      </c>
      <c r="AP61" s="342">
        <v>48261</v>
      </c>
      <c r="AQ61" s="343">
        <v>-3.3</v>
      </c>
      <c r="AR61" s="329">
        <v>-1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541</v>
      </c>
      <c r="AM62" s="332">
        <v>2161114</v>
      </c>
      <c r="AN62" s="333">
        <v>56311</v>
      </c>
      <c r="AO62" s="334">
        <v>1.8</v>
      </c>
      <c r="AP62" s="335">
        <v>24941</v>
      </c>
      <c r="AQ62" s="336">
        <v>-2</v>
      </c>
      <c r="AR62" s="337">
        <v>3.8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lbf+uvU6B9eCjOu3Bv/dTXe2MpT84O/RMNc0Je03SSxuhVdw3IGsbLT3vGBcc+yjdQb7clZkaSI689LZxQ9JoQ==" saltValue="5BTfSSZ9P90EKf+UV6qW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548</v>
      </c>
    </row>
    <row r="120" spans="125:125" ht="13.5" hidden="1" customHeight="1" x14ac:dyDescent="0.15"/>
    <row r="121" spans="125:125" ht="13.5" hidden="1" customHeight="1" x14ac:dyDescent="0.15">
      <c r="DU121" s="250"/>
    </row>
  </sheetData>
  <sheetProtection algorithmName="SHA-512" hashValue="MC4CIrhEv1TIu4yjFJB/e5nXr1lmpwKx+nPDAvKrgH0U/MUxqiX3YdbbqJAj2UvmG3Vt1fCey/Spv4tWCMTa9A==" saltValue="DW6OaLivKRZag6OO3LsL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549</v>
      </c>
    </row>
  </sheetData>
  <sheetProtection algorithmName="SHA-512" hashValue="LIc7UPn16UGj2qutgxZrv5Qk99Dfb9IpsUJI3B9wFHTmvahIue0wTF2FtcbHQin2/lpoM8OnyzsEQOU28YASWw==" saltValue="VRt65fC02Hlt667wGzk/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63.98</v>
      </c>
      <c r="G47" s="12">
        <v>59.11</v>
      </c>
      <c r="H47" s="12">
        <v>57.51</v>
      </c>
      <c r="I47" s="12">
        <v>62.36</v>
      </c>
      <c r="J47" s="13">
        <v>65.89</v>
      </c>
    </row>
    <row r="48" spans="2:10" ht="57.75" customHeight="1" x14ac:dyDescent="0.15">
      <c r="B48" s="14"/>
      <c r="C48" s="1141" t="s">
        <v>4</v>
      </c>
      <c r="D48" s="1141"/>
      <c r="E48" s="1142"/>
      <c r="F48" s="15">
        <v>4.26</v>
      </c>
      <c r="G48" s="16">
        <v>8.0299999999999994</v>
      </c>
      <c r="H48" s="16">
        <v>5.86</v>
      </c>
      <c r="I48" s="16">
        <v>9.27</v>
      </c>
      <c r="J48" s="17">
        <v>5.5</v>
      </c>
    </row>
    <row r="49" spans="2:10" ht="57.75" customHeight="1" thickBot="1" x14ac:dyDescent="0.2">
      <c r="B49" s="18"/>
      <c r="C49" s="1143" t="s">
        <v>5</v>
      </c>
      <c r="D49" s="1143"/>
      <c r="E49" s="1144"/>
      <c r="F49" s="19">
        <v>1.9</v>
      </c>
      <c r="G49" s="20" t="s">
        <v>555</v>
      </c>
      <c r="H49" s="20" t="s">
        <v>556</v>
      </c>
      <c r="I49" s="20">
        <v>13.26</v>
      </c>
      <c r="J49" s="21" t="s">
        <v>557</v>
      </c>
    </row>
    <row r="50" spans="2:10" x14ac:dyDescent="0.15"/>
  </sheetData>
  <sheetProtection algorithmName="SHA-512" hashValue="XNnB8uyKOqYDzrwztgl7TQqVbLcSYkLkKzsnHvOiDQXMZbfCa9oKqMXVv5Rw0Wu+MSMSZon5a/gPrLxR85mMAw==" saltValue="5gny2RAFSuTbPTG3uD3Y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2024-03-14T01:28:32Z</dcterms:created>
  <dcterms:modified xsi:type="dcterms:W3CDTF">2024-03-25T07:18:56Z</dcterms:modified>
  <cp:category/>
</cp:coreProperties>
</file>