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U34" i="10" s="1"/>
  <c r="U35" i="10" s="1"/>
  <c r="U36" i="10" s="1"/>
  <c r="U37" i="10" s="1"/>
  <c r="CO35" i="10"/>
  <c r="AM35" i="10"/>
  <c r="C35" i="10"/>
  <c r="CO34" i="10"/>
  <c r="BW34" i="10"/>
  <c r="BW35" i="10" s="1"/>
  <c r="BW36" i="10" s="1"/>
  <c r="BW37" i="10" s="1"/>
  <c r="BW38" i="10" s="1"/>
  <c r="BW39" i="10" s="1"/>
  <c r="BW40" i="10" s="1"/>
  <c r="BW41" i="10" s="1"/>
  <c r="BW42" i="10" s="1"/>
  <c r="BW43" i="10" s="1"/>
  <c r="C34" i="10"/>
  <c r="AM34" i="10" l="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<sst xmlns="http://schemas.openxmlformats.org/spreadsheetml/2006/main" count="1106" uniqueCount="613">
  <si>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</si>
  <si>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</si>
  <si>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</si>
  <si>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</si>
  <si>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</si>
  <si>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</si>
  <si>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</si>
  <si>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</si>
  <si>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</si>
  <si>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</si>
  <si>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</si>
  <si>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</si>
  <si>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</si>
  <si>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</si>
  <si>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</si>
  <si>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</si>
  <si>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</si>
  <si>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</si>
  <si>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</si>
  <si>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</si>
  <si>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</si>
  <si>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</si>
  <si>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</si>
  <si>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</si>
  <si>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</si>
  <si>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</si>
  <si>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</si>
  <si>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</si>
  <si>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</si>
  <si>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</si>
  <si>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</si>
  <si>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</si>
  <si>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</si>
  <si>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</si>
  <si>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</si>
  <si>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</si>
  <si>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</si>
  <si>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</si>
  <si>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</si>
  <si>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</si>
  <si>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</si>
  <si>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</si>
  <si>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</si>
  <si>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</si>
  <si>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</si>
  <si>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</si>
  <si>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</si>
  <si>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</si>
  <si>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</si>
  <si>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</si>
  <si>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</si>
  <si>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</si>
  <si>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</si>
  <si>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</si>
  <si>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</si>
  <si>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</si>
  <si>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</si>
  <si>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</si>
  <si>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</si>
  <si>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</si>
  <si>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</si>
  <si>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</si>
  <si>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</si>
  <si>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</si>
  <si>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</si>
  <si>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</si>
  <si>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</si>
  <si>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</si>
  <si>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</si>
  <si>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</si>
  <si>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</si>
  <si>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</si>
  <si>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</si>
  <si>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</si>
  <si>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</si>
  <si>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</si>
  <si>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</si>
  <si>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</si>
  <si>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</si>
  <si>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</si>
  <si>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</si>
  <si>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</si>
  <si>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</si>
  <si>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</si>
  <si>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</si>
  <si>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</si>
  <si>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</si>
  <si>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</si>
  <si>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</si>
  <si>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</si>
  <si>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</si>
  <si>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</si>
  <si>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</si>
  <si>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</si>
  <si>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</si>
  <si>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</si>
  <si>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</si>
  <si>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</si>
  <si>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</si>
  <si>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</si>
  <si>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</si>
  <si>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</si>
  <si>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</si>
  <si>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</si>
  <si>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</si>
  <si>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</si>
  <si>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</si>
  <si>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</si>
  <si>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</si>
  <si>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</si>
  <si>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</si>
  <si>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</si>
  <si>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</si>
  <si>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</si>
  <si>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</si>
  <si>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</si>
  <si>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</si>
  <si>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</si>
  <si>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</si>
  <si>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</si>
  <si>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</si>
  <si>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</si>
  <si>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</si>
  <si>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</si>
  <si>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</si>
  <si>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</si>
  <si>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</si>
  <si>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</si>
  <si>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</si>
  <si>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</si>
  <si>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</si>
  <si>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</si>
  <si>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</si>
  <si>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</si>
  <si>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</si>
  <si>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</si>
  <si>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</si>
  <si>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</si>
  <si>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</si>
  <si>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</si>
  <si>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</si>
  <si>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</si>
  <si>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</si>
  <si>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</si>
  <si>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</si>
  <si>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</si>
  <si>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</si>
  <si>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</si>
  <si>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</si>
  <si>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</si>
  <si>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</si>
  <si>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</si>
  <si>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</si>
  <si>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</si>
  <si>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</si>
  <si>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</si>
  <si>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</si>
  <si>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</si>
  <si>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</si>
  <si>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</si>
  <si>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</si>
  <si>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</si>
  <si>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</si>
  <si>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</si>
  <si>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</si>
  <si>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</si>
  <si>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</si>
  <si>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</si>
  <si>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</si>
  <si>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</si>
  <si>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</si>
  <si>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</si>
  <si>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</si>
  <si>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</si>
  <si>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</si>
  <si>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</si>
  <si>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</si>
  <si>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</si>
  <si>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</si>
  <si>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</si>
  <si>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</si>
  <si>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</si>
  <si>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</si>
  <si>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</si>
  <si>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</si>
  <si>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</si>
  <si>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</si>
  <si>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</si>
  <si>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</si>
  <si>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</si>
  <si>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</si>
  <si>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</si>
  <si>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</si>
  <si>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</si>
  <si>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</si>
  <si>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</si>
  <si>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</si>
  <si>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</si>
  <si>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</si>
  <si>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</si>
  <si>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</si>
  <si>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</si>
  <si>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</si>
  <si>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</si>
  <si>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</si>
  <si>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</si>
  <si>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</si>
  <si>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</si>
  <si>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</si>
  <si>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</si>
  <si>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</si>
  <si>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</si>
  <si>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</si>
  <si>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</si>
  <si>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</si>
  <si>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</si>
  <si>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</si>
  <si>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</si>
  <si>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</si>
  <si>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</si>
  <si>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</si>
  <si>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</si>
  <si>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</si>
  <si>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</si>
  <si>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</si>
  <si>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</si>
  <si>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</si>
  <si>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</si>
  <si>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</si>
  <si>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</si>
  <si>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</si>
  <si>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</si>
  <si>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</si>
  <si>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</si>
  <si>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</si>
  <si>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</si>
  <si>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</si>
  <si>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</si>
  <si>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</si>
  <si>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</si>
  <si>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</si>
  <si>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</si>
  <si>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</si>
  <si>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</si>
  <si>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</si>
  <si>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</si>
  <si>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</si>
  <si>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</si>
  <si>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</si>
  <si>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</si>
  <si>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</si>
  <si>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</si>
  <si>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</si>
  <si>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</si>
  <si>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</si>
  <si>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</si>
  <si>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</si>
  <si>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</si>
  <si>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</si>
  <si>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</si>
  <si>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</si>
  <si>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</si>
  <si>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</si>
  <si>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</si>
  <si>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</si>
  <si>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</si>
  <si>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</si>
  <si>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</si>
  <si>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</si>
  <si>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</si>
  <si>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</si>
  <si>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</si>
  <si>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</si>
  <si>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</si>
  <si>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</si>
  <si>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</si>
  <si>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</si>
  <si>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</si>
  <si>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</si>
  <si>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</si>
  <si>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</si>
  <si>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</si>
  <si>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</si>
  <si>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</si>
  <si>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</si>
  <si>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</si>
  <si>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</si>
  <si>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</si>
  <si>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</si>
  <si>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</si>
  <si>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</si>
  <si>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</si>
  <si>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</si>
  <si>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</si>
  <si>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</si>
  <si>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</si>
  <si>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</si>
  <si>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</si>
  <si>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</si>
  <si>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</si>
  <si>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</si>
  <si>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</si>
  <si>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</si>
  <si>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</si>
  <si>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</si>
  <si>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</si>
  <si>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</si>
  <si>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</si>
  <si>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</si>
  <si>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</si>
  <si>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</si>
  <si>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</si>
  <si>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</si>
  <si>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</si>
  <si>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</si>
  <si>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</si>
  <si>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</si>
  <si>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</si>
  <si>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</si>
  <si>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</si>
  <si>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</si>
  <si>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</si>
  <si>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</si>
  <si>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</si>
  <si>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</si>
  <si>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</si>
  <si>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</si>
  <si>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</si>
  <si>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</si>
  <si>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</si>
  <si>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</si>
  <si>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</si>
  <si>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</si>
  <si>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</si>
  <si>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</si>
  <si>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</si>
  <si>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</si>
  <si>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</si>
  <si>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</si>
  <si>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</si>
  <si>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</si>
  <si>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</si>
  <si>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</si>
  <si>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</si>
  <si>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</si>
  <si>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</si>
  <si>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</si>
  <si>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</si>
  <si>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</si>
  <si>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</si>
  <si>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</si>
  <si>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</si>
  <si>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</si>
  <si>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</si>
  <si>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</si>
  <si>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</si>
  <si>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</si>
  <si>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</si>
  <si>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</si>
  <si>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</si>
  <si>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</si>
  <si>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</si>
  <si>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</si>
  <si>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</si>
  <si>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</si>
  <si>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</si>
  <si>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</si>
  <si>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</si>
  <si>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</si>
  <si>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</si>
  <si>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</si>
  <si>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</si>
  <si>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</si>
  <si>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</si>
  <si>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</si>
  <si>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</si>
  <si>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</si>
  <si>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</si>
  <si>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</si>
  <si>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</si>
  <si>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</si>
  <si>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</si>
  <si>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</si>
  <si>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</si>
  <si>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</si>
  <si>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</si>
  <si>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</si>
  <si>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</si>
  <si>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</si>
  <si>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</si>
  <si>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</si>
  <si>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</si>
  <si>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</si>
  <si>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</si>
  <si>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</si>
  <si>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</si>
  <si>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</si>
  <si>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</si>
  <si>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</si>
  <si>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</si>
  <si>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</si>
  <si>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</si>
  <si>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</si>
  <si>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</si>
  <si>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</si>
  <si>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</si>
  <si>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</si>
  <si>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</si>
  <si>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</si>
  <si>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</si>
  <si>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</si>
  <si>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</si>
  <si>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</si>
  <si>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</si>
  <si>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</si>
  <si>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</si>
  <si>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</si>
  <si>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</si>
  <si>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</si>
  <si>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</si>
  <si>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</si>
  <si>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</si>
  <si>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</si>
  <si>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</si>
  <si>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</si>
  <si>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</si>
  <si>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</si>
  <si>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</si>
  <si>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</si>
  <si>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</si>
  <si>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</si>
  <si>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</si>
  <si>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</si>
  <si>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</si>
  <si>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</si>
  <si>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</si>
  <si>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</si>
  <si>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</si>
  <si>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</si>
  <si>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</si>
  <si>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</si>
  <si>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</si>
  <si>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</si>
  <si>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</si>
  <si>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</si>
  <si>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</si>
  <si>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</si>
  <si>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</si>
  <si>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</si>
  <si>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</si>
  <si>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</si>
  <si>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</si>
  <si>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</si>
  <si>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</si>
  <si>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</si>
  <si>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</si>
  <si>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</si>
  <si>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</si>
  <si>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</si>
  <si>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</si>
  <si>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</si>
  <si>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</si>
  <si>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</si>
  <si>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</si>
  <si>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</si>
  <si>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</si>
  <si>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</si>
  <si>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</si>
  <si>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</si>
  <si>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</si>
  <si>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</si>
  <si>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</si>
  <si>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</si>
  <si>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</si>
  <si>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</si>
  <si>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</si>
  <si>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</si>
  <si>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</si>
  <si>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</si>
  <si>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</si>
  <si>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</si>
  <si>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</si>
  <si>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</si>
  <si>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</si>
  <si>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</si>
  <si>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</si>
  <si>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</si>
  <si>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</si>
  <si>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</si>
  <si>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</si>
  <si>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</si>
  <si>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</si>
  <si>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</si>
  <si>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</si>
  <si>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</si>
  <si>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</si>
  <si>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</si>
  <si>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</si>
  <si>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</si>
  <si>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</si>
  <si>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</si>
  <si>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</si>
  <si>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</si>
  <si>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</si>
  <si>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</si>
  <si>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</si>
  <si>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</si>
  <si>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</si>
  <si>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</si>
  <si>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</si>
  <si>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</si>
  <si>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</si>
  <si>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</si>
  <si>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</si>
  <si>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</si>
  <si>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</si>
  <si>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</si>
  <si>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</si>
  <si>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</si>
  <si>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</si>
  <si>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</si>
  <si>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</si>
  <si>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</si>
  <si>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</si>
  <si>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</si>
  <si>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</si>
  <si>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</si>
  <si>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</si>
  <si>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</si>
  <si>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</si>
  <si>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</si>
  <si>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</si>
  <si>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</si>
  <si>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</si>
  <si>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</si>
  <si>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</si>
  <si>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</si>
  <si>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</si>
  <si>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</si>
  <si>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</si>
  <si>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</si>
  <si>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</si>
  <si>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</si>
  <si>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</si>
  <si>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</si>
  <si>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</si>
  <si>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</si>
  <si>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</si>
  <si>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</si>
  <si>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</si>
  <si>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</si>
  <si>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</si>
  <si>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</si>
  <si>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</si>
  <si>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</si>
  <si>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</si>
  <si>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</si>
  <si>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</si>
  <si>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</si>
  <si>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</si>
  <si>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</si>
  <si>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</si>
  <si>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</si>
  <si>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</si>
  <si>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</si>
  <si>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</si>
  <si>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</si>
  <si>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</si>
  <si>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</si>
  <si>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</si>
  <si>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</si>
  <si>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</si>
  <si>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</si>
  <si>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</si>
  <si>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0.90</t>
  </si>
  <si>
    <t>▲ 2.78</t>
  </si>
  <si>
    <t>水道事業会計</t>
  </si>
  <si>
    <t>一般会計</t>
  </si>
  <si>
    <t>介護保険特別会計（保険事業勘定）</t>
  </si>
  <si>
    <t>国民健康保険特別会計</t>
  </si>
  <si>
    <t>下水道事業特別会計</t>
  </si>
  <si>
    <t>中央土地区画整理事業特別会計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</si>
  <si>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</si>
  <si>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</si>
  <si>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</si>
  <si>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</si>
  <si>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</si>
  <si>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</si>
  <si>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</si>
  <si>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</si>
  <si>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</si>
  <si>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</si>
  <si>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</si>
  <si>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　一般会計</t>
    <phoneticPr fontId="2"/>
  </si>
  <si>
    <t>茨城県市町村総合事務組合　県民交通災害共済事業特別会計</t>
    <phoneticPr fontId="2"/>
  </si>
  <si>
    <t>茨城租税債権管理機構</t>
    <phoneticPr fontId="2"/>
  </si>
  <si>
    <t>茨城県後期高齢者医療広域連合　一般会計</t>
    <phoneticPr fontId="2"/>
  </si>
  <si>
    <t>茨城県後期高齢者医療広域連合　後期高齢者医療特別会計</t>
    <phoneticPr fontId="2"/>
  </si>
  <si>
    <t>茨城西南地方広域市町村圏事務組合　一般会計</t>
    <phoneticPr fontId="2"/>
  </si>
  <si>
    <t>茨城西南地方広域市町村圏事務組合　利根老人ホーム事業特別会計</t>
    <phoneticPr fontId="2"/>
  </si>
  <si>
    <t>茨城西南地方広域市町村圏事務組合　特殊湛水防除事業特別会計</t>
    <phoneticPr fontId="2"/>
  </si>
  <si>
    <t>下妻地方広域事務組合　一般会計</t>
    <phoneticPr fontId="2"/>
  </si>
  <si>
    <t>下妻地方広域事務組合　フィットネスパーク・きぬ</t>
    <phoneticPr fontId="2"/>
  </si>
  <si>
    <t>下妻地方広域事務組合　城山公苑</t>
    <phoneticPr fontId="2"/>
  </si>
  <si>
    <t>下妻地方広域事務組合　クリーンポート・きぬ</t>
    <phoneticPr fontId="2"/>
  </si>
  <si>
    <t>下妻地方広域事務組合　ヘキサホール・きぬ</t>
    <phoneticPr fontId="2"/>
  </si>
  <si>
    <t>下妻地方広域事務組合　クリーンパーク・きぬ</t>
    <phoneticPr fontId="2"/>
  </si>
  <si>
    <t>八千代町土地開発公社</t>
    <rPh sb="0" eb="4">
      <t>ヤチヨマチ</t>
    </rPh>
    <rPh sb="4" eb="10">
      <t>トチカイハツコウシャ</t>
    </rPh>
    <phoneticPr fontId="2"/>
  </si>
  <si>
    <t>公共施設整備基金</t>
    <phoneticPr fontId="5"/>
  </si>
  <si>
    <t>義務教育施設整備基金</t>
    <phoneticPr fontId="2"/>
  </si>
  <si>
    <t>ふるさと納税基金</t>
    <phoneticPr fontId="2"/>
  </si>
  <si>
    <t>国際交流基金</t>
    <phoneticPr fontId="2"/>
  </si>
  <si>
    <t>地域福祉基金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</si>
</sst>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66364</c:v>
                </c:pt>
                <c:pt idx="1">
                  <c:v>68548</c:v>
                </c:pt>
                <c:pt idx="2">
                  <c:v>78575</c:v>
                </c:pt>
                <c:pt idx="3">
                  <c:v>61630</c:v>
                </c:pt>
                <c:pt idx="4">
                  <c:v>76485</c:v>
                </c:pt>
              </c:numCache>
            </c:numRef>
          </c:val>
          <c:smooth val="0"/>
          <c:extLst>
            <c:ext xmlns:c16="http://schemas.microsoft.com/office/drawing/2014/chart" uri="{C3380CC4-5D6E-409C-BE32-E72D297353CC}">
              <c16:uniqueId val="{00000000-AD08-4B74-BD0E-80B590A274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42699</c:v>
                </c:pt>
                <c:pt idx="1">
                  <c:v>42130</c:v>
                </c:pt>
                <c:pt idx="2">
                  <c:v>23024</c:v>
                </c:pt>
                <c:pt idx="3">
                  <c:v>17111</c:v>
                </c:pt>
                <c:pt idx="4">
                  <c:v>15249</c:v>
                </c:pt>
              </c:numCache>
            </c:numRef>
          </c:val>
          <c:smooth val="0"/>
          <c:extLst>
            <c:ext xmlns:c16="http://schemas.microsoft.com/office/drawing/2014/chart" uri="{C3380CC4-5D6E-409C-BE32-E72D297353CC}">
              <c16:uniqueId val="{00000001-AD08-4B74-BD0E-80B590A274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c:v>
                </c:pt>
                <c:pt idx="1">
                  <c:v>6.25</c:v>
                </c:pt>
                <c:pt idx="2">
                  <c:v>8.61</c:v>
                </c:pt>
                <c:pt idx="3">
                  <c:v>13.19</c:v>
                </c:pt>
                <c:pt idx="4">
                  <c:v>12.65</c:v>
                </c:pt>
              </c:numCache>
            </c:numRef>
          </c:val>
          <c:extLst>
            <c:ext xmlns:c16="http://schemas.microsoft.com/office/drawing/2014/chart" uri="{C3380CC4-5D6E-409C-BE32-E72D297353CC}">
              <c16:uniqueId val="{00000000-CA64-4794-BADF-4695DACA56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17.38</c:v>
                </c:pt>
                <c:pt idx="1">
                  <c:v>16.91</c:v>
                </c:pt>
                <c:pt idx="2">
                  <c:v>18.02</c:v>
                </c:pt>
                <c:pt idx="3">
                  <c:v>21.14</c:v>
                </c:pt>
                <c:pt idx="4">
                  <c:v>25.86</c:v>
                </c:pt>
              </c:numCache>
            </c:numRef>
          </c:val>
          <c:extLst>
            <c:ext xmlns:c16="http://schemas.microsoft.com/office/drawing/2014/chart" uri="{C3380CC4-5D6E-409C-BE32-E72D297353CC}">
              <c16:uniqueId val="{00000001-CA64-4794-BADF-4695DACA56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-2.78</c:v>
                </c:pt>
                <c:pt idx="2">
                  <c:v>4.3</c:v>
                </c:pt>
                <c:pt idx="3">
                  <c:v>9.09</c:v>
                </c:pt>
                <c:pt idx="4">
                  <c:v>3.21</c:v>
                </c:pt>
              </c:numCache>
            </c:numRef>
          </c:val>
          <c:smooth val="0"/>
          <c:extLst>
            <c:ext xmlns:c16="http://schemas.microsoft.com/office/drawing/2014/chart" uri="{C3380CC4-5D6E-409C-BE32-E72D297353CC}">
              <c16:uniqueId val="{00000002-CA64-4794-BADF-4695DACA56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CA40-40D9-A7B3-628D33D1F3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40-40D9-A7B3-628D33D1F3B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0.11</c:v>
                </c:pt>
                <c:pt idx="4">
                  <c:v>#N/A</c:v>
                </c:pt>
                <c:pt idx="5">
                  <c:v>0.17</c:v>
                </c:pt>
                <c:pt idx="6">
                  <c:v>#N/A</c:v>
                </c:pt>
                <c:pt idx="7">
                  <c:v>0.09</c:v>
                </c:pt>
                <c:pt idx="8">
                  <c:v>#N/A</c:v>
                </c:pt>
                <c:pt idx="9">
                  <c:v>0.06</c:v>
                </c:pt>
              </c:numCache>
            </c:numRef>
          </c:val>
          <c:extLst>
            <c:ext xmlns:c16="http://schemas.microsoft.com/office/drawing/2014/chart" uri="{C3380CC4-5D6E-409C-BE32-E72D297353CC}">
              <c16:uniqueId val="{00000002-CA40-40D9-A7B3-628D33D1F3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0.08</c:v>
                </c:pt>
                <c:pt idx="4">
                  <c:v>#N/A</c:v>
                </c:pt>
                <c:pt idx="5">
                  <c:v>0.1</c:v>
                </c:pt>
                <c:pt idx="6">
                  <c:v>#N/A</c:v>
                </c:pt>
                <c:pt idx="7">
                  <c:v>0.09</c:v>
                </c:pt>
                <c:pt idx="8">
                  <c:v>#N/A</c:v>
                </c:pt>
                <c:pt idx="9">
                  <c:v>0.1</c:v>
                </c:pt>
              </c:numCache>
            </c:numRef>
          </c:val>
          <c:extLst>
            <c:ext xmlns:c16="http://schemas.microsoft.com/office/drawing/2014/chart" uri="{C3380CC4-5D6E-409C-BE32-E72D297353CC}">
              <c16:uniqueId val="{00000003-CA40-40D9-A7B3-628D33D1F3B9}"/>
            </c:ext>
          </c:extLst>
        </c:ser>
        <c:ser>
          <c:idx val="4"/>
          <c:order val="4"/>
          <c:tx>
            <c:strRef>
              <c:f>データシート!$A$31</c:f>
              <c:strCache>
                <c:ptCount val="1"/>
                <c:pt idx="0">
                  <c:v>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0.88</c:v>
                </c:pt>
                <c:pt idx="2">
                  <c:v>#N/A</c:v>
                </c:pt>
                <c:pt idx="3">
                  <c:v>0.25</c:v>
                </c:pt>
                <c:pt idx="4">
                  <c:v>#N/A</c:v>
                </c:pt>
                <c:pt idx="5">
                  <c:v>0.19</c:v>
                </c:pt>
                <c:pt idx="6">
                  <c:v>#N/A</c:v>
                </c:pt>
                <c:pt idx="7">
                  <c:v>0.16</c:v>
                </c:pt>
                <c:pt idx="8">
                  <c:v>#N/A</c:v>
                </c:pt>
                <c:pt idx="9">
                  <c:v>0.16</c:v>
                </c:pt>
              </c:numCache>
            </c:numRef>
          </c:val>
          <c:extLst>
            <c:ext xmlns:c16="http://schemas.microsoft.com/office/drawing/2014/chart" uri="{C3380CC4-5D6E-409C-BE32-E72D297353CC}">
              <c16:uniqueId val="{00000004-CA40-40D9-A7B3-628D33D1F3B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0.15</c:v>
                </c:pt>
                <c:pt idx="4">
                  <c:v>#N/A</c:v>
                </c:pt>
                <c:pt idx="5">
                  <c:v>0.24</c:v>
                </c:pt>
                <c:pt idx="6">
                  <c:v>#N/A</c:v>
                </c:pt>
                <c:pt idx="7">
                  <c:v>0.25</c:v>
                </c:pt>
                <c:pt idx="8">
                  <c:v>#N/A</c:v>
                </c:pt>
                <c:pt idx="9">
                  <c:v>0.24</c:v>
                </c:pt>
              </c:numCache>
            </c:numRef>
          </c:val>
          <c:extLst>
            <c:ext xmlns:c16="http://schemas.microsoft.com/office/drawing/2014/chart" uri="{C3380CC4-5D6E-409C-BE32-E72D297353CC}">
              <c16:uniqueId val="{00000005-CA40-40D9-A7B3-628D33D1F3B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1.07</c:v>
                </c:pt>
                <c:pt idx="2">
                  <c:v>#N/A</c:v>
                </c:pt>
                <c:pt idx="3">
                  <c:v>1.34</c:v>
                </c:pt>
                <c:pt idx="4">
                  <c:v>#N/A</c:v>
                </c:pt>
                <c:pt idx="5">
                  <c:v>2</c:v>
                </c:pt>
                <c:pt idx="6">
                  <c:v>#N/A</c:v>
                </c:pt>
                <c:pt idx="7">
                  <c:v>3.02</c:v>
                </c:pt>
                <c:pt idx="8">
                  <c:v>#N/A</c:v>
                </c:pt>
                <c:pt idx="9">
                  <c:v>0.98</c:v>
                </c:pt>
              </c:numCache>
            </c:numRef>
          </c:val>
          <c:extLst>
            <c:ext xmlns:c16="http://schemas.microsoft.com/office/drawing/2014/chart" uri="{C3380CC4-5D6E-409C-BE32-E72D297353CC}">
              <c16:uniqueId val="{00000006-CA40-40D9-A7B3-628D33D1F3B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1.64</c:v>
                </c:pt>
                <c:pt idx="2">
                  <c:v>#N/A</c:v>
                </c:pt>
                <c:pt idx="3">
                  <c:v>2.04</c:v>
                </c:pt>
                <c:pt idx="4">
                  <c:v>#N/A</c:v>
                </c:pt>
                <c:pt idx="5">
                  <c:v>2.0299999999999998</c:v>
                </c:pt>
                <c:pt idx="6">
                  <c:v>#N/A</c:v>
                </c:pt>
                <c:pt idx="7">
                  <c:v>2.5499999999999998</c:v>
                </c:pt>
                <c:pt idx="8">
                  <c:v>#N/A</c:v>
                </c:pt>
                <c:pt idx="9">
                  <c:v>3.44</c:v>
                </c:pt>
              </c:numCache>
            </c:numRef>
          </c:val>
          <c:extLst>
            <c:ext xmlns:c16="http://schemas.microsoft.com/office/drawing/2014/chart" uri="{C3380CC4-5D6E-409C-BE32-E72D297353CC}">
              <c16:uniqueId val="{00000007-CA40-40D9-A7B3-628D33D1F3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c:v>
                </c:pt>
                <c:pt idx="2">
                  <c:v>#N/A</c:v>
                </c:pt>
                <c:pt idx="3">
                  <c:v>6.24</c:v>
                </c:pt>
                <c:pt idx="4">
                  <c:v>#N/A</c:v>
                </c:pt>
                <c:pt idx="5">
                  <c:v>8.6</c:v>
                </c:pt>
                <c:pt idx="6">
                  <c:v>#N/A</c:v>
                </c:pt>
                <c:pt idx="7">
                  <c:v>13.18</c:v>
                </c:pt>
                <c:pt idx="8">
                  <c:v>#N/A</c:v>
                </c:pt>
                <c:pt idx="9">
                  <c:v>12.64</c:v>
                </c:pt>
              </c:numCache>
            </c:numRef>
          </c:val>
          <c:extLst>
            <c:ext xmlns:c16="http://schemas.microsoft.com/office/drawing/2014/chart" uri="{C3380CC4-5D6E-409C-BE32-E72D297353CC}">
              <c16:uniqueId val="{00000008-CA40-40D9-A7B3-628D33D1F3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28.99</c:v>
                </c:pt>
                <c:pt idx="2">
                  <c:v>#N/A</c:v>
                </c:pt>
                <c:pt idx="3">
                  <c:v>32.479999999999997</c:v>
                </c:pt>
                <c:pt idx="4">
                  <c:v>#N/A</c:v>
                </c:pt>
                <c:pt idx="5">
                  <c:v>34.57</c:v>
                </c:pt>
                <c:pt idx="6">
                  <c:v>#N/A</c:v>
                </c:pt>
                <c:pt idx="7">
                  <c:v>34.56</c:v>
                </c:pt>
                <c:pt idx="8">
                  <c:v>#N/A</c:v>
                </c:pt>
                <c:pt idx="9">
                  <c:v>26.87</c:v>
                </c:pt>
              </c:numCache>
            </c:numRef>
          </c:val>
          <c:extLst>
            <c:ext xmlns:c16="http://schemas.microsoft.com/office/drawing/2014/chart" uri="{C3380CC4-5D6E-409C-BE32-E72D297353CC}">
              <c16:uniqueId val="{00000009-CA40-40D9-A7B3-628D33D1F3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601</c:v>
                </c:pt>
                <c:pt idx="5">
                  <c:v>603</c:v>
                </c:pt>
                <c:pt idx="8">
                  <c:v>611</c:v>
                </c:pt>
                <c:pt idx="11">
                  <c:v>614</c:v>
                </c:pt>
                <c:pt idx="14">
                  <c:v>600</c:v>
                </c:pt>
              </c:numCache>
            </c:numRef>
          </c:val>
          <c:extLst>
            <c:ext xmlns:c16="http://schemas.microsoft.com/office/drawing/2014/chart" uri="{C3380CC4-5D6E-409C-BE32-E72D297353CC}">
              <c16:uniqueId val="{00000000-F22F-413B-A232-CD7A35D6D7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2F-413B-A232-CD7A35D6D7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28</c:v>
                </c:pt>
                <c:pt idx="6">
                  <c:v>28</c:v>
                </c:pt>
                <c:pt idx="9">
                  <c:v>28</c:v>
                </c:pt>
                <c:pt idx="12">
                  <c:v>28</c:v>
                </c:pt>
              </c:numCache>
            </c:numRef>
          </c:val>
          <c:extLst>
            <c:ext xmlns:c16="http://schemas.microsoft.com/office/drawing/2014/chart" uri="{C3380CC4-5D6E-409C-BE32-E72D297353CC}">
              <c16:uniqueId val="{00000002-F22F-413B-A232-CD7A35D6D7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18</c:v>
                </c:pt>
                <c:pt idx="6">
                  <c:v>18</c:v>
                </c:pt>
                <c:pt idx="9">
                  <c:v>17</c:v>
                </c:pt>
                <c:pt idx="12">
                  <c:v>14</c:v>
                </c:pt>
              </c:numCache>
            </c:numRef>
          </c:val>
          <c:extLst>
            <c:ext xmlns:c16="http://schemas.microsoft.com/office/drawing/2014/chart" uri="{C3380CC4-5D6E-409C-BE32-E72D297353CC}">
              <c16:uniqueId val="{00000003-F22F-413B-A232-CD7A35D6D7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302</c:v>
                </c:pt>
                <c:pt idx="3">
                  <c:v>316</c:v>
                </c:pt>
                <c:pt idx="6">
                  <c:v>329</c:v>
                </c:pt>
                <c:pt idx="9">
                  <c:v>324</c:v>
                </c:pt>
                <c:pt idx="12">
                  <c:v>328</c:v>
                </c:pt>
              </c:numCache>
            </c:numRef>
          </c:val>
          <c:extLst>
            <c:ext xmlns:c16="http://schemas.microsoft.com/office/drawing/2014/chart" uri="{C3380CC4-5D6E-409C-BE32-E72D297353CC}">
              <c16:uniqueId val="{00000004-F22F-413B-A232-CD7A35D6D7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F-413B-A232-CD7A35D6D7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2F-413B-A232-CD7A35D6D7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575</c:v>
                </c:pt>
                <c:pt idx="3">
                  <c:v>573</c:v>
                </c:pt>
                <c:pt idx="6">
                  <c:v>564</c:v>
                </c:pt>
                <c:pt idx="9">
                  <c:v>572</c:v>
                </c:pt>
                <c:pt idx="12">
                  <c:v>588</c:v>
                </c:pt>
              </c:numCache>
            </c:numRef>
          </c:val>
          <c:extLst>
            <c:ext xmlns:c16="http://schemas.microsoft.com/office/drawing/2014/chart" uri="{C3380CC4-5D6E-409C-BE32-E72D297353CC}">
              <c16:uniqueId val="{00000007-F22F-413B-A232-CD7A35D6D7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325</c:v>
                </c:pt>
                <c:pt idx="2">
                  <c:v>#N/A</c:v>
                </c:pt>
                <c:pt idx="3">
                  <c:v>#N/A</c:v>
                </c:pt>
                <c:pt idx="4">
                  <c:v>332</c:v>
                </c:pt>
                <c:pt idx="5">
                  <c:v>#N/A</c:v>
                </c:pt>
                <c:pt idx="6">
                  <c:v>#N/A</c:v>
                </c:pt>
                <c:pt idx="7">
                  <c:v>328</c:v>
                </c:pt>
                <c:pt idx="8">
                  <c:v>#N/A</c:v>
                </c:pt>
                <c:pt idx="9">
                  <c:v>#N/A</c:v>
                </c:pt>
                <c:pt idx="10">
                  <c:v>327</c:v>
                </c:pt>
                <c:pt idx="11">
                  <c:v>#N/A</c:v>
                </c:pt>
                <c:pt idx="12">
                  <c:v>#N/A</c:v>
                </c:pt>
                <c:pt idx="13">
                  <c:v>358</c:v>
                </c:pt>
                <c:pt idx="14">
                  <c:v>#N/A</c:v>
                </c:pt>
              </c:numCache>
            </c:numRef>
          </c:val>
          <c:smooth val="0"/>
          <c:extLst>
            <c:ext xmlns:c16="http://schemas.microsoft.com/office/drawing/2014/chart" uri="{C3380CC4-5D6E-409C-BE32-E72D297353CC}">
              <c16:uniqueId val="{00000008-F22F-413B-A232-CD7A35D6D7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7856</c:v>
                </c:pt>
                <c:pt idx="5">
                  <c:v>7649</c:v>
                </c:pt>
                <c:pt idx="8">
                  <c:v>7523</c:v>
                </c:pt>
                <c:pt idx="11">
                  <c:v>7292</c:v>
                </c:pt>
                <c:pt idx="14">
                  <c:v>6955</c:v>
                </c:pt>
              </c:numCache>
            </c:numRef>
          </c:val>
          <c:extLst>
            <c:ext xmlns:c16="http://schemas.microsoft.com/office/drawing/2014/chart" uri="{C3380CC4-5D6E-409C-BE32-E72D297353CC}">
              <c16:uniqueId val="{00000000-BF5F-45D7-8334-AE0EBF8104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5F-45D7-8334-AE0EBF8104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2901</c:v>
                </c:pt>
                <c:pt idx="5">
                  <c:v>2648</c:v>
                </c:pt>
                <c:pt idx="8">
                  <c:v>2900</c:v>
                </c:pt>
                <c:pt idx="11">
                  <c:v>3893</c:v>
                </c:pt>
                <c:pt idx="14">
                  <c:v>4831</c:v>
                </c:pt>
              </c:numCache>
            </c:numRef>
          </c:val>
          <c:extLst>
            <c:ext xmlns:c16="http://schemas.microsoft.com/office/drawing/2014/chart" uri="{C3380CC4-5D6E-409C-BE32-E72D297353CC}">
              <c16:uniqueId val="{00000002-BF5F-45D7-8334-AE0EBF8104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5F-45D7-8334-AE0EBF8104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5F-45D7-8334-AE0EBF8104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BF5F-45D7-8334-AE0EBF8104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1488</c:v>
                </c:pt>
                <c:pt idx="3">
                  <c:v>1329</c:v>
                </c:pt>
                <c:pt idx="6">
                  <c:v>1352</c:v>
                </c:pt>
                <c:pt idx="9">
                  <c:v>1345</c:v>
                </c:pt>
                <c:pt idx="12">
                  <c:v>1380</c:v>
                </c:pt>
              </c:numCache>
            </c:numRef>
          </c:val>
          <c:extLst>
            <c:ext xmlns:c16="http://schemas.microsoft.com/office/drawing/2014/chart" uri="{C3380CC4-5D6E-409C-BE32-E72D297353CC}">
              <c16:uniqueId val="{00000006-BF5F-45D7-8334-AE0EBF8104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c:v>
                </c:pt>
                <c:pt idx="3">
                  <c:v>59</c:v>
                </c:pt>
                <c:pt idx="6">
                  <c:v>55</c:v>
                </c:pt>
                <c:pt idx="9">
                  <c:v>64</c:v>
                </c:pt>
                <c:pt idx="12">
                  <c:v>70</c:v>
                </c:pt>
              </c:numCache>
            </c:numRef>
          </c:val>
          <c:extLst>
            <c:ext xmlns:c16="http://schemas.microsoft.com/office/drawing/2014/chart" uri="{C3380CC4-5D6E-409C-BE32-E72D297353CC}">
              <c16:uniqueId val="{00000007-BF5F-45D7-8334-AE0EBF8104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4678</c:v>
                </c:pt>
                <c:pt idx="3">
                  <c:v>4559</c:v>
                </c:pt>
                <c:pt idx="6">
                  <c:v>4486</c:v>
                </c:pt>
                <c:pt idx="9">
                  <c:v>4362</c:v>
                </c:pt>
                <c:pt idx="12">
                  <c:v>4362</c:v>
                </c:pt>
              </c:numCache>
            </c:numRef>
          </c:val>
          <c:extLst>
            <c:ext xmlns:c16="http://schemas.microsoft.com/office/drawing/2014/chart" uri="{C3380CC4-5D6E-409C-BE32-E72D297353CC}">
              <c16:uniqueId val="{00000008-BF5F-45D7-8334-AE0EBF8104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361</c:v>
                </c:pt>
                <c:pt idx="3">
                  <c:v>302</c:v>
                </c:pt>
                <c:pt idx="6">
                  <c:v>274</c:v>
                </c:pt>
                <c:pt idx="9">
                  <c:v>246</c:v>
                </c:pt>
                <c:pt idx="12">
                  <c:v>218</c:v>
                </c:pt>
              </c:numCache>
            </c:numRef>
          </c:val>
          <c:extLst>
            <c:ext xmlns:c16="http://schemas.microsoft.com/office/drawing/2014/chart" uri="{C3380CC4-5D6E-409C-BE32-E72D297353CC}">
              <c16:uniqueId val="{00000009-BF5F-45D7-8334-AE0EBF8104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7079</c:v>
                </c:pt>
                <c:pt idx="3">
                  <c:v>7273</c:v>
                </c:pt>
                <c:pt idx="6">
                  <c:v>7197</c:v>
                </c:pt>
                <c:pt idx="9">
                  <c:v>7118</c:v>
                </c:pt>
                <c:pt idx="12">
                  <c:v>6740</c:v>
                </c:pt>
              </c:numCache>
            </c:numRef>
          </c:val>
          <c:extLst>
            <c:ext xmlns:c16="http://schemas.microsoft.com/office/drawing/2014/chart" uri="{C3380CC4-5D6E-409C-BE32-E72D297353CC}">
              <c16:uniqueId val="{0000000A-BF5F-45D7-8334-AE0EBF8104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2917</c:v>
                </c:pt>
                <c:pt idx="2">
                  <c:v>#N/A</c:v>
                </c:pt>
                <c:pt idx="3">
                  <c:v>#N/A</c:v>
                </c:pt>
                <c:pt idx="4">
                  <c:v>3226</c:v>
                </c:pt>
                <c:pt idx="5">
                  <c:v>#N/A</c:v>
                </c:pt>
                <c:pt idx="6">
                  <c:v>#N/A</c:v>
                </c:pt>
                <c:pt idx="7">
                  <c:v>2942</c:v>
                </c:pt>
                <c:pt idx="8">
                  <c:v>#N/A</c:v>
                </c:pt>
                <c:pt idx="9">
                  <c:v>#N/A</c:v>
                </c:pt>
                <c:pt idx="10">
                  <c:v>1950</c:v>
                </c:pt>
                <c:pt idx="11">
                  <c:v>#N/A</c:v>
                </c:pt>
                <c:pt idx="12">
                  <c:v>#N/A</c:v>
                </c:pt>
                <c:pt idx="13">
                  <c:v>984</c:v>
                </c:pt>
                <c:pt idx="14">
                  <c:v>#N/A</c:v>
                </c:pt>
              </c:numCache>
            </c:numRef>
          </c:val>
          <c:smooth val="0"/>
          <c:extLst>
            <c:ext xmlns:c16="http://schemas.microsoft.com/office/drawing/2014/chart" uri="{C3380CC4-5D6E-409C-BE32-E72D297353CC}">
              <c16:uniqueId val="{0000000B-BF5F-45D7-8334-AE0EBF8104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975</c:v>
                </c:pt>
                <c:pt idx="1">
                  <c:v>1207</c:v>
                </c:pt>
                <c:pt idx="2">
                  <c:v>1436</c:v>
                </c:pt>
              </c:numCache>
            </c:numRef>
          </c:val>
          <c:extLst>
            <c:ext xmlns:c16="http://schemas.microsoft.com/office/drawing/2014/chart" uri="{C3380CC4-5D6E-409C-BE32-E72D297353CC}">
              <c16:uniqueId val="{00000000-3A13-4B72-934B-33C7677D8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164</c:v>
                </c:pt>
                <c:pt idx="1">
                  <c:v>272</c:v>
                </c:pt>
                <c:pt idx="2">
                  <c:v>272</c:v>
                </c:pt>
              </c:numCache>
            </c:numRef>
          </c:val>
          <c:extLst>
            <c:ext xmlns:c16="http://schemas.microsoft.com/office/drawing/2014/chart" uri="{C3380CC4-5D6E-409C-BE32-E72D297353CC}">
              <c16:uniqueId val="{00000001-3A13-4B72-934B-33C7677D8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1222</c:v>
                </c:pt>
                <c:pt idx="1">
                  <c:v>1664</c:v>
                </c:pt>
                <c:pt idx="2">
                  <c:v>2272</c:v>
                </c:pt>
              </c:numCache>
            </c:numRef>
          </c:val>
          <c:extLst>
            <c:ext xmlns:c16="http://schemas.microsoft.com/office/drawing/2014/chart" uri="{C3380CC4-5D6E-409C-BE32-E72D297353CC}">
              <c16:uniqueId val="{00000002-3A13-4B72-934B-33C7677D85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３０年度に起債した臨時財政対策債の元金償還開始等により，元利償還金は前年度と比較して１６百万円増の５８８百万円となった。また，事業費補正により基準財政需要額に算入された公債費において下水道費算入額の減等により１５百万円減少となった。実質公債費比率の分子全体額については前年度から３１百万円増加し，３５８百万円となっ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満期一括償還地方債を発行していないため，該当はない。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と比較し，将来負担である一般会計等に係る地方債の現在高が平成１３年度に起債した臨時財政対策債などの償還終了に伴い３７８百万円減少した一方で，財政調整基金及び公共施設整備基金等の増により，充当可能財源である基金が９３８百万円増加した。将来負担が減となり、充当可能財源等が増となったことにより，将来負担比率の分子は前年度から９６６百万円減少し，９８４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学校施設の修繕に備えて「義務教育施設整備基金」に２９０百万円積立てたほか，老朽化が進む公共施設の更新に備えて「公共施設整備基金」に２５９百万円，財政調整基金に３００百万円積立てたことにより，基金全体としては，前年度から８３７百万円増の３，９８０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今後は老朽化した公共施設の更新や規模が拡大してきたふるさと納税の収入や充当を明確にしていくために，特定目的基金を活用していく予定である。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公共施設整備基金：主に老朽化した公共施設の修繕及び建替え並びに耐震化，長寿命化等に活用をする。</a:t>
          </a:r>
          <a:endParaRPr lang="ja-JP" altLang="ja-JP" sz="1400">
            <a:effectLst/>
          </a:endParaRPr>
        </a:p>
        <a:p>
          <a:r>
            <a:rPr lang="ja-JP" altLang="ja-JP" sz="1100">
              <a:solidFill>
                <a:schemeClr val="dk1"/>
              </a:solidFill>
              <a:effectLst/>
              <a:latin typeface="+mn-lt"/>
              <a:ea typeface="+mn-ea"/>
              <a:cs typeface="+mn-cs"/>
            </a:rPr>
            <a:t>義務教育施設整備基金：主に老朽化した学校教育系施設の修繕及び建替え並びに耐震化，長寿命化等に活用をする。</a:t>
          </a:r>
          <a:endParaRPr lang="ja-JP" altLang="ja-JP" sz="1400">
            <a:effectLst/>
          </a:endParaRPr>
        </a:p>
        <a:p>
          <a:r>
            <a:rPr lang="ja-JP" altLang="ja-JP" sz="1100">
              <a:solidFill>
                <a:schemeClr val="dk1"/>
              </a:solidFill>
              <a:effectLst/>
              <a:latin typeface="+mn-lt"/>
              <a:ea typeface="+mn-ea"/>
              <a:cs typeface="+mn-cs"/>
            </a:rPr>
            <a:t>ふるさと納税基金：ふるさと納税により寄せられた寄附金を寄附者の思いを実現するための事業の財源に充てる。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公共施設整備基金：老朽化が進んでいる中央公民館等公共施設更新のため積立てし，２１０百万円増となった。</a:t>
          </a:r>
          <a:endParaRPr lang="ja-JP" altLang="ja-JP" sz="1400">
            <a:effectLst/>
          </a:endParaRPr>
        </a:p>
        <a:p>
          <a:r>
            <a:rPr lang="ja-JP" altLang="ja-JP" sz="1100">
              <a:solidFill>
                <a:schemeClr val="dk1"/>
              </a:solidFill>
              <a:effectLst/>
              <a:latin typeface="+mn-lt"/>
              <a:ea typeface="+mn-ea"/>
              <a:cs typeface="+mn-cs"/>
            </a:rPr>
            <a:t>義務教育施設整備基金：学校施設の修繕に備え積立てを行い，２９１百万円増となった。</a:t>
          </a:r>
          <a:endParaRPr lang="ja-JP" altLang="ja-JP" sz="1400">
            <a:effectLst/>
          </a:endParaRPr>
        </a:p>
        <a:p>
          <a:r>
            <a:rPr lang="ja-JP" altLang="ja-JP" sz="1100">
              <a:solidFill>
                <a:schemeClr val="dk1"/>
              </a:solidFill>
              <a:effectLst/>
              <a:latin typeface="+mn-lt"/>
              <a:ea typeface="+mn-ea"/>
              <a:cs typeface="+mn-cs"/>
            </a:rPr>
            <a:t>ふるさと納税基金：ふるさと納税により寄せられた寄附金を後年度実施する事業に活用するため積立てし，１２７百万円増となった。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町税等の増により一般財源が当初予算に比べ１７１百万円増となったこと等により，３００百万円を積立てし，支出の不足等への対応として７１百万円の取崩しを行った。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突発的な災害や緊急を要するような経費に備えるため，標準財政規模の１０％～２０％を水準として積立てを行っている。今後も同水準により積立てを行っていく。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減債基金については，前年度から変動はない。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令和３年度普通交付税再算定に係る臨時財政対策債償還基金費分を償還に合わせ取崩し，償還財源とする予定である。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21,224
19,817
58.99
10,128,549
9,422,864
702,231
5,552,781
7,015,104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力指数は前年度から０．０２ポイント減の０．６１となり，類似団体平均を上回っている。市町村民税や固定資産税等が増となり基準財政収入額が増加したが，臨時財政対策債発行可能額等の影響により基準財政需要額も増となったことが要因と考えられる。引き続き滞納額圧縮に努め財政基盤の強化を図るとともに，農産業の活性化や企業誘致等の検討を進め税収の増を目指す。また，徹底した経費削減を進め，健全財政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27517</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542617"/>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113894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27517</xdr:rowOff>
    </xdr:from>
    <xdr:to>
      <xdr:col>24</xdr:col>
      <xdr:colOff>12700</xdr:colOff>
      <xdr:row>38</xdr:row>
      <xdr:rowOff>27517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5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118533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38100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69444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と比較すると，歳出では，新しい生活様式に対応した事業の実施や扶助費の増等により，経常経費充当一般財源等が５１百万円増加となった。また，歳入では地方交付税等の減少により，経常一般財源等が５１百万円の減，臨時財政対策債が２８５百万円の減となり，数値としては前年度から５．８ポイント増の８８．７％と推移し，類似団体の平均値を下回った。今後も更なる経常経費の削減に加え，国・県補助制度等の積極的な活用による財源確保，地方債発行の抑制に努め，財政運営において弾力性の改善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60537</xdr:rowOff>
    </xdr:from>
    <xdr:to>
      <xdr:col>23</xdr:col>
      <xdr:colOff>133350</xdr:colOff>
      <xdr:row>63</xdr:row>
      <xdr:rowOff>106256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690437"/>
          <a:ext cx="0" cy="217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78333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8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106256</xdr:rowOff>
    </xdr:from>
    <xdr:to>
      <xdr:col>24</xdr:col>
      <xdr:colOff>12700</xdr:colOff>
      <xdr:row>63</xdr:row>
      <xdr:rowOff>106256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90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146914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43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60537</xdr:rowOff>
    </xdr:from>
    <xdr:to>
      <xdr:col>24</xdr:col>
      <xdr:colOff>12700</xdr:colOff>
      <xdr:row>62</xdr:row>
      <xdr:rowOff>60537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69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62</xdr:row>
      <xdr:rowOff>60537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23923"/>
          <a:ext cx="8382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62</xdr:row>
      <xdr:rowOff>44450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23923"/>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63077</xdr:rowOff>
    </xdr:from>
    <xdr:to>
      <xdr:col>19</xdr:col>
      <xdr:colOff>184150</xdr:colOff>
      <xdr:row>60</xdr:row>
      <xdr:rowOff>164677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3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67</xdr:row>
      <xdr:rowOff>15663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74350"/>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67</xdr:row>
      <xdr:rowOff>15663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16733"/>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102464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57573</xdr:rowOff>
    </xdr:from>
    <xdr:to>
      <xdr:col>19</xdr:col>
      <xdr:colOff>184150</xdr:colOff>
      <xdr:row>59</xdr:row>
      <xdr:rowOff>159173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169350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136313</xdr:rowOff>
    </xdr:from>
    <xdr:to>
      <xdr:col>11</xdr:col>
      <xdr:colOff>82550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については，類似団体平均より低水準にあり，会計年度任用職員についても，毎年度予算要求の段階で配分枠を示しており必要最低限の経費に抑えている。どちらも増加傾向にはあるが，類似団体との比較でも最小限の経費に抑えられている。しかしながら逼迫した財政状況を考慮し，今後更なる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150034</xdr:rowOff>
    </xdr:from>
    <xdr:to>
      <xdr:col>23</xdr:col>
      <xdr:colOff>133350</xdr:colOff>
      <xdr:row>90</xdr:row>
      <xdr:rowOff>60754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551834"/>
          <a:ext cx="0" cy="939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32831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6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60754</xdr:rowOff>
    </xdr:from>
    <xdr:to>
      <xdr:col>24</xdr:col>
      <xdr:colOff>12700</xdr:colOff>
      <xdr:row>90</xdr:row>
      <xdr:rowOff>60754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9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64961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42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150034</xdr:rowOff>
    </xdr:from>
    <xdr:to>
      <xdr:col>24</xdr:col>
      <xdr:colOff>12700</xdr:colOff>
      <xdr:row>84</xdr:row>
      <xdr:rowOff>150034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55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120360</xdr:rowOff>
    </xdr:from>
    <xdr:to>
      <xdr:col>23</xdr:col>
      <xdr:colOff>133350</xdr:colOff>
      <xdr:row>84</xdr:row>
      <xdr:rowOff>150034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50710"/>
          <a:ext cx="838200" cy="2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64194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5151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92117</xdr:rowOff>
    </xdr:from>
    <xdr:to>
      <xdr:col>23</xdr:col>
      <xdr:colOff>184150</xdr:colOff>
      <xdr:row>89</xdr:row>
      <xdr:rowOff>22267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51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51563</xdr:rowOff>
    </xdr:from>
    <xdr:to>
      <xdr:col>19</xdr:col>
      <xdr:colOff>133350</xdr:colOff>
      <xdr:row>83</xdr:row>
      <xdr:rowOff>120360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81913"/>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143534</xdr:rowOff>
    </xdr:from>
    <xdr:to>
      <xdr:col>19</xdr:col>
      <xdr:colOff>184150</xdr:colOff>
      <xdr:row>88</xdr:row>
      <xdr:rowOff>73684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505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58461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514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161615</xdr:rowOff>
    </xdr:from>
    <xdr:to>
      <xdr:col>15</xdr:col>
      <xdr:colOff>82550</xdr:colOff>
      <xdr:row>83</xdr:row>
      <xdr:rowOff>51563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20515"/>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87</xdr:row>
      <xdr:rowOff>52147</xdr:rowOff>
    </xdr:from>
    <xdr:to>
      <xdr:col>15</xdr:col>
      <xdr:colOff>133350</xdr:colOff>
      <xdr:row>87</xdr:row>
      <xdr:rowOff>153747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9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138524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50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167466</xdr:rowOff>
    </xdr:from>
    <xdr:to>
      <xdr:col>11</xdr:col>
      <xdr:colOff>31750</xdr:colOff>
      <xdr:row>82</xdr:row>
      <xdr:rowOff>161615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54916"/>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87</xdr:row>
      <xdr:rowOff>48273</xdr:rowOff>
    </xdr:from>
    <xdr:to>
      <xdr:col>11</xdr:col>
      <xdr:colOff>82550</xdr:colOff>
      <xdr:row>87</xdr:row>
      <xdr:rowOff>149873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96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134650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50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1690</xdr:rowOff>
    </xdr:from>
    <xdr:to>
      <xdr:col>7</xdr:col>
      <xdr:colOff>31750</xdr:colOff>
      <xdr:row>87</xdr:row>
      <xdr:rowOff>103290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91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88067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50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99234</xdr:rowOff>
    </xdr:from>
    <xdr:to>
      <xdr:col>23</xdr:col>
      <xdr:colOff>184150</xdr:colOff>
      <xdr:row>85</xdr:row>
      <xdr:rowOff>29384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20511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69560</xdr:rowOff>
    </xdr:from>
    <xdr:to>
      <xdr:col>19</xdr:col>
      <xdr:colOff>184150</xdr:colOff>
      <xdr:row>83</xdr:row>
      <xdr:rowOff>171160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68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763</xdr:rowOff>
    </xdr:from>
    <xdr:to>
      <xdr:col>15</xdr:col>
      <xdr:colOff>133350</xdr:colOff>
      <xdr:row>83</xdr:row>
      <xdr:rowOff>102363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112540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9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110815</xdr:rowOff>
    </xdr:from>
    <xdr:to>
      <xdr:col>11</xdr:col>
      <xdr:colOff>82550</xdr:colOff>
      <xdr:row>83</xdr:row>
      <xdr:rowOff>40965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51142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116666</xdr:rowOff>
    </xdr:from>
    <xdr:to>
      <xdr:col>7</xdr:col>
      <xdr:colOff>31750</xdr:colOff>
      <xdr:row>82</xdr:row>
      <xdr:rowOff>46816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ラスパイレス指数は，類似団体平均を上回る値で推移しているため，給与の適正化に努めるとともに，引き続き八千代町第６次総合計画により時間外勤務の縮減を行い</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599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134456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69850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多様化する住民ニーズへの対応や，地方分権の進展に伴い事務量は増加しているが，職員数は前年度と比較して３名増の１６０人で、類似団体と比較しても少ない職員数で行政運営を行っている。今後は，八千代町定員適正化計画の見直しを行うとともに，計画的な職員採用を実施しながら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67</xdr:row>
      <xdr:rowOff>135165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9360"/>
          <a:ext cx="0" cy="1502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107242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135165</xdr:rowOff>
    </xdr:from>
    <xdr:to>
      <xdr:col>81</xdr:col>
      <xdr:colOff>133350</xdr:colOff>
      <xdr:row>67</xdr:row>
      <xdr:rowOff>135165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59</xdr:row>
      <xdr:rowOff>3810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642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26143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998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54066</xdr:rowOff>
    </xdr:from>
    <xdr:to>
      <xdr:col>81</xdr:col>
      <xdr:colOff>95250</xdr:colOff>
      <xdr:row>64</xdr:row>
      <xdr:rowOff>155666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102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120106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090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36830</xdr:rowOff>
    </xdr:from>
    <xdr:to>
      <xdr:col>77</xdr:col>
      <xdr:colOff>95250</xdr:colOff>
      <xdr:row>64</xdr:row>
      <xdr:rowOff>138430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123207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44269</xdr:rowOff>
    </xdr:from>
    <xdr:to>
      <xdr:col>72</xdr:col>
      <xdr:colOff>203200</xdr:colOff>
      <xdr:row>58</xdr:row>
      <xdr:rowOff>64951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99883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153126</xdr:rowOff>
    </xdr:from>
    <xdr:to>
      <xdr:col>73</xdr:col>
      <xdr:colOff>44450</xdr:colOff>
      <xdr:row>64</xdr:row>
      <xdr:rowOff>83276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68053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20138</xdr:rowOff>
    </xdr:from>
    <xdr:to>
      <xdr:col>68</xdr:col>
      <xdr:colOff>152400</xdr:colOff>
      <xdr:row>58</xdr:row>
      <xdr:rowOff>44269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99642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45538</xdr:rowOff>
    </xdr:from>
    <xdr:to>
      <xdr:col>68</xdr:col>
      <xdr:colOff>203200</xdr:colOff>
      <xdr:row>66</xdr:row>
      <xdr:rowOff>147138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131915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7620</xdr:rowOff>
    </xdr:from>
    <xdr:to>
      <xdr:col>64</xdr:col>
      <xdr:colOff>152400</xdr:colOff>
      <xdr:row>66</xdr:row>
      <xdr:rowOff>109220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93997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45737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14151</xdr:rowOff>
    </xdr:from>
    <xdr:to>
      <xdr:col>73</xdr:col>
      <xdr:colOff>44450</xdr:colOff>
      <xdr:row>58</xdr:row>
      <xdr:rowOff>115751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125928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164919</xdr:rowOff>
    </xdr:from>
    <xdr:to>
      <xdr:col>68</xdr:col>
      <xdr:colOff>203200</xdr:colOff>
      <xdr:row>58</xdr:row>
      <xdr:rowOff>95069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105246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0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140788</xdr:rowOff>
    </xdr:from>
    <xdr:to>
      <xdr:col>64</xdr:col>
      <xdr:colOff>152400</xdr:colOff>
      <xdr:row>58</xdr:row>
      <xdr:rowOff>70938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81115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6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３０年度臨時財政対策債の元金償還開始等により，元利償還金の額が１６百万円増加し，また，普通交付税及び臨時財政対策債の発行可能額等の減少により，標準財政規模が１５６百万減少したことにより，単年度実質公債費比率は前年度より増の７．２％，３カ年平均の実質公債費比率は前年度から横ばいの６．８％となっ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4153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36</xdr:row>
      <xdr:rowOff>169333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38100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38100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38100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令和４年度は前年度と比較し，平成１４年度臨時財政対策債の償還終了等により，地方債の現在高が３８百万円減少した一方，充当可能財源である充当可能基金は９４百万円増加し，将来負担比率は１８．４ポイント減の１９．８％となった。類似団体平均値より高い傾向ではあるが，今後も特別会計や一部事務組合の地方債残高も含めた総合的な観点から地方債現在高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17</xdr:row>
      <xdr:rowOff>37148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581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9225</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29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17</xdr:row>
      <xdr:rowOff>37148</xdr:rowOff>
    </xdr:from>
    <xdr:to>
      <xdr:col>81</xdr:col>
      <xdr:colOff>133350</xdr:colOff>
      <xdr:row>17</xdr:row>
      <xdr:rowOff>37148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95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25612</xdr:rowOff>
    </xdr:from>
    <xdr:to>
      <xdr:col>81</xdr:col>
      <xdr:colOff>44450</xdr:colOff>
      <xdr:row>18</xdr:row>
      <xdr:rowOff>52705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68812"/>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52705</xdr:rowOff>
    </xdr:from>
    <xdr:to>
      <xdr:col>77</xdr:col>
      <xdr:colOff>44450</xdr:colOff>
      <xdr:row>21</xdr:row>
      <xdr:rowOff>847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3880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114617</xdr:rowOff>
    </xdr:from>
    <xdr:to>
      <xdr:col>77</xdr:col>
      <xdr:colOff>95250</xdr:colOff>
      <xdr:row>15</xdr:row>
      <xdr:rowOff>44767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54944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847</xdr:rowOff>
    </xdr:from>
    <xdr:to>
      <xdr:col>72</xdr:col>
      <xdr:colOff>203200</xdr:colOff>
      <xdr:row>22</xdr:row>
      <xdr:rowOff>4339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601297"/>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81386</xdr:rowOff>
    </xdr:from>
    <xdr:to>
      <xdr:col>73</xdr:col>
      <xdr:colOff>44450</xdr:colOff>
      <xdr:row>17</xdr:row>
      <xdr:rowOff>11536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21713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37042</xdr:rowOff>
    </xdr:from>
    <xdr:to>
      <xdr:col>68</xdr:col>
      <xdr:colOff>152400</xdr:colOff>
      <xdr:row>22</xdr:row>
      <xdr:rowOff>4339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6374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43180</xdr:rowOff>
    </xdr:from>
    <xdr:to>
      <xdr:col>68</xdr:col>
      <xdr:colOff>203200</xdr:colOff>
      <xdr:row>16</xdr:row>
      <xdr:rowOff>144780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154957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2434</xdr:rowOff>
    </xdr:from>
    <xdr:to>
      <xdr:col>64</xdr:col>
      <xdr:colOff>152400</xdr:colOff>
      <xdr:row>17</xdr:row>
      <xdr:rowOff>104034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114211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146262</xdr:rowOff>
    </xdr:from>
    <xdr:to>
      <xdr:col>81</xdr:col>
      <xdr:colOff>95250</xdr:colOff>
      <xdr:row>16</xdr:row>
      <xdr:rowOff>76412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118339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1905</xdr:rowOff>
    </xdr:from>
    <xdr:to>
      <xdr:col>77</xdr:col>
      <xdr:colOff>95250</xdr:colOff>
      <xdr:row>18</xdr:row>
      <xdr:rowOff>103505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121497</xdr:rowOff>
    </xdr:from>
    <xdr:to>
      <xdr:col>73</xdr:col>
      <xdr:colOff>44450</xdr:colOff>
      <xdr:row>21</xdr:row>
      <xdr:rowOff>51647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36424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3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124989</xdr:rowOff>
    </xdr:from>
    <xdr:to>
      <xdr:col>68</xdr:col>
      <xdr:colOff>203200</xdr:colOff>
      <xdr:row>22</xdr:row>
      <xdr:rowOff>55139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39916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8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157692</xdr:rowOff>
    </xdr:from>
    <xdr:to>
      <xdr:col>64</xdr:col>
      <xdr:colOff>152400</xdr:colOff>
      <xdr:row>21</xdr:row>
      <xdr:rowOff>87842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72619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21,224
19,817
58.99
10,128,549
9,422,864
702,231
5,552,781
7,015,104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における経常経費充当経常一般財源等が減少したが，経常一般財源等も増加したため経常経費経常収支比率は０．９ポイント増の２４．０％となった。しかしながら，なお類似団体平均を上回っている。今後は，八千代町定員適正化計画の見直しを行うとともに，計画的な職員採用を実施しながら適切な定員管理に努める。また，時間外勤務の縮減やテレワークの導入等働き方改革の推進を行い，引き続き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107950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23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149877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9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133350</xdr:rowOff>
    </xdr:from>
    <xdr:to>
      <xdr:col>24</xdr:col>
      <xdr:colOff>76200</xdr:colOff>
      <xdr:row>39</xdr:row>
      <xdr:rowOff>63500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107950</xdr:rowOff>
    </xdr:from>
    <xdr:to>
      <xdr:col>19</xdr:col>
      <xdr:colOff>187325</xdr:colOff>
      <xdr:row>40</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2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69850</xdr:rowOff>
    </xdr:from>
    <xdr:to>
      <xdr:col>15</xdr:col>
      <xdr:colOff>98425</xdr:colOff>
      <xdr:row>41</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27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95250</xdr:rowOff>
    </xdr:from>
    <xdr:to>
      <xdr:col>15</xdr:col>
      <xdr:colOff>149225</xdr:colOff>
      <xdr:row>40</xdr:row>
      <xdr:rowOff>25400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165100</xdr:rowOff>
    </xdr:from>
    <xdr:to>
      <xdr:col>11</xdr:col>
      <xdr:colOff>9525</xdr:colOff>
      <xdr:row>41</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51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133350</xdr:rowOff>
    </xdr:from>
    <xdr:to>
      <xdr:col>11</xdr:col>
      <xdr:colOff>60325</xdr:colOff>
      <xdr:row>41</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57150</xdr:rowOff>
    </xdr:from>
    <xdr:to>
      <xdr:col>20</xdr:col>
      <xdr:colOff>38100</xdr:colOff>
      <xdr:row>38</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19050</xdr:rowOff>
    </xdr:from>
    <xdr:to>
      <xdr:col>15</xdr:col>
      <xdr:colOff>149225</xdr:colOff>
      <xdr:row>40</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76200</xdr:rowOff>
    </xdr:from>
    <xdr:to>
      <xdr:col>11</xdr:col>
      <xdr:colOff>60325</xdr:colOff>
      <xdr:row>42</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114300</xdr:rowOff>
    </xdr:from>
    <xdr:to>
      <xdr:col>6</xdr:col>
      <xdr:colOff>171450</xdr:colOff>
      <xdr:row>40</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に係る経常収支比率は前年度から１．２ポイント増加し，１２．８％となったものの，類似団体平均を上回っている。前年度と比較すると，水道・光熱費の高騰や民間委託化が進んでおり各委託料の増加等により３２百万円増加している。今後は委託内容の見直しや長期契約を検討することなどにより</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委託金額の削減に努める。また，受益者負担の原則にたち各公共施設の使用料の見直しを行うとともに，ホームページ等の広告料拡充も図っていく。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2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24130</xdr:rowOff>
    </xdr:from>
    <xdr:to>
      <xdr:col>82</xdr:col>
      <xdr:colOff>196850</xdr:colOff>
      <xdr:row>19</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28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644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133350</xdr:rowOff>
    </xdr:from>
    <xdr:to>
      <xdr:col>78</xdr:col>
      <xdr:colOff>120650</xdr:colOff>
      <xdr:row>14</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21</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2166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21</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87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64770</xdr:rowOff>
    </xdr:from>
    <xdr:to>
      <xdr:col>69</xdr:col>
      <xdr:colOff>142875</xdr:colOff>
      <xdr:row>21</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扶助費における経常経費一般財源等の額は，前年度から６百万円増加し，経常収支比率は前年度に比べて０．６ポイント増の８．８％となり，依然として類似団体平均を上回っている。障害者自立支援給付費等が増加した影響が考えられる。今後とも適切な補助制度の活用等により，町財政へ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1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130827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2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61</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282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61</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95250</xdr:rowOff>
    </xdr:from>
    <xdr:to>
      <xdr:col>6</xdr:col>
      <xdr:colOff>171450</xdr:colOff>
      <xdr:row>62</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は前年度と比べて０．９ポイント増加したものの，類似団体平均を４．７ポイント上回る１９．５％となっている。要因としては，経常経費充当一般財源等の額の維持補修費が増加していることが考えられる。道路や公共施設の建物等の老朽化が進み、維持補修費の費用も増加したと考えられる。今後，公共施設等の老朽化へ向けた検討を進め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61</xdr:row>
      <xdr:rowOff>113393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49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61</xdr:row>
      <xdr:rowOff>37193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397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39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62</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4194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141515</xdr:rowOff>
    </xdr:from>
    <xdr:to>
      <xdr:col>74</xdr:col>
      <xdr:colOff>31750</xdr:colOff>
      <xdr:row>59</xdr:row>
      <xdr:rowOff>71665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81842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62</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582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157843</xdr:rowOff>
    </xdr:from>
    <xdr:to>
      <xdr:col>82</xdr:col>
      <xdr:colOff>158750</xdr:colOff>
      <xdr:row>61</xdr:row>
      <xdr:rowOff>87993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66420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149678</xdr:rowOff>
    </xdr:from>
    <xdr:to>
      <xdr:col>69</xdr:col>
      <xdr:colOff>142875</xdr:colOff>
      <xdr:row>62</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おける経常経費一般財源等の額としては前年度と比べて，町単独補助金の減等により３２百万円増，経常収支比率は１．３ポイント増の１２．５％となっており，類似団体平均を下回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1270</xdr:rowOff>
    </xdr:from>
    <xdr:to>
      <xdr:col>82</xdr:col>
      <xdr:colOff>107950</xdr:colOff>
      <xdr:row>40</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60020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87647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1270</xdr:rowOff>
    </xdr:from>
    <xdr:to>
      <xdr:col>82</xdr:col>
      <xdr:colOff>196850</xdr:colOff>
      <xdr:row>35</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00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9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における経常経費一般財源等の額としては前年度から１４百万円増加し，経常収支比率は前年度から０．９ポイント増の１１．１％となった。地方債発行の抑制等により，公債費に係る経常収支比率は類似団体平均と比較すると８．７ポイント低い。今後は，給食センター施設更新事業に伴い発行した地方債の元利金償還開始や老朽化した公共施設の整備等により公債費が増加することを考え，普通建設事業費の精査，基金の有効的な活用等により地方債の発行を必要最小限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167822</xdr:rowOff>
    </xdr:from>
    <xdr:to>
      <xdr:col>24</xdr:col>
      <xdr:colOff>25400</xdr:colOff>
      <xdr:row>81</xdr:row>
      <xdr:rowOff>135164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836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82749</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167822</xdr:rowOff>
    </xdr:from>
    <xdr:to>
      <xdr:col>24</xdr:col>
      <xdr:colOff>114300</xdr:colOff>
      <xdr:row>73</xdr:row>
      <xdr:rowOff>167822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83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167822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585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7456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552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18143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585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108857</xdr:rowOff>
    </xdr:from>
    <xdr:to>
      <xdr:col>20</xdr:col>
      <xdr:colOff>38100</xdr:colOff>
      <xdr:row>79</xdr:row>
      <xdr:rowOff>39007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18143</xdr:rowOff>
    </xdr:from>
    <xdr:to>
      <xdr:col>15</xdr:col>
      <xdr:colOff>98425</xdr:colOff>
      <xdr:row>74</xdr:row>
      <xdr:rowOff>105228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05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83457</xdr:rowOff>
    </xdr:from>
    <xdr:to>
      <xdr:col>11</xdr:col>
      <xdr:colOff>9525</xdr:colOff>
      <xdr:row>74</xdr:row>
      <xdr:rowOff>105228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27214</xdr:rowOff>
    </xdr:from>
    <xdr:to>
      <xdr:col>11</xdr:col>
      <xdr:colOff>60325</xdr:colOff>
      <xdr:row>80</xdr:row>
      <xdr:rowOff>128814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117022</xdr:rowOff>
    </xdr:from>
    <xdr:to>
      <xdr:col>24</xdr:col>
      <xdr:colOff>76200</xdr:colOff>
      <xdr:row>74</xdr:row>
      <xdr:rowOff>47172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25599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138793</xdr:rowOff>
    </xdr:from>
    <xdr:to>
      <xdr:col>15</xdr:col>
      <xdr:colOff>149225</xdr:colOff>
      <xdr:row>74</xdr:row>
      <xdr:rowOff>68943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79120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54428</xdr:rowOff>
    </xdr:from>
    <xdr:to>
      <xdr:col>11</xdr:col>
      <xdr:colOff>60325</xdr:colOff>
      <xdr:row>74</xdr:row>
      <xdr:rowOff>156028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166205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に係る経常収支比率は前年度と比べて４．９ポイント増加し，類似団体平均値を７．１ポイント上回る７７．６％となっている。前年度と比較して経常収支比率が全ての区分において増加している。経常一般財源（地方交付税・臨時財政対策債）の減少による影響で前年度から大きく増加したことが要因だと考えられる。今後は徹底した経費削減を行い，歳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60706</xdr:rowOff>
    </xdr:from>
    <xdr:to>
      <xdr:col>82</xdr:col>
      <xdr:colOff>107950</xdr:colOff>
      <xdr:row>78</xdr:row>
      <xdr:rowOff>17272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919456"/>
          <a:ext cx="0" cy="47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160799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3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17272</xdr:rowOff>
    </xdr:from>
    <xdr:to>
      <xdr:col>82</xdr:col>
      <xdr:colOff>196850</xdr:colOff>
      <xdr:row>78</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3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147083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66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60706</xdr:rowOff>
    </xdr:from>
    <xdr:to>
      <xdr:col>82</xdr:col>
      <xdr:colOff>196850</xdr:colOff>
      <xdr:row>75</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9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663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1287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663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131064</xdr:rowOff>
    </xdr:from>
    <xdr:to>
      <xdr:col>78</xdr:col>
      <xdr:colOff>120650</xdr:colOff>
      <xdr:row>75</xdr:row>
      <xdr:rowOff>61214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1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80</xdr:row>
      <xdr:rowOff>90424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72085"/>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80</xdr:row>
      <xdr:rowOff>90424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96113"/>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46499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4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39624</xdr:rowOff>
    </xdr:from>
    <xdr:to>
      <xdr:col>69</xdr:col>
      <xdr:colOff>142875</xdr:colOff>
      <xdr:row>80</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126001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139878</xdr:rowOff>
    </xdr:from>
    <xdr:to>
      <xdr:col>29</xdr:col>
      <xdr:colOff>127000</xdr:colOff>
      <xdr:row>18</xdr:row>
      <xdr:rowOff>91872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02003"/>
          <a:ext cx="0" cy="132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102049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91872</xdr:rowOff>
    </xdr:from>
    <xdr:to>
      <xdr:col>30</xdr:col>
      <xdr:colOff>25400</xdr:colOff>
      <xdr:row>18</xdr:row>
      <xdr:rowOff>91872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25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54805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139878</xdr:rowOff>
    </xdr:from>
    <xdr:to>
      <xdr:col>30</xdr:col>
      <xdr:colOff>25400</xdr:colOff>
      <xdr:row>10</xdr:row>
      <xdr:rowOff>139878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020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44160</xdr:rowOff>
    </xdr:from>
    <xdr:to>
      <xdr:col>29</xdr:col>
      <xdr:colOff>127000</xdr:colOff>
      <xdr:row>18</xdr:row>
      <xdr:rowOff>91872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77885"/>
          <a:ext cx="6477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11</xdr:row>
      <xdr:rowOff>127877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06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111350</xdr:rowOff>
    </xdr:from>
    <xdr:to>
      <xdr:col>29</xdr:col>
      <xdr:colOff>177800</xdr:colOff>
      <xdr:row>13</xdr:row>
      <xdr:rowOff>41500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21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44160</xdr:rowOff>
    </xdr:from>
    <xdr:to>
      <xdr:col>26</xdr:col>
      <xdr:colOff>50800</xdr:colOff>
      <xdr:row>19</xdr:row>
      <xdr:rowOff>17806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7885"/>
          <a:ext cx="698500" cy="145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147501</xdr:rowOff>
    </xdr:from>
    <xdr:to>
      <xdr:col>26</xdr:col>
      <xdr:colOff>101600</xdr:colOff>
      <xdr:row>13</xdr:row>
      <xdr:rowOff>77651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25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87828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02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17806</xdr:rowOff>
    </xdr:from>
    <xdr:to>
      <xdr:col>22</xdr:col>
      <xdr:colOff>114300</xdr:colOff>
      <xdr:row>19</xdr:row>
      <xdr:rowOff>68228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2981"/>
          <a:ext cx="698500" cy="5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26670</xdr:rowOff>
    </xdr:from>
    <xdr:to>
      <xdr:col>22</xdr:col>
      <xdr:colOff>165100</xdr:colOff>
      <xdr:row>13</xdr:row>
      <xdr:rowOff>128270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303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138447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07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68228</xdr:rowOff>
    </xdr:from>
    <xdr:to>
      <xdr:col>18</xdr:col>
      <xdr:colOff>177800</xdr:colOff>
      <xdr:row>19</xdr:row>
      <xdr:rowOff>135730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3403"/>
          <a:ext cx="6985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11</xdr:row>
      <xdr:rowOff>63671</xdr:rowOff>
    </xdr:from>
    <xdr:to>
      <xdr:col>19</xdr:col>
      <xdr:colOff>38100</xdr:colOff>
      <xdr:row>11</xdr:row>
      <xdr:rowOff>165271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1997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3998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176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137378</xdr:rowOff>
    </xdr:from>
    <xdr:to>
      <xdr:col>15</xdr:col>
      <xdr:colOff>101600</xdr:colOff>
      <xdr:row>12</xdr:row>
      <xdr:rowOff>67528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070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77705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18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41072</xdr:rowOff>
    </xdr:from>
    <xdr:to>
      <xdr:col>29</xdr:col>
      <xdr:colOff>177800</xdr:colOff>
      <xdr:row>18</xdr:row>
      <xdr:rowOff>142672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121099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164810</xdr:rowOff>
    </xdr:from>
    <xdr:to>
      <xdr:col>26</xdr:col>
      <xdr:colOff>101600</xdr:colOff>
      <xdr:row>18</xdr:row>
      <xdr:rowOff>94960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79737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138456</xdr:rowOff>
    </xdr:from>
    <xdr:to>
      <xdr:col>22</xdr:col>
      <xdr:colOff>165100</xdr:colOff>
      <xdr:row>19</xdr:row>
      <xdr:rowOff>68606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53383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17428</xdr:rowOff>
    </xdr:from>
    <xdr:to>
      <xdr:col>19</xdr:col>
      <xdr:colOff>38100</xdr:colOff>
      <xdr:row>19</xdr:row>
      <xdr:rowOff>119028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103805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84930</xdr:rowOff>
    </xdr:from>
    <xdr:to>
      <xdr:col>15</xdr:col>
      <xdr:colOff>101600</xdr:colOff>
      <xdr:row>20</xdr:row>
      <xdr:rowOff>15080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171307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335102</xdr:rowOff>
    </xdr:from>
    <xdr:to>
      <xdr:col>29</xdr:col>
      <xdr:colOff>127000</xdr:colOff>
      <xdr:row>37</xdr:row>
      <xdr:rowOff>170053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59652"/>
          <a:ext cx="0" cy="10351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180230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170053</xdr:rowOff>
    </xdr:from>
    <xdr:to>
      <xdr:col>30</xdr:col>
      <xdr:colOff>25400</xdr:colOff>
      <xdr:row>37</xdr:row>
      <xdr:rowOff>170053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294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78579</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335102</xdr:rowOff>
    </xdr:from>
    <xdr:to>
      <xdr:col>30</xdr:col>
      <xdr:colOff>25400</xdr:colOff>
      <xdr:row>33</xdr:row>
      <xdr:rowOff>335102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59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170053</xdr:rowOff>
    </xdr:from>
    <xdr:to>
      <xdr:col>29</xdr:col>
      <xdr:colOff>127000</xdr:colOff>
      <xdr:row>37</xdr:row>
      <xdr:rowOff>227470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94753"/>
          <a:ext cx="6477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190758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458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2781</xdr:rowOff>
    </xdr:from>
    <xdr:to>
      <xdr:col>29</xdr:col>
      <xdr:colOff>177800</xdr:colOff>
      <xdr:row>35</xdr:row>
      <xdr:rowOff>104381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613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227470</xdr:rowOff>
    </xdr:from>
    <xdr:to>
      <xdr:col>26</xdr:col>
      <xdr:colOff>50800</xdr:colOff>
      <xdr:row>37</xdr:row>
      <xdr:rowOff>239243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52170"/>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73114</xdr:rowOff>
    </xdr:from>
    <xdr:to>
      <xdr:col>26</xdr:col>
      <xdr:colOff>101600</xdr:colOff>
      <xdr:row>35</xdr:row>
      <xdr:rowOff>174714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83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184891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239014</xdr:rowOff>
    </xdr:from>
    <xdr:to>
      <xdr:col>22</xdr:col>
      <xdr:colOff>114300</xdr:colOff>
      <xdr:row>37</xdr:row>
      <xdr:rowOff>239243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363714"/>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202616</xdr:rowOff>
    </xdr:from>
    <xdr:to>
      <xdr:col>22</xdr:col>
      <xdr:colOff>165100</xdr:colOff>
      <xdr:row>35</xdr:row>
      <xdr:rowOff>304216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314393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239014</xdr:rowOff>
    </xdr:from>
    <xdr:to>
      <xdr:col>18</xdr:col>
      <xdr:colOff>177800</xdr:colOff>
      <xdr:row>37</xdr:row>
      <xdr:rowOff>257493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63714"/>
          <a:ext cx="6985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179108</xdr:rowOff>
    </xdr:from>
    <xdr:to>
      <xdr:col>19</xdr:col>
      <xdr:colOff>38100</xdr:colOff>
      <xdr:row>35</xdr:row>
      <xdr:rowOff>280708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8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290885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251537</xdr:rowOff>
    </xdr:from>
    <xdr:to>
      <xdr:col>15</xdr:col>
      <xdr:colOff>101600</xdr:colOff>
      <xdr:row>36</xdr:row>
      <xdr:rowOff>10237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61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119253</xdr:rowOff>
    </xdr:from>
    <xdr:to>
      <xdr:col>29</xdr:col>
      <xdr:colOff>177800</xdr:colOff>
      <xdr:row>37</xdr:row>
      <xdr:rowOff>220853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43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27830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5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176670</xdr:rowOff>
    </xdr:from>
    <xdr:to>
      <xdr:col>26</xdr:col>
      <xdr:colOff>101600</xdr:colOff>
      <xdr:row>37</xdr:row>
      <xdr:rowOff>278270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0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263047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8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188443</xdr:rowOff>
    </xdr:from>
    <xdr:to>
      <xdr:col>22</xdr:col>
      <xdr:colOff>165100</xdr:colOff>
      <xdr:row>37</xdr:row>
      <xdr:rowOff>290043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1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274820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188214</xdr:rowOff>
    </xdr:from>
    <xdr:to>
      <xdr:col>19</xdr:col>
      <xdr:colOff>38100</xdr:colOff>
      <xdr:row>37</xdr:row>
      <xdr:rowOff>289814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1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274591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9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206693</xdr:rowOff>
    </xdr:from>
    <xdr:to>
      <xdr:col>15</xdr:col>
      <xdr:colOff>101600</xdr:colOff>
      <xdr:row>37</xdr:row>
      <xdr:rowOff>308293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33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293070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1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21,224
19,817
58.99
10,128,549
9,422,864
702,231
5,552,781
7,015,104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59187</xdr:rowOff>
    </xdr:from>
    <xdr:to>
      <xdr:col>24</xdr:col>
      <xdr:colOff>62865</xdr:colOff>
      <xdr:row>37</xdr:row>
      <xdr:rowOff>117960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74137"/>
          <a:ext cx="1270" cy="1087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121787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6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117960</xdr:rowOff>
    </xdr:from>
    <xdr:to>
      <xdr:col>24</xdr:col>
      <xdr:colOff>152400</xdr:colOff>
      <xdr:row>37</xdr:row>
      <xdr:rowOff>117960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6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5864</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4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59187</xdr:rowOff>
    </xdr:from>
    <xdr:to>
      <xdr:col>24</xdr:col>
      <xdr:colOff>152400</xdr:colOff>
      <xdr:row>31</xdr:row>
      <xdr:rowOff>59187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7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103879</xdr:rowOff>
    </xdr:from>
    <xdr:to>
      <xdr:col>24</xdr:col>
      <xdr:colOff>63500</xdr:colOff>
      <xdr:row>37</xdr:row>
      <xdr:rowOff>117960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47529"/>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162549</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7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139672</xdr:rowOff>
    </xdr:from>
    <xdr:to>
      <xdr:col>24</xdr:col>
      <xdr:colOff>114300</xdr:colOff>
      <xdr:row>33</xdr:row>
      <xdr:rowOff>69822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103879</xdr:rowOff>
    </xdr:from>
    <xdr:to>
      <xdr:col>19</xdr:col>
      <xdr:colOff>177800</xdr:colOff>
      <xdr:row>38</xdr:row>
      <xdr:rowOff>47026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47529"/>
          <a:ext cx="889000" cy="1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71458</xdr:rowOff>
    </xdr:from>
    <xdr:to>
      <xdr:col>20</xdr:col>
      <xdr:colOff>38100</xdr:colOff>
      <xdr:row>34</xdr:row>
      <xdr:rowOff>1608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18135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47026</xdr:rowOff>
    </xdr:from>
    <xdr:to>
      <xdr:col>15</xdr:col>
      <xdr:colOff>50800</xdr:colOff>
      <xdr:row>38</xdr:row>
      <xdr:rowOff>89225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2126"/>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120310</xdr:rowOff>
    </xdr:from>
    <xdr:to>
      <xdr:col>15</xdr:col>
      <xdr:colOff>101600</xdr:colOff>
      <xdr:row>34</xdr:row>
      <xdr:rowOff>50460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66987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89225</xdr:rowOff>
    </xdr:from>
    <xdr:to>
      <xdr:col>10</xdr:col>
      <xdr:colOff>114300</xdr:colOff>
      <xdr:row>39</xdr:row>
      <xdr:rowOff>8964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4325"/>
          <a:ext cx="889000" cy="9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35911</xdr:rowOff>
    </xdr:from>
    <xdr:to>
      <xdr:col>10</xdr:col>
      <xdr:colOff>165100</xdr:colOff>
      <xdr:row>33</xdr:row>
      <xdr:rowOff>137511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9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154038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4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48575</xdr:rowOff>
    </xdr:from>
    <xdr:to>
      <xdr:col>6</xdr:col>
      <xdr:colOff>38100</xdr:colOff>
      <xdr:row>33</xdr:row>
      <xdr:rowOff>150175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166702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4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67160</xdr:rowOff>
    </xdr:from>
    <xdr:to>
      <xdr:col>24</xdr:col>
      <xdr:colOff>114300</xdr:colOff>
      <xdr:row>37</xdr:row>
      <xdr:rowOff>168760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153537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53079</xdr:rowOff>
    </xdr:from>
    <xdr:to>
      <xdr:col>20</xdr:col>
      <xdr:colOff>38100</xdr:colOff>
      <xdr:row>37</xdr:row>
      <xdr:rowOff>154679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145805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167676</xdr:rowOff>
    </xdr:from>
    <xdr:to>
      <xdr:col>15</xdr:col>
      <xdr:colOff>101600</xdr:colOff>
      <xdr:row>38</xdr:row>
      <xdr:rowOff>97826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88953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38425</xdr:rowOff>
    </xdr:from>
    <xdr:to>
      <xdr:col>10</xdr:col>
      <xdr:colOff>165100</xdr:colOff>
      <xdr:row>38</xdr:row>
      <xdr:rowOff>140025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131152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129614</xdr:rowOff>
    </xdr:from>
    <xdr:to>
      <xdr:col>6</xdr:col>
      <xdr:colOff>38100</xdr:colOff>
      <xdr:row>39</xdr:row>
      <xdr:rowOff>59764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61900</xdr:rowOff>
    </xdr:from>
    <xdr:to>
      <xdr:col>24</xdr:col>
      <xdr:colOff>62865</xdr:colOff>
      <xdr:row>55</xdr:row>
      <xdr:rowOff>69158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5850"/>
          <a:ext cx="1270" cy="69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72985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69158</xdr:rowOff>
    </xdr:from>
    <xdr:to>
      <xdr:col>24</xdr:col>
      <xdr:colOff>152400</xdr:colOff>
      <xdr:row>55</xdr:row>
      <xdr:rowOff>69158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49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8577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61900</xdr:rowOff>
    </xdr:from>
    <xdr:to>
      <xdr:col>24</xdr:col>
      <xdr:colOff>152400</xdr:colOff>
      <xdr:row>51</xdr:row>
      <xdr:rowOff>61900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69158</xdr:rowOff>
    </xdr:from>
    <xdr:to>
      <xdr:col>24</xdr:col>
      <xdr:colOff>63500</xdr:colOff>
      <xdr:row>57</xdr:row>
      <xdr:rowOff>4883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98908"/>
          <a:ext cx="838200" cy="27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161555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8905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138678</xdr:rowOff>
    </xdr:from>
    <xdr:to>
      <xdr:col>24</xdr:col>
      <xdr:colOff>114300</xdr:colOff>
      <xdr:row>53</xdr:row>
      <xdr:rowOff>68828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05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4883</xdr:rowOff>
    </xdr:from>
    <xdr:to>
      <xdr:col>19</xdr:col>
      <xdr:colOff>177800</xdr:colOff>
      <xdr:row>57</xdr:row>
      <xdr:rowOff>12294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753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101778</xdr:rowOff>
    </xdr:from>
    <xdr:to>
      <xdr:col>20</xdr:col>
      <xdr:colOff>38100</xdr:colOff>
      <xdr:row>54</xdr:row>
      <xdr:rowOff>31928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18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48455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896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12294</xdr:rowOff>
    </xdr:from>
    <xdr:to>
      <xdr:col>15</xdr:col>
      <xdr:colOff>50800</xdr:colOff>
      <xdr:row>57</xdr:row>
      <xdr:rowOff>124003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84944"/>
          <a:ext cx="889000" cy="1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20225</xdr:rowOff>
    </xdr:from>
    <xdr:to>
      <xdr:col>15</xdr:col>
      <xdr:colOff>101600</xdr:colOff>
      <xdr:row>54</xdr:row>
      <xdr:rowOff>121825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2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138352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0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124003</xdr:rowOff>
    </xdr:from>
    <xdr:to>
      <xdr:col>10</xdr:col>
      <xdr:colOff>114300</xdr:colOff>
      <xdr:row>58</xdr:row>
      <xdr:rowOff>129928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6653"/>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40589</xdr:rowOff>
    </xdr:from>
    <xdr:to>
      <xdr:col>10</xdr:col>
      <xdr:colOff>165100</xdr:colOff>
      <xdr:row>54</xdr:row>
      <xdr:rowOff>142189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29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158716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0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106407</xdr:rowOff>
    </xdr:from>
    <xdr:to>
      <xdr:col>6</xdr:col>
      <xdr:colOff>38100</xdr:colOff>
      <xdr:row>55</xdr:row>
      <xdr:rowOff>36557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3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53084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18358</xdr:rowOff>
    </xdr:from>
    <xdr:to>
      <xdr:col>24</xdr:col>
      <xdr:colOff>114300</xdr:colOff>
      <xdr:row>55</xdr:row>
      <xdr:rowOff>119958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104735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125533</xdr:rowOff>
    </xdr:from>
    <xdr:to>
      <xdr:col>20</xdr:col>
      <xdr:colOff>38100</xdr:colOff>
      <xdr:row>57</xdr:row>
      <xdr:rowOff>55683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46810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132944</xdr:rowOff>
    </xdr:from>
    <xdr:to>
      <xdr:col>15</xdr:col>
      <xdr:colOff>101600</xdr:colOff>
      <xdr:row>57</xdr:row>
      <xdr:rowOff>63094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54221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73203</xdr:rowOff>
    </xdr:from>
    <xdr:to>
      <xdr:col>10</xdr:col>
      <xdr:colOff>165100</xdr:colOff>
      <xdr:row>58</xdr:row>
      <xdr:rowOff>3353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165930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79128</xdr:rowOff>
    </xdr:from>
    <xdr:to>
      <xdr:col>6</xdr:col>
      <xdr:colOff>38100</xdr:colOff>
      <xdr:row>59</xdr:row>
      <xdr:rowOff>9278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40069</xdr:rowOff>
    </xdr:from>
    <xdr:to>
      <xdr:col>24</xdr:col>
      <xdr:colOff>62865</xdr:colOff>
      <xdr:row>78</xdr:row>
      <xdr:rowOff>164846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3019"/>
          <a:ext cx="1270" cy="1324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168673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4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164846</xdr:rowOff>
    </xdr:from>
    <xdr:to>
      <xdr:col>24</xdr:col>
      <xdr:colOff>152400</xdr:colOff>
      <xdr:row>78</xdr:row>
      <xdr:rowOff>164846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3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158196</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40069</xdr:rowOff>
    </xdr:from>
    <xdr:to>
      <xdr:col>24</xdr:col>
      <xdr:colOff>152400</xdr:colOff>
      <xdr:row>71</xdr:row>
      <xdr:rowOff>40069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30735</xdr:rowOff>
    </xdr:from>
    <xdr:to>
      <xdr:col>24</xdr:col>
      <xdr:colOff>63500</xdr:colOff>
      <xdr:row>78</xdr:row>
      <xdr:rowOff>153606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32385"/>
          <a:ext cx="838200" cy="2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23004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88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xdr:rowOff>
    </xdr:from>
    <xdr:to>
      <xdr:col>24</xdr:col>
      <xdr:colOff>114300</xdr:colOff>
      <xdr:row>76</xdr:row>
      <xdr:rowOff>101727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3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153606</xdr:rowOff>
    </xdr:from>
    <xdr:to>
      <xdr:col>19</xdr:col>
      <xdr:colOff>177800</xdr:colOff>
      <xdr:row>79</xdr:row>
      <xdr:rowOff>118935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6706"/>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133477</xdr:rowOff>
    </xdr:from>
    <xdr:to>
      <xdr:col>20</xdr:col>
      <xdr:colOff>38100</xdr:colOff>
      <xdr:row>78</xdr:row>
      <xdr:rowOff>63627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80154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140462</xdr:rowOff>
    </xdr:from>
    <xdr:to>
      <xdr:col>15</xdr:col>
      <xdr:colOff>50800</xdr:colOff>
      <xdr:row>79</xdr:row>
      <xdr:rowOff>118935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27762"/>
          <a:ext cx="889000" cy="8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32131</xdr:rowOff>
    </xdr:from>
    <xdr:to>
      <xdr:col>15</xdr:col>
      <xdr:colOff>101600</xdr:colOff>
      <xdr:row>78</xdr:row>
      <xdr:rowOff>133731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150258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140462</xdr:rowOff>
    </xdr:from>
    <xdr:to>
      <xdr:col>10</xdr:col>
      <xdr:colOff>114300</xdr:colOff>
      <xdr:row>75</xdr:row>
      <xdr:rowOff>72644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2776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159195</xdr:rowOff>
    </xdr:from>
    <xdr:to>
      <xdr:col>10</xdr:col>
      <xdr:colOff>165100</xdr:colOff>
      <xdr:row>79</xdr:row>
      <xdr:rowOff>89345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53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80472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6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135382</xdr:rowOff>
    </xdr:from>
    <xdr:to>
      <xdr:col>6</xdr:col>
      <xdr:colOff>38100</xdr:colOff>
      <xdr:row>79</xdr:row>
      <xdr:rowOff>65532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5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151385</xdr:rowOff>
    </xdr:from>
    <xdr:to>
      <xdr:col>24</xdr:col>
      <xdr:colOff>114300</xdr:colOff>
      <xdr:row>77</xdr:row>
      <xdr:rowOff>81535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129812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102806</xdr:rowOff>
    </xdr:from>
    <xdr:to>
      <xdr:col>20</xdr:col>
      <xdr:colOff>38100</xdr:colOff>
      <xdr:row>79</xdr:row>
      <xdr:rowOff>32956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24083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68135</xdr:rowOff>
    </xdr:from>
    <xdr:to>
      <xdr:col>15</xdr:col>
      <xdr:colOff>101600</xdr:colOff>
      <xdr:row>79</xdr:row>
      <xdr:rowOff>169735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6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160862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70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89662</xdr:rowOff>
    </xdr:from>
    <xdr:to>
      <xdr:col>10</xdr:col>
      <xdr:colOff>165100</xdr:colOff>
      <xdr:row>75</xdr:row>
      <xdr:rowOff>19812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36339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55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21844</xdr:rowOff>
    </xdr:from>
    <xdr:to>
      <xdr:col>6</xdr:col>
      <xdr:colOff>38100</xdr:colOff>
      <xdr:row>75</xdr:row>
      <xdr:rowOff>123444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139971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6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128933</xdr:rowOff>
    </xdr:from>
    <xdr:to>
      <xdr:col>24</xdr:col>
      <xdr:colOff>62865</xdr:colOff>
      <xdr:row>98</xdr:row>
      <xdr:rowOff>67577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9433"/>
          <a:ext cx="1270" cy="131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71404</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67577</xdr:rowOff>
    </xdr:from>
    <xdr:to>
      <xdr:col>24</xdr:col>
      <xdr:colOff>152400</xdr:colOff>
      <xdr:row>98</xdr:row>
      <xdr:rowOff>67577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75610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128933</xdr:rowOff>
    </xdr:from>
    <xdr:to>
      <xdr:col>24</xdr:col>
      <xdr:colOff>152400</xdr:colOff>
      <xdr:row>90</xdr:row>
      <xdr:rowOff>128933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121389</xdr:rowOff>
    </xdr:from>
    <xdr:to>
      <xdr:col>24</xdr:col>
      <xdr:colOff>63500</xdr:colOff>
      <xdr:row>95</xdr:row>
      <xdr:rowOff>115514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066239"/>
          <a:ext cx="838200" cy="3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111434</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056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88557</xdr:rowOff>
    </xdr:from>
    <xdr:to>
      <xdr:col>24</xdr:col>
      <xdr:colOff>114300</xdr:colOff>
      <xdr:row>95</xdr:row>
      <xdr:rowOff>18707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121389</xdr:rowOff>
    </xdr:from>
    <xdr:to>
      <xdr:col>19</xdr:col>
      <xdr:colOff>177800</xdr:colOff>
      <xdr:row>96</xdr:row>
      <xdr:rowOff>129391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66239"/>
          <a:ext cx="889000" cy="5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118756</xdr:rowOff>
    </xdr:from>
    <xdr:to>
      <xdr:col>20</xdr:col>
      <xdr:colOff>38100</xdr:colOff>
      <xdr:row>94</xdr:row>
      <xdr:rowOff>48906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0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40033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129391</xdr:rowOff>
    </xdr:from>
    <xdr:to>
      <xdr:col>15</xdr:col>
      <xdr:colOff>50800</xdr:colOff>
      <xdr:row>97</xdr:row>
      <xdr:rowOff>63257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8591"/>
          <a:ext cx="8890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31522</xdr:rowOff>
    </xdr:from>
    <xdr:to>
      <xdr:col>15</xdr:col>
      <xdr:colOff>101600</xdr:colOff>
      <xdr:row>96</xdr:row>
      <xdr:rowOff>133122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149649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63257</xdr:rowOff>
    </xdr:from>
    <xdr:to>
      <xdr:col>10</xdr:col>
      <xdr:colOff>114300</xdr:colOff>
      <xdr:row>97</xdr:row>
      <xdr:rowOff>143312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9390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97565</xdr:rowOff>
    </xdr:from>
    <xdr:to>
      <xdr:col>10</xdr:col>
      <xdr:colOff>165100</xdr:colOff>
      <xdr:row>97</xdr:row>
      <xdr:rowOff>27715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5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44242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6970</xdr:rowOff>
    </xdr:from>
    <xdr:to>
      <xdr:col>6</xdr:col>
      <xdr:colOff>38100</xdr:colOff>
      <xdr:row>97</xdr:row>
      <xdr:rowOff>108570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3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125097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64714</xdr:rowOff>
    </xdr:from>
    <xdr:to>
      <xdr:col>24</xdr:col>
      <xdr:colOff>114300</xdr:colOff>
      <xdr:row>95</xdr:row>
      <xdr:rowOff>166314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43141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70589</xdr:rowOff>
    </xdr:from>
    <xdr:to>
      <xdr:col>20</xdr:col>
      <xdr:colOff>38100</xdr:colOff>
      <xdr:row>94</xdr:row>
      <xdr:rowOff>739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17266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7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78591</xdr:rowOff>
    </xdr:from>
    <xdr:to>
      <xdr:col>15</xdr:col>
      <xdr:colOff>101600</xdr:colOff>
      <xdr:row>97</xdr:row>
      <xdr:rowOff>8741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171318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12457</xdr:rowOff>
    </xdr:from>
    <xdr:to>
      <xdr:col>10</xdr:col>
      <xdr:colOff>165100</xdr:colOff>
      <xdr:row>97</xdr:row>
      <xdr:rowOff>114057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105184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92512</xdr:rowOff>
    </xdr:from>
    <xdr:to>
      <xdr:col>6</xdr:col>
      <xdr:colOff>38100</xdr:colOff>
      <xdr:row>98</xdr:row>
      <xdr:rowOff>22662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1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153959</xdr:rowOff>
    </xdr:from>
    <xdr:to>
      <xdr:col>54</xdr:col>
      <xdr:colOff>189865</xdr:colOff>
      <xdr:row>37</xdr:row>
      <xdr:rowOff>166380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7459"/>
          <a:ext cx="1270" cy="121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170207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166380</xdr:rowOff>
    </xdr:from>
    <xdr:to>
      <xdr:col>55</xdr:col>
      <xdr:colOff>88900</xdr:colOff>
      <xdr:row>37</xdr:row>
      <xdr:rowOff>166380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100636</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153959</xdr:rowOff>
    </xdr:from>
    <xdr:to>
      <xdr:col>55</xdr:col>
      <xdr:colOff>88900</xdr:colOff>
      <xdr:row>30</xdr:row>
      <xdr:rowOff>153959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166380</xdr:rowOff>
    </xdr:from>
    <xdr:to>
      <xdr:col>55</xdr:col>
      <xdr:colOff>0</xdr:colOff>
      <xdr:row>38</xdr:row>
      <xdr:rowOff>104925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10030"/>
          <a:ext cx="8382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53217</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825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30340</xdr:rowOff>
    </xdr:from>
    <xdr:to>
      <xdr:col>55</xdr:col>
      <xdr:colOff>50800</xdr:colOff>
      <xdr:row>35</xdr:row>
      <xdr:rowOff>131940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64453</xdr:rowOff>
    </xdr:from>
    <xdr:to>
      <xdr:col>50</xdr:col>
      <xdr:colOff>114300</xdr:colOff>
      <xdr:row>38</xdr:row>
      <xdr:rowOff>104925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722303"/>
          <a:ext cx="889000" cy="89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46885</xdr:rowOff>
    </xdr:from>
    <xdr:to>
      <xdr:col>50</xdr:col>
      <xdr:colOff>165100</xdr:colOff>
      <xdr:row>35</xdr:row>
      <xdr:rowOff>148485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4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165012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2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64453</xdr:rowOff>
    </xdr:from>
    <xdr:to>
      <xdr:col>45</xdr:col>
      <xdr:colOff>177800</xdr:colOff>
      <xdr:row>38</xdr:row>
      <xdr:rowOff>28972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722303"/>
          <a:ext cx="889000" cy="8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83709</xdr:rowOff>
    </xdr:from>
    <xdr:to>
      <xdr:col>46</xdr:col>
      <xdr:colOff>38100</xdr:colOff>
      <xdr:row>31</xdr:row>
      <xdr:rowOff>13859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30386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28972</xdr:rowOff>
    </xdr:from>
    <xdr:to>
      <xdr:col>41</xdr:col>
      <xdr:colOff>50800</xdr:colOff>
      <xdr:row>38</xdr:row>
      <xdr:rowOff>137043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44072"/>
          <a:ext cx="889000" cy="1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52743</xdr:rowOff>
    </xdr:from>
    <xdr:to>
      <xdr:col>41</xdr:col>
      <xdr:colOff>101600</xdr:colOff>
      <xdr:row>36</xdr:row>
      <xdr:rowOff>154343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2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170870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63802</xdr:rowOff>
    </xdr:from>
    <xdr:to>
      <xdr:col>36</xdr:col>
      <xdr:colOff>165100</xdr:colOff>
      <xdr:row>37</xdr:row>
      <xdr:rowOff>165402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10479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115579</xdr:rowOff>
    </xdr:from>
    <xdr:to>
      <xdr:col>55</xdr:col>
      <xdr:colOff>50800</xdr:colOff>
      <xdr:row>38</xdr:row>
      <xdr:rowOff>45729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30506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54125</xdr:rowOff>
    </xdr:from>
    <xdr:to>
      <xdr:col>50</xdr:col>
      <xdr:colOff>165100</xdr:colOff>
      <xdr:row>38</xdr:row>
      <xdr:rowOff>155725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6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146852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13653</xdr:rowOff>
    </xdr:from>
    <xdr:to>
      <xdr:col>46</xdr:col>
      <xdr:colOff>38100</xdr:colOff>
      <xdr:row>33</xdr:row>
      <xdr:rowOff>115253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6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106380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7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149622</xdr:rowOff>
    </xdr:from>
    <xdr:to>
      <xdr:col>41</xdr:col>
      <xdr:colOff>101600</xdr:colOff>
      <xdr:row>38</xdr:row>
      <xdr:rowOff>79772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70899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86243</xdr:rowOff>
    </xdr:from>
    <xdr:to>
      <xdr:col>36</xdr:col>
      <xdr:colOff>165100</xdr:colOff>
      <xdr:row>39</xdr:row>
      <xdr:rowOff>16393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163388</xdr:rowOff>
    </xdr:from>
    <xdr:to>
      <xdr:col>54</xdr:col>
      <xdr:colOff>189865</xdr:colOff>
      <xdr:row>58</xdr:row>
      <xdr:rowOff>104332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35888"/>
          <a:ext cx="1270" cy="13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108159</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104332</xdr:rowOff>
    </xdr:from>
    <xdr:to>
      <xdr:col>55</xdr:col>
      <xdr:colOff>88900</xdr:colOff>
      <xdr:row>58</xdr:row>
      <xdr:rowOff>104332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4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110065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1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163388</xdr:rowOff>
    </xdr:from>
    <xdr:to>
      <xdr:col>55</xdr:col>
      <xdr:colOff>88900</xdr:colOff>
      <xdr:row>50</xdr:row>
      <xdr:rowOff>163388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3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84063</xdr:rowOff>
    </xdr:from>
    <xdr:to>
      <xdr:col>55</xdr:col>
      <xdr:colOff>0</xdr:colOff>
      <xdr:row>58</xdr:row>
      <xdr:rowOff>104332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2816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95612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182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72735</xdr:rowOff>
    </xdr:from>
    <xdr:to>
      <xdr:col>55</xdr:col>
      <xdr:colOff>50800</xdr:colOff>
      <xdr:row>55</xdr:row>
      <xdr:rowOff>2885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19696</xdr:rowOff>
    </xdr:from>
    <xdr:to>
      <xdr:col>50</xdr:col>
      <xdr:colOff>114300</xdr:colOff>
      <xdr:row>58</xdr:row>
      <xdr:rowOff>84063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63796"/>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62992</xdr:rowOff>
    </xdr:from>
    <xdr:to>
      <xdr:col>50</xdr:col>
      <xdr:colOff>165100</xdr:colOff>
      <xdr:row>55</xdr:row>
      <xdr:rowOff>164592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9669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154613</xdr:rowOff>
    </xdr:from>
    <xdr:to>
      <xdr:col>45</xdr:col>
      <xdr:colOff>177800</xdr:colOff>
      <xdr:row>58</xdr:row>
      <xdr:rowOff>19696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55813"/>
          <a:ext cx="889000" cy="20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49984</xdr:rowOff>
    </xdr:from>
    <xdr:to>
      <xdr:col>46</xdr:col>
      <xdr:colOff>38100</xdr:colOff>
      <xdr:row>54</xdr:row>
      <xdr:rowOff>151584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168111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0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148420</xdr:rowOff>
    </xdr:from>
    <xdr:to>
      <xdr:col>41</xdr:col>
      <xdr:colOff>50800</xdr:colOff>
      <xdr:row>56</xdr:row>
      <xdr:rowOff>154613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49620"/>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159134</xdr:rowOff>
    </xdr:from>
    <xdr:to>
      <xdr:col>41</xdr:col>
      <xdr:colOff>101600</xdr:colOff>
      <xdr:row>55</xdr:row>
      <xdr:rowOff>89284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1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105811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11459</xdr:rowOff>
    </xdr:from>
    <xdr:to>
      <xdr:col>36</xdr:col>
      <xdr:colOff>165100</xdr:colOff>
      <xdr:row>55</xdr:row>
      <xdr:rowOff>113059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129586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53532</xdr:rowOff>
    </xdr:from>
    <xdr:to>
      <xdr:col>55</xdr:col>
      <xdr:colOff>50800</xdr:colOff>
      <xdr:row>58</xdr:row>
      <xdr:rowOff>155132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139909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33263</xdr:rowOff>
    </xdr:from>
    <xdr:to>
      <xdr:col>50</xdr:col>
      <xdr:colOff>165100</xdr:colOff>
      <xdr:row>58</xdr:row>
      <xdr:rowOff>134863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125990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140346</xdr:rowOff>
    </xdr:from>
    <xdr:to>
      <xdr:col>46</xdr:col>
      <xdr:colOff>38100</xdr:colOff>
      <xdr:row>58</xdr:row>
      <xdr:rowOff>70496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103813</xdr:rowOff>
    </xdr:from>
    <xdr:to>
      <xdr:col>41</xdr:col>
      <xdr:colOff>101600</xdr:colOff>
      <xdr:row>57</xdr:row>
      <xdr:rowOff>33963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25090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97620</xdr:rowOff>
    </xdr:from>
    <xdr:to>
      <xdr:col>36</xdr:col>
      <xdr:colOff>165100</xdr:colOff>
      <xdr:row>57</xdr:row>
      <xdr:rowOff>27770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18897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35577</xdr:rowOff>
    </xdr:from>
    <xdr:ext cx="46717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136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44069</xdr:rowOff>
    </xdr:from>
    <xdr:to>
      <xdr:col>54</xdr:col>
      <xdr:colOff>189865</xdr:colOff>
      <xdr:row>78</xdr:row>
      <xdr:rowOff>161492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45569"/>
          <a:ext cx="1270" cy="148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165319</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3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161492</xdr:rowOff>
    </xdr:from>
    <xdr:to>
      <xdr:col>55</xdr:col>
      <xdr:colOff>88900</xdr:colOff>
      <xdr:row>78</xdr:row>
      <xdr:rowOff>161492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3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162196</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44069</xdr:rowOff>
    </xdr:from>
    <xdr:to>
      <xdr:col>55</xdr:col>
      <xdr:colOff>88900</xdr:colOff>
      <xdr:row>70</xdr:row>
      <xdr:rowOff>44069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4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115393</xdr:rowOff>
    </xdr:from>
    <xdr:to>
      <xdr:col>55</xdr:col>
      <xdr:colOff>0</xdr:colOff>
      <xdr:row>78</xdr:row>
      <xdr:rowOff>68605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17043"/>
          <a:ext cx="838200" cy="1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139666</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26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116789</xdr:rowOff>
    </xdr:from>
    <xdr:to>
      <xdr:col>55</xdr:col>
      <xdr:colOff>50800</xdr:colOff>
      <xdr:row>76</xdr:row>
      <xdr:rowOff>46940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29755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23113</xdr:rowOff>
    </xdr:from>
    <xdr:to>
      <xdr:col>50</xdr:col>
      <xdr:colOff>114300</xdr:colOff>
      <xdr:row>77</xdr:row>
      <xdr:rowOff>115393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24763"/>
          <a:ext cx="889000" cy="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7899</xdr:rowOff>
    </xdr:from>
    <xdr:to>
      <xdr:col>50</xdr:col>
      <xdr:colOff>165100</xdr:colOff>
      <xdr:row>76</xdr:row>
      <xdr:rowOff>109499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3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126027</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28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23113</xdr:rowOff>
    </xdr:from>
    <xdr:to>
      <xdr:col>45</xdr:col>
      <xdr:colOff>177800</xdr:colOff>
      <xdr:row>78</xdr:row>
      <xdr:rowOff>38125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24763"/>
          <a:ext cx="889000" cy="1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39904</xdr:rowOff>
    </xdr:from>
    <xdr:to>
      <xdr:col>46</xdr:col>
      <xdr:colOff>38100</xdr:colOff>
      <xdr:row>75</xdr:row>
      <xdr:rowOff>141504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8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158031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15428" y="126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50546</xdr:rowOff>
    </xdr:from>
    <xdr:to>
      <xdr:col>41</xdr:col>
      <xdr:colOff>50800</xdr:colOff>
      <xdr:row>78</xdr:row>
      <xdr:rowOff>38125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52196"/>
          <a:ext cx="889000" cy="1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39294</xdr:rowOff>
    </xdr:from>
    <xdr:to>
      <xdr:col>41</xdr:col>
      <xdr:colOff>101600</xdr:colOff>
      <xdr:row>75</xdr:row>
      <xdr:rowOff>140894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8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157421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267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133401</xdr:rowOff>
    </xdr:from>
    <xdr:to>
      <xdr:col>36</xdr:col>
      <xdr:colOff>165100</xdr:colOff>
      <xdr:row>77</xdr:row>
      <xdr:rowOff>63551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80078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293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17805</xdr:rowOff>
    </xdr:from>
    <xdr:to>
      <xdr:col>55</xdr:col>
      <xdr:colOff>50800</xdr:colOff>
      <xdr:row>78</xdr:row>
      <xdr:rowOff>119405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104182</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0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64593</xdr:rowOff>
    </xdr:from>
    <xdr:to>
      <xdr:col>50</xdr:col>
      <xdr:colOff>165100</xdr:colOff>
      <xdr:row>77</xdr:row>
      <xdr:rowOff>166193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157320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3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143763</xdr:rowOff>
    </xdr:from>
    <xdr:to>
      <xdr:col>46</xdr:col>
      <xdr:colOff>38100</xdr:colOff>
      <xdr:row>77</xdr:row>
      <xdr:rowOff>73913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65040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158775</xdr:rowOff>
    </xdr:from>
    <xdr:to>
      <xdr:col>41</xdr:col>
      <xdr:colOff>101600</xdr:colOff>
      <xdr:row>78</xdr:row>
      <xdr:rowOff>88925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80052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5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171196</xdr:rowOff>
    </xdr:from>
    <xdr:to>
      <xdr:col>36</xdr:col>
      <xdr:colOff>165100</xdr:colOff>
      <xdr:row>77</xdr:row>
      <xdr:rowOff>101346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92473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120628</xdr:rowOff>
    </xdr:from>
    <xdr:to>
      <xdr:col>54</xdr:col>
      <xdr:colOff>189865</xdr:colOff>
      <xdr:row>98</xdr:row>
      <xdr:rowOff>82240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1128"/>
          <a:ext cx="1270" cy="133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86067</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82240</xdr:rowOff>
    </xdr:from>
    <xdr:to>
      <xdr:col>55</xdr:col>
      <xdr:colOff>88900</xdr:colOff>
      <xdr:row>98</xdr:row>
      <xdr:rowOff>82240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67305</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120628</xdr:rowOff>
    </xdr:from>
    <xdr:to>
      <xdr:col>55</xdr:col>
      <xdr:colOff>88900</xdr:colOff>
      <xdr:row>90</xdr:row>
      <xdr:rowOff>120628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82060</xdr:rowOff>
    </xdr:from>
    <xdr:to>
      <xdr:col>55</xdr:col>
      <xdr:colOff>0</xdr:colOff>
      <xdr:row>98</xdr:row>
      <xdr:rowOff>82240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84160"/>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103074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47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80197</xdr:rowOff>
    </xdr:from>
    <xdr:to>
      <xdr:col>55</xdr:col>
      <xdr:colOff>50800</xdr:colOff>
      <xdr:row>95</xdr:row>
      <xdr:rowOff>10347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1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162593</xdr:rowOff>
    </xdr:from>
    <xdr:to>
      <xdr:col>50</xdr:col>
      <xdr:colOff>114300</xdr:colOff>
      <xdr:row>98</xdr:row>
      <xdr:rowOff>82060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93243"/>
          <a:ext cx="889000" cy="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136302</xdr:rowOff>
    </xdr:from>
    <xdr:to>
      <xdr:col>50</xdr:col>
      <xdr:colOff>165100</xdr:colOff>
      <xdr:row>95</xdr:row>
      <xdr:rowOff>66452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82979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149938</xdr:rowOff>
    </xdr:from>
    <xdr:to>
      <xdr:col>45</xdr:col>
      <xdr:colOff>177800</xdr:colOff>
      <xdr:row>97</xdr:row>
      <xdr:rowOff>162593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37688"/>
          <a:ext cx="889000" cy="3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153871</xdr:rowOff>
    </xdr:from>
    <xdr:to>
      <xdr:col>46</xdr:col>
      <xdr:colOff>38100</xdr:colOff>
      <xdr:row>94</xdr:row>
      <xdr:rowOff>84021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0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100548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58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149938</xdr:rowOff>
    </xdr:from>
    <xdr:to>
      <xdr:col>41</xdr:col>
      <xdr:colOff>50800</xdr:colOff>
      <xdr:row>96</xdr:row>
      <xdr:rowOff>141137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37688"/>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106699</xdr:rowOff>
    </xdr:from>
    <xdr:to>
      <xdr:col>41</xdr:col>
      <xdr:colOff>101600</xdr:colOff>
      <xdr:row>95</xdr:row>
      <xdr:rowOff>36849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122586</xdr:rowOff>
    </xdr:from>
    <xdr:to>
      <xdr:col>36</xdr:col>
      <xdr:colOff>165100</xdr:colOff>
      <xdr:row>96</xdr:row>
      <xdr:rowOff>52736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31440</xdr:rowOff>
    </xdr:from>
    <xdr:to>
      <xdr:col>55</xdr:col>
      <xdr:colOff>50800</xdr:colOff>
      <xdr:row>98</xdr:row>
      <xdr:rowOff>133040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117817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31260</xdr:rowOff>
    </xdr:from>
    <xdr:to>
      <xdr:col>50</xdr:col>
      <xdr:colOff>165100</xdr:colOff>
      <xdr:row>98</xdr:row>
      <xdr:rowOff>132860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123987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111793</xdr:rowOff>
    </xdr:from>
    <xdr:to>
      <xdr:col>46</xdr:col>
      <xdr:colOff>38100</xdr:colOff>
      <xdr:row>98</xdr:row>
      <xdr:rowOff>41943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33070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99138</xdr:rowOff>
    </xdr:from>
    <xdr:to>
      <xdr:col>41</xdr:col>
      <xdr:colOff>101600</xdr:colOff>
      <xdr:row>96</xdr:row>
      <xdr:rowOff>29288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20415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90337</xdr:rowOff>
    </xdr:from>
    <xdr:to>
      <xdr:col>36</xdr:col>
      <xdr:colOff>165100</xdr:colOff>
      <xdr:row>97</xdr:row>
      <xdr:rowOff>20487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11614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19166"/>
          <a:ext cx="1269"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122343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4216</xdr:rowOff>
    </xdr:from>
    <xdr:to>
      <xdr:col>86</xdr:col>
      <xdr:colOff>25400</xdr:colOff>
      <xdr:row>31</xdr:row>
      <xdr:rowOff>4216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154602</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155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131725</xdr:rowOff>
    </xdr:from>
    <xdr:to>
      <xdr:col>85</xdr:col>
      <xdr:colOff>177800</xdr:colOff>
      <xdr:row>37</xdr:row>
      <xdr:rowOff>61875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91110</xdr:rowOff>
    </xdr:from>
    <xdr:to>
      <xdr:col>81</xdr:col>
      <xdr:colOff>101600</xdr:colOff>
      <xdr:row>38</xdr:row>
      <xdr:rowOff>21260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37787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41478</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120523</xdr:rowOff>
    </xdr:from>
    <xdr:to>
      <xdr:col>76</xdr:col>
      <xdr:colOff>165100</xdr:colOff>
      <xdr:row>38</xdr:row>
      <xdr:rowOff>50673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87681</xdr:rowOff>
    </xdr:from>
    <xdr:to>
      <xdr:col>72</xdr:col>
      <xdr:colOff>38100</xdr:colOff>
      <xdr:row>37</xdr:row>
      <xdr:rowOff>17831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25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34358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0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49124</xdr:rowOff>
    </xdr:from>
    <xdr:to>
      <xdr:col>67</xdr:col>
      <xdr:colOff>101600</xdr:colOff>
      <xdr:row>36</xdr:row>
      <xdr:rowOff>150724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167251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9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83405</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36340</xdr:rowOff>
    </xdr:from>
    <xdr:to>
      <xdr:col>85</xdr:col>
      <xdr:colOff>126364</xdr:colOff>
      <xdr:row>78</xdr:row>
      <xdr:rowOff>118016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09290"/>
          <a:ext cx="1269" cy="128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121843</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118016</xdr:rowOff>
    </xdr:from>
    <xdr:to>
      <xdr:col>86</xdr:col>
      <xdr:colOff>25400</xdr:colOff>
      <xdr:row>78</xdr:row>
      <xdr:rowOff>118016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9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154467</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8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36340</xdr:rowOff>
    </xdr:from>
    <xdr:to>
      <xdr:col>86</xdr:col>
      <xdr:colOff>25400</xdr:colOff>
      <xdr:row>71</xdr:row>
      <xdr:rowOff>36340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118016</xdr:rowOff>
    </xdr:from>
    <xdr:to>
      <xdr:col>85</xdr:col>
      <xdr:colOff>127000</xdr:colOff>
      <xdr:row>78</xdr:row>
      <xdr:rowOff>130409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91116"/>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141854</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486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118977</xdr:rowOff>
    </xdr:from>
    <xdr:to>
      <xdr:col>85</xdr:col>
      <xdr:colOff>177800</xdr:colOff>
      <xdr:row>74</xdr:row>
      <xdr:rowOff>49127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63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130409</xdr:rowOff>
    </xdr:from>
    <xdr:to>
      <xdr:col>81</xdr:col>
      <xdr:colOff>50800</xdr:colOff>
      <xdr:row>78</xdr:row>
      <xdr:rowOff>142999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503509"/>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170886</xdr:rowOff>
    </xdr:from>
    <xdr:to>
      <xdr:col>81</xdr:col>
      <xdr:colOff>101600</xdr:colOff>
      <xdr:row>74</xdr:row>
      <xdr:rowOff>101036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68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117563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4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141790</xdr:rowOff>
    </xdr:from>
    <xdr:to>
      <xdr:col>76</xdr:col>
      <xdr:colOff>114300</xdr:colOff>
      <xdr:row>78</xdr:row>
      <xdr:rowOff>142999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514890"/>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34591</xdr:rowOff>
    </xdr:from>
    <xdr:to>
      <xdr:col>76</xdr:col>
      <xdr:colOff>165100</xdr:colOff>
      <xdr:row>74</xdr:row>
      <xdr:rowOff>136191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72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152718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141790</xdr:rowOff>
    </xdr:from>
    <xdr:to>
      <xdr:col>71</xdr:col>
      <xdr:colOff>177800</xdr:colOff>
      <xdr:row>78</xdr:row>
      <xdr:rowOff>142165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514890"/>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44307</xdr:rowOff>
    </xdr:from>
    <xdr:to>
      <xdr:col>72</xdr:col>
      <xdr:colOff>38100</xdr:colOff>
      <xdr:row>73</xdr:row>
      <xdr:rowOff>145907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162434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28598</xdr:rowOff>
    </xdr:from>
    <xdr:to>
      <xdr:col>67</xdr:col>
      <xdr:colOff>101600</xdr:colOff>
      <xdr:row>73</xdr:row>
      <xdr:rowOff>130198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67216</xdr:rowOff>
    </xdr:from>
    <xdr:to>
      <xdr:col>85</xdr:col>
      <xdr:colOff>177800</xdr:colOff>
      <xdr:row>78</xdr:row>
      <xdr:rowOff>168816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4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153593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79609</xdr:rowOff>
    </xdr:from>
    <xdr:to>
      <xdr:col>81</xdr:col>
      <xdr:colOff>101600</xdr:colOff>
      <xdr:row>79</xdr:row>
      <xdr:rowOff>9759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5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92199</xdr:rowOff>
    </xdr:from>
    <xdr:to>
      <xdr:col>76</xdr:col>
      <xdr:colOff>165100</xdr:colOff>
      <xdr:row>79</xdr:row>
      <xdr:rowOff>22349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13476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5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90990</xdr:rowOff>
    </xdr:from>
    <xdr:to>
      <xdr:col>72</xdr:col>
      <xdr:colOff>38100</xdr:colOff>
      <xdr:row>79</xdr:row>
      <xdr:rowOff>21140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12267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5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91365</xdr:rowOff>
    </xdr:from>
    <xdr:to>
      <xdr:col>67</xdr:col>
      <xdr:colOff>101600</xdr:colOff>
      <xdr:row>79</xdr:row>
      <xdr:rowOff>21515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12642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4894</xdr:rowOff>
    </xdr:from>
    <xdr:to>
      <xdr:col>85</xdr:col>
      <xdr:colOff>126364</xdr:colOff>
      <xdr:row>93</xdr:row>
      <xdr:rowOff>29287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435394"/>
          <a:ext cx="1269" cy="53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33114</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59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29287</xdr:rowOff>
    </xdr:from>
    <xdr:to>
      <xdr:col>86</xdr:col>
      <xdr:colOff>25400</xdr:colOff>
      <xdr:row>93</xdr:row>
      <xdr:rowOff>29287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97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123021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4894</xdr:rowOff>
    </xdr:from>
    <xdr:to>
      <xdr:col>86</xdr:col>
      <xdr:colOff>25400</xdr:colOff>
      <xdr:row>90</xdr:row>
      <xdr:rowOff>4894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116954</xdr:rowOff>
    </xdr:from>
    <xdr:to>
      <xdr:col>85</xdr:col>
      <xdr:colOff>127000</xdr:colOff>
      <xdr:row>93</xdr:row>
      <xdr:rowOff>122875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890354"/>
          <a:ext cx="838200" cy="1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96187</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552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73310</xdr:rowOff>
    </xdr:from>
    <xdr:to>
      <xdr:col>85</xdr:col>
      <xdr:colOff>177800</xdr:colOff>
      <xdr:row>92</xdr:row>
      <xdr:rowOff>3460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56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122875</xdr:rowOff>
    </xdr:from>
    <xdr:to>
      <xdr:col>81</xdr:col>
      <xdr:colOff>50800</xdr:colOff>
      <xdr:row>95</xdr:row>
      <xdr:rowOff>161051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067725"/>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104377</xdr:rowOff>
    </xdr:from>
    <xdr:to>
      <xdr:col>81</xdr:col>
      <xdr:colOff>101600</xdr:colOff>
      <xdr:row>91</xdr:row>
      <xdr:rowOff>34527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55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51054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53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161051</xdr:rowOff>
    </xdr:from>
    <xdr:to>
      <xdr:col>76</xdr:col>
      <xdr:colOff>114300</xdr:colOff>
      <xdr:row>97</xdr:row>
      <xdr:rowOff>29308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48801"/>
          <a:ext cx="889000" cy="2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20754</xdr:rowOff>
    </xdr:from>
    <xdr:to>
      <xdr:col>76</xdr:col>
      <xdr:colOff>165100</xdr:colOff>
      <xdr:row>94</xdr:row>
      <xdr:rowOff>122354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13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138881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59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23845</xdr:rowOff>
    </xdr:from>
    <xdr:to>
      <xdr:col>71</xdr:col>
      <xdr:colOff>177800</xdr:colOff>
      <xdr:row>97</xdr:row>
      <xdr:rowOff>29308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65449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10559</xdr:rowOff>
    </xdr:from>
    <xdr:to>
      <xdr:col>72</xdr:col>
      <xdr:colOff>38100</xdr:colOff>
      <xdr:row>95</xdr:row>
      <xdr:rowOff>112159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128686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0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141980</xdr:rowOff>
    </xdr:from>
    <xdr:to>
      <xdr:col>67</xdr:col>
      <xdr:colOff>101600</xdr:colOff>
      <xdr:row>96</xdr:row>
      <xdr:rowOff>72130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88657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2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66154</xdr:rowOff>
    </xdr:from>
    <xdr:to>
      <xdr:col>85</xdr:col>
      <xdr:colOff>177800</xdr:colOff>
      <xdr:row>92</xdr:row>
      <xdr:rowOff>167754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8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152531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7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72075</xdr:rowOff>
    </xdr:from>
    <xdr:to>
      <xdr:col>81</xdr:col>
      <xdr:colOff>101600</xdr:colOff>
      <xdr:row>94</xdr:row>
      <xdr:rowOff>2225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0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164802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110251</xdr:rowOff>
    </xdr:from>
    <xdr:to>
      <xdr:col>76</xdr:col>
      <xdr:colOff>165100</xdr:colOff>
      <xdr:row>96</xdr:row>
      <xdr:rowOff>40401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31528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4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149958</xdr:rowOff>
    </xdr:from>
    <xdr:to>
      <xdr:col>72</xdr:col>
      <xdr:colOff>38100</xdr:colOff>
      <xdr:row>97</xdr:row>
      <xdr:rowOff>80108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71235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144495</xdr:rowOff>
    </xdr:from>
    <xdr:to>
      <xdr:col>67</xdr:col>
      <xdr:colOff>101600</xdr:colOff>
      <xdr:row>97</xdr:row>
      <xdr:rowOff>74645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65772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153743</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7243"/>
          <a:ext cx="1269" cy="14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100420</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153743</xdr:rowOff>
    </xdr:from>
    <xdr:to>
      <xdr:col>116</xdr:col>
      <xdr:colOff>152400</xdr:colOff>
      <xdr:row>30</xdr:row>
      <xdr:rowOff>153743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97409</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83959"/>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52994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25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30117</xdr:rowOff>
    </xdr:from>
    <xdr:to>
      <xdr:col>116</xdr:col>
      <xdr:colOff>114300</xdr:colOff>
      <xdr:row>37</xdr:row>
      <xdr:rowOff>131717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97409</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18361</xdr:rowOff>
    </xdr:from>
    <xdr:to>
      <xdr:col>112</xdr:col>
      <xdr:colOff>38100</xdr:colOff>
      <xdr:row>37</xdr:row>
      <xdr:rowOff>119961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136488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3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27668</xdr:rowOff>
    </xdr:from>
    <xdr:to>
      <xdr:col>107</xdr:col>
      <xdr:colOff>101600</xdr:colOff>
      <xdr:row>38</xdr:row>
      <xdr:rowOff>129268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145795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143111</xdr:rowOff>
    </xdr:from>
    <xdr:to>
      <xdr:col>102</xdr:col>
      <xdr:colOff>165100</xdr:colOff>
      <xdr:row>38</xdr:row>
      <xdr:rowOff>73261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89788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119924</xdr:rowOff>
    </xdr:from>
    <xdr:to>
      <xdr:col>98</xdr:col>
      <xdr:colOff>38100</xdr:colOff>
      <xdr:row>39</xdr:row>
      <xdr:rowOff>50074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66601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46609</xdr:rowOff>
    </xdr:from>
    <xdr:to>
      <xdr:col>112</xdr:col>
      <xdr:colOff>38100</xdr:colOff>
      <xdr:row>39</xdr:row>
      <xdr:rowOff>148209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139336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130937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31987"/>
          <a:ext cx="1269" cy="162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77614</xdr:rowOff>
    </xdr:from>
    <xdr:ext cx="469744"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0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130937</xdr:rowOff>
    </xdr:from>
    <xdr:to>
      <xdr:col>116</xdr:col>
      <xdr:colOff>152400</xdr:colOff>
      <xdr:row>49</xdr:row>
      <xdr:rowOff>130937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31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108458</xdr:rowOff>
    </xdr:from>
    <xdr:to>
      <xdr:col>116</xdr:col>
      <xdr:colOff>63500</xdr:colOff>
      <xdr:row>58</xdr:row>
      <xdr:rowOff>125984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5255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77868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33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54991</xdr:rowOff>
    </xdr:from>
    <xdr:to>
      <xdr:col>116</xdr:col>
      <xdr:colOff>114300</xdr:colOff>
      <xdr:row>55</xdr:row>
      <xdr:rowOff>156591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4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108458</xdr:rowOff>
    </xdr:from>
    <xdr:to>
      <xdr:col>111</xdr:col>
      <xdr:colOff>177800</xdr:colOff>
      <xdr:row>58</xdr:row>
      <xdr:rowOff>110744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525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62992</xdr:rowOff>
    </xdr:from>
    <xdr:to>
      <xdr:col>112</xdr:col>
      <xdr:colOff>38100</xdr:colOff>
      <xdr:row>55</xdr:row>
      <xdr:rowOff>164592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9669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26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110744</xdr:rowOff>
    </xdr:from>
    <xdr:to>
      <xdr:col>107</xdr:col>
      <xdr:colOff>50800</xdr:colOff>
      <xdr:row>58</xdr:row>
      <xdr:rowOff>112268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054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52324</xdr:rowOff>
    </xdr:from>
    <xdr:to>
      <xdr:col>107</xdr:col>
      <xdr:colOff>101600</xdr:colOff>
      <xdr:row>55</xdr:row>
      <xdr:rowOff>153924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170451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2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96266</xdr:rowOff>
    </xdr:from>
    <xdr:to>
      <xdr:col>102</xdr:col>
      <xdr:colOff>114300</xdr:colOff>
      <xdr:row>58</xdr:row>
      <xdr:rowOff>112268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40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152908</xdr:rowOff>
    </xdr:from>
    <xdr:to>
      <xdr:col>102</xdr:col>
      <xdr:colOff>165100</xdr:colOff>
      <xdr:row>56</xdr:row>
      <xdr:rowOff>83058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99585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137668</xdr:rowOff>
    </xdr:from>
    <xdr:to>
      <xdr:col>98</xdr:col>
      <xdr:colOff>38100</xdr:colOff>
      <xdr:row>56</xdr:row>
      <xdr:rowOff>67818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84345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75184</xdr:rowOff>
    </xdr:from>
    <xdr:to>
      <xdr:col>116</xdr:col>
      <xdr:colOff>114300</xdr:colOff>
      <xdr:row>59</xdr:row>
      <xdr:rowOff>5334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161561</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3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57658</xdr:rowOff>
    </xdr:from>
    <xdr:to>
      <xdr:col>112</xdr:col>
      <xdr:colOff>38100</xdr:colOff>
      <xdr:row>58</xdr:row>
      <xdr:rowOff>159258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150385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09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59944</xdr:rowOff>
    </xdr:from>
    <xdr:to>
      <xdr:col>107</xdr:col>
      <xdr:colOff>101600</xdr:colOff>
      <xdr:row>58</xdr:row>
      <xdr:rowOff>161544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152671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09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61468</xdr:rowOff>
    </xdr:from>
    <xdr:to>
      <xdr:col>102</xdr:col>
      <xdr:colOff>165100</xdr:colOff>
      <xdr:row>58</xdr:row>
      <xdr:rowOff>163068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154195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45466</xdr:rowOff>
    </xdr:from>
    <xdr:to>
      <xdr:col>98</xdr:col>
      <xdr:colOff>38100</xdr:colOff>
      <xdr:row>58</xdr:row>
      <xdr:rowOff>147066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138193</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135654</xdr:rowOff>
    </xdr:from>
    <xdr:to>
      <xdr:col>116</xdr:col>
      <xdr:colOff>62864</xdr:colOff>
      <xdr:row>77</xdr:row>
      <xdr:rowOff>96861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37154"/>
          <a:ext cx="1269" cy="11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100688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3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96861</xdr:rowOff>
    </xdr:from>
    <xdr:to>
      <xdr:col>116</xdr:col>
      <xdr:colOff>152400</xdr:colOff>
      <xdr:row>77</xdr:row>
      <xdr:rowOff>96861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29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82331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135654</xdr:rowOff>
    </xdr:from>
    <xdr:to>
      <xdr:col>116</xdr:col>
      <xdr:colOff>152400</xdr:colOff>
      <xdr:row>70</xdr:row>
      <xdr:rowOff>135654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37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120155</xdr:rowOff>
    </xdr:from>
    <xdr:to>
      <xdr:col>116</xdr:col>
      <xdr:colOff>63500</xdr:colOff>
      <xdr:row>76</xdr:row>
      <xdr:rowOff>130990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50355"/>
          <a:ext cx="8382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30624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7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7747</xdr:rowOff>
    </xdr:from>
    <xdr:to>
      <xdr:col>116</xdr:col>
      <xdr:colOff>114300</xdr:colOff>
      <xdr:row>75</xdr:row>
      <xdr:rowOff>109347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120155</xdr:rowOff>
    </xdr:from>
    <xdr:to>
      <xdr:col>111</xdr:col>
      <xdr:colOff>177800</xdr:colOff>
      <xdr:row>76</xdr:row>
      <xdr:rowOff>171200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50355"/>
          <a:ext cx="889000" cy="5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32458</xdr:rowOff>
    </xdr:from>
    <xdr:to>
      <xdr:col>112</xdr:col>
      <xdr:colOff>38100</xdr:colOff>
      <xdr:row>74</xdr:row>
      <xdr:rowOff>134058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150585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4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161120</xdr:rowOff>
    </xdr:from>
    <xdr:to>
      <xdr:col>107</xdr:col>
      <xdr:colOff>50800</xdr:colOff>
      <xdr:row>76</xdr:row>
      <xdr:rowOff>171200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91320"/>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97518</xdr:rowOff>
    </xdr:from>
    <xdr:to>
      <xdr:col>107</xdr:col>
      <xdr:colOff>101600</xdr:colOff>
      <xdr:row>74</xdr:row>
      <xdr:rowOff>27668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44195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3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161120</xdr:rowOff>
    </xdr:from>
    <xdr:to>
      <xdr:col>102</xdr:col>
      <xdr:colOff>114300</xdr:colOff>
      <xdr:row>77</xdr:row>
      <xdr:rowOff>17445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132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134140</xdr:rowOff>
    </xdr:from>
    <xdr:to>
      <xdr:col>102</xdr:col>
      <xdr:colOff>165100</xdr:colOff>
      <xdr:row>75</xdr:row>
      <xdr:rowOff>64290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80817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133774</xdr:rowOff>
    </xdr:from>
    <xdr:to>
      <xdr:col>98</xdr:col>
      <xdr:colOff>38100</xdr:colOff>
      <xdr:row>75</xdr:row>
      <xdr:rowOff>63924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80451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80190</xdr:rowOff>
    </xdr:from>
    <xdr:to>
      <xdr:col>116</xdr:col>
      <xdr:colOff>114300</xdr:colOff>
      <xdr:row>77</xdr:row>
      <xdr:rowOff>10340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58617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69355</xdr:rowOff>
    </xdr:from>
    <xdr:to>
      <xdr:col>112</xdr:col>
      <xdr:colOff>38100</xdr:colOff>
      <xdr:row>76</xdr:row>
      <xdr:rowOff>170955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162082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120400</xdr:rowOff>
    </xdr:from>
    <xdr:to>
      <xdr:col>107</xdr:col>
      <xdr:colOff>101600</xdr:colOff>
      <xdr:row>77</xdr:row>
      <xdr:rowOff>50550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41677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110320</xdr:rowOff>
    </xdr:from>
    <xdr:to>
      <xdr:col>102</xdr:col>
      <xdr:colOff>165100</xdr:colOff>
      <xdr:row>77</xdr:row>
      <xdr:rowOff>40470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31597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138095</xdr:rowOff>
    </xdr:from>
    <xdr:to>
      <xdr:col>98</xdr:col>
      <xdr:colOff>38100</xdr:colOff>
      <xdr:row>77</xdr:row>
      <xdr:rowOff>68245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59372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歳出決算総額は，住民一人当たり４４３，９７２円となっており，全ての項目において類似団体平均値を下回っている。構成項目のひとつである人件費は住民一人当たり６８，４５１円となっており，前年度と同様，類似団体と比較して最も低い額となっている。今後も計画的な職員採用を実施しながら適正な定員管理に努める。物件費は，前年度から１４，６２６円増の７４，７０３円となっている。ふるさと納税の受入件数増により経費が増加していることが要因である。積立金は，住民一人当たり４５，９９５円となっている。老朽化の進む公共施設の更新に備えて基金の積み増しを行っているところである。扶助費は，前年度から１４，７４３円減の８３，５５８円となっており，子育て世帯への臨時特別給付金など，臨時的な給付が減となったことが要因である。扶助費は，今後も増加することが予想されるため，国・県補助金による財源確保や人件費の抑制，公共施設等総合管理計画に基づく事業費等の精査を行い，より無駄のない適正規模の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21,224
19,817
58.99
10,128,549
9,422,864
702,231
5,552,781
7,015,104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21590</xdr:rowOff>
    </xdr:from>
    <xdr:to>
      <xdr:col>24</xdr:col>
      <xdr:colOff>62865</xdr:colOff>
      <xdr:row>38</xdr:row>
      <xdr:rowOff>123698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5090"/>
          <a:ext cx="1270" cy="1473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127525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123698</xdr:rowOff>
    </xdr:from>
    <xdr:to>
      <xdr:col>24</xdr:col>
      <xdr:colOff>152400</xdr:colOff>
      <xdr:row>38</xdr:row>
      <xdr:rowOff>123698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139717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21590</xdr:rowOff>
    </xdr:from>
    <xdr:to>
      <xdr:col>24</xdr:col>
      <xdr:colOff>152400</xdr:colOff>
      <xdr:row>30</xdr:row>
      <xdr:rowOff>21590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21590</xdr:rowOff>
    </xdr:from>
    <xdr:to>
      <xdr:col>24</xdr:col>
      <xdr:colOff>63500</xdr:colOff>
      <xdr:row>31</xdr:row>
      <xdr:rowOff>6350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16509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146575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4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168148</xdr:rowOff>
    </xdr:from>
    <xdr:to>
      <xdr:col>24</xdr:col>
      <xdr:colOff>114300</xdr:colOff>
      <xdr:row>34</xdr:row>
      <xdr:rowOff>98298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6350</xdr:rowOff>
    </xdr:from>
    <xdr:to>
      <xdr:col>19</xdr:col>
      <xdr:colOff>177800</xdr:colOff>
      <xdr:row>31</xdr:row>
      <xdr:rowOff>163322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2130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16510</xdr:rowOff>
    </xdr:from>
    <xdr:to>
      <xdr:col>20</xdr:col>
      <xdr:colOff>38100</xdr:colOff>
      <xdr:row>32</xdr:row>
      <xdr:rowOff>118110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5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109237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163322</xdr:rowOff>
    </xdr:from>
    <xdr:to>
      <xdr:col>15</xdr:col>
      <xdr:colOff>50800</xdr:colOff>
      <xdr:row>33</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8272"/>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77470</xdr:rowOff>
    </xdr:from>
    <xdr:to>
      <xdr:col>15</xdr:col>
      <xdr:colOff>101600</xdr:colOff>
      <xdr:row>35</xdr:row>
      <xdr:rowOff>7620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170197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49022</xdr:rowOff>
    </xdr:from>
    <xdr:to>
      <xdr:col>10</xdr:col>
      <xdr:colOff>114300</xdr:colOff>
      <xdr:row>33</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5422"/>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133858</xdr:rowOff>
    </xdr:from>
    <xdr:to>
      <xdr:col>10</xdr:col>
      <xdr:colOff>165100</xdr:colOff>
      <xdr:row>35</xdr:row>
      <xdr:rowOff>64008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55135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12700</xdr:rowOff>
    </xdr:from>
    <xdr:to>
      <xdr:col>6</xdr:col>
      <xdr:colOff>38100</xdr:colOff>
      <xdr:row>34</xdr:row>
      <xdr:rowOff>114300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105427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142240</xdr:rowOff>
    </xdr:from>
    <xdr:to>
      <xdr:col>24</xdr:col>
      <xdr:colOff>114300</xdr:colOff>
      <xdr:row>30</xdr:row>
      <xdr:rowOff>72390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95267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0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127000</xdr:rowOff>
    </xdr:from>
    <xdr:to>
      <xdr:col>20</xdr:col>
      <xdr:colOff>38100</xdr:colOff>
      <xdr:row>31</xdr:row>
      <xdr:rowOff>57150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73677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112522</xdr:rowOff>
    </xdr:from>
    <xdr:to>
      <xdr:col>15</xdr:col>
      <xdr:colOff>101600</xdr:colOff>
      <xdr:row>32</xdr:row>
      <xdr:rowOff>42672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59199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51562</xdr:rowOff>
    </xdr:from>
    <xdr:to>
      <xdr:col>10</xdr:col>
      <xdr:colOff>165100</xdr:colOff>
      <xdr:row>33</xdr:row>
      <xdr:rowOff>153162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169689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169672</xdr:rowOff>
    </xdr:from>
    <xdr:to>
      <xdr:col>6</xdr:col>
      <xdr:colOff>38100</xdr:colOff>
      <xdr:row>32</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116349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52255</xdr:rowOff>
    </xdr:from>
    <xdr:to>
      <xdr:col>24</xdr:col>
      <xdr:colOff>62865</xdr:colOff>
      <xdr:row>56</xdr:row>
      <xdr:rowOff>76922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96205"/>
          <a:ext cx="1270" cy="88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80749</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68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76922</xdr:rowOff>
    </xdr:from>
    <xdr:to>
      <xdr:col>24</xdr:col>
      <xdr:colOff>152400</xdr:colOff>
      <xdr:row>56</xdr:row>
      <xdr:rowOff>76922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67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170382</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7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190,283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52255</xdr:rowOff>
    </xdr:from>
    <xdr:to>
      <xdr:col>24</xdr:col>
      <xdr:colOff>152400</xdr:colOff>
      <xdr:row>51</xdr:row>
      <xdr:rowOff>52255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9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9659</xdr:rowOff>
    </xdr:from>
    <xdr:to>
      <xdr:col>24</xdr:col>
      <xdr:colOff>63500</xdr:colOff>
      <xdr:row>56</xdr:row>
      <xdr:rowOff>117950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39409"/>
          <a:ext cx="8382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167174</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082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144297</xdr:rowOff>
    </xdr:from>
    <xdr:to>
      <xdr:col>24</xdr:col>
      <xdr:colOff>114300</xdr:colOff>
      <xdr:row>54</xdr:row>
      <xdr:rowOff>74447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2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2431</xdr:rowOff>
    </xdr:from>
    <xdr:to>
      <xdr:col>19</xdr:col>
      <xdr:colOff>177800</xdr:colOff>
      <xdr:row>56</xdr:row>
      <xdr:rowOff>117950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917831"/>
          <a:ext cx="889000" cy="8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93221</xdr:rowOff>
    </xdr:from>
    <xdr:to>
      <xdr:col>20</xdr:col>
      <xdr:colOff>38100</xdr:colOff>
      <xdr:row>55</xdr:row>
      <xdr:rowOff>23371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39898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2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2431</xdr:rowOff>
    </xdr:from>
    <xdr:to>
      <xdr:col>15</xdr:col>
      <xdr:colOff>50800</xdr:colOff>
      <xdr:row>59</xdr:row>
      <xdr:rowOff>19283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917831"/>
          <a:ext cx="889000" cy="12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16695</xdr:rowOff>
    </xdr:from>
    <xdr:to>
      <xdr:col>15</xdr:col>
      <xdr:colOff>101600</xdr:colOff>
      <xdr:row>50</xdr:row>
      <xdr:rowOff>118295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134822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6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19283</xdr:rowOff>
    </xdr:from>
    <xdr:to>
      <xdr:col>10</xdr:col>
      <xdr:colOff>114300</xdr:colOff>
      <xdr:row>59</xdr:row>
      <xdr:rowOff>102460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483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43028</xdr:rowOff>
    </xdr:from>
    <xdr:to>
      <xdr:col>10</xdr:col>
      <xdr:colOff>165100</xdr:colOff>
      <xdr:row>57</xdr:row>
      <xdr:rowOff>144628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161155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165198</xdr:rowOff>
    </xdr:from>
    <xdr:to>
      <xdr:col>6</xdr:col>
      <xdr:colOff>38100</xdr:colOff>
      <xdr:row>58</xdr:row>
      <xdr:rowOff>95348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3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111875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130309</xdr:rowOff>
    </xdr:from>
    <xdr:to>
      <xdr:col>24</xdr:col>
      <xdr:colOff>114300</xdr:colOff>
      <xdr:row>55</xdr:row>
      <xdr:rowOff>60459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108736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6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67150</xdr:rowOff>
    </xdr:from>
    <xdr:to>
      <xdr:col>20</xdr:col>
      <xdr:colOff>38100</xdr:colOff>
      <xdr:row>56</xdr:row>
      <xdr:rowOff>168750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6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123081</xdr:rowOff>
    </xdr:from>
    <xdr:to>
      <xdr:col>15</xdr:col>
      <xdr:colOff>101600</xdr:colOff>
      <xdr:row>52</xdr:row>
      <xdr:rowOff>53231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44358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139933</xdr:rowOff>
    </xdr:from>
    <xdr:to>
      <xdr:col>10</xdr:col>
      <xdr:colOff>165100</xdr:colOff>
      <xdr:row>59</xdr:row>
      <xdr:rowOff>70083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61210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51660</xdr:rowOff>
    </xdr:from>
    <xdr:to>
      <xdr:col>6</xdr:col>
      <xdr:colOff>38100</xdr:colOff>
      <xdr:row>59</xdr:row>
      <xdr:rowOff>153260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144387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118161</xdr:rowOff>
    </xdr:from>
    <xdr:to>
      <xdr:col>24</xdr:col>
      <xdr:colOff>62865</xdr:colOff>
      <xdr:row>78</xdr:row>
      <xdr:rowOff>92608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91111"/>
          <a:ext cx="1270" cy="11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96435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92608</xdr:rowOff>
    </xdr:from>
    <xdr:to>
      <xdr:col>24</xdr:col>
      <xdr:colOff>152400</xdr:colOff>
      <xdr:row>78</xdr:row>
      <xdr:rowOff>92608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6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64838</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222,196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118161</xdr:rowOff>
    </xdr:from>
    <xdr:to>
      <xdr:col>24</xdr:col>
      <xdr:colOff>152400</xdr:colOff>
      <xdr:row>71</xdr:row>
      <xdr:rowOff>118161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9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97295</xdr:rowOff>
    </xdr:from>
    <xdr:to>
      <xdr:col>24</xdr:col>
      <xdr:colOff>63500</xdr:colOff>
      <xdr:row>78</xdr:row>
      <xdr:rowOff>92608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98945"/>
          <a:ext cx="838200" cy="1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166222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82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143345</xdr:rowOff>
    </xdr:from>
    <xdr:to>
      <xdr:col>24</xdr:col>
      <xdr:colOff>114300</xdr:colOff>
      <xdr:row>75</xdr:row>
      <xdr:rowOff>73495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3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97295</xdr:rowOff>
    </xdr:from>
    <xdr:to>
      <xdr:col>19</xdr:col>
      <xdr:colOff>177800</xdr:colOff>
      <xdr:row>79</xdr:row>
      <xdr:rowOff>73482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98945"/>
          <a:ext cx="8890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16294</xdr:rowOff>
    </xdr:from>
    <xdr:to>
      <xdr:col>20</xdr:col>
      <xdr:colOff>38100</xdr:colOff>
      <xdr:row>74</xdr:row>
      <xdr:rowOff>117894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134421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47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73482</xdr:rowOff>
    </xdr:from>
    <xdr:to>
      <xdr:col>15</xdr:col>
      <xdr:colOff>50800</xdr:colOff>
      <xdr:row>79</xdr:row>
      <xdr:rowOff>138176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61803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15151</xdr:rowOff>
    </xdr:from>
    <xdr:to>
      <xdr:col>15</xdr:col>
      <xdr:colOff>101600</xdr:colOff>
      <xdr:row>75</xdr:row>
      <xdr:rowOff>116751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133278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4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101181</xdr:rowOff>
    </xdr:from>
    <xdr:to>
      <xdr:col>10</xdr:col>
      <xdr:colOff>114300</xdr:colOff>
      <xdr:row>79</xdr:row>
      <xdr:rowOff>138176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645731"/>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21667</xdr:rowOff>
    </xdr:from>
    <xdr:to>
      <xdr:col>10</xdr:col>
      <xdr:colOff>165100</xdr:colOff>
      <xdr:row>76</xdr:row>
      <xdr:rowOff>123267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139793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62878</xdr:rowOff>
    </xdr:from>
    <xdr:to>
      <xdr:col>6</xdr:col>
      <xdr:colOff>38100</xdr:colOff>
      <xdr:row>76</xdr:row>
      <xdr:rowOff>164478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9555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41808</xdr:rowOff>
    </xdr:from>
    <xdr:to>
      <xdr:col>24</xdr:col>
      <xdr:colOff>114300</xdr:colOff>
      <xdr:row>78</xdr:row>
      <xdr:rowOff>143408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128185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32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46495</xdr:rowOff>
    </xdr:from>
    <xdr:to>
      <xdr:col>20</xdr:col>
      <xdr:colOff>38100</xdr:colOff>
      <xdr:row>77</xdr:row>
      <xdr:rowOff>148095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139222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4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22682</xdr:rowOff>
    </xdr:from>
    <xdr:to>
      <xdr:col>15</xdr:col>
      <xdr:colOff>101600</xdr:colOff>
      <xdr:row>79</xdr:row>
      <xdr:rowOff>124282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115409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6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87376</xdr:rowOff>
    </xdr:from>
    <xdr:to>
      <xdr:col>10</xdr:col>
      <xdr:colOff>165100</xdr:colOff>
      <xdr:row>80</xdr:row>
      <xdr:rowOff>17526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8653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7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50381</xdr:rowOff>
    </xdr:from>
    <xdr:to>
      <xdr:col>6</xdr:col>
      <xdr:colOff>38100</xdr:colOff>
      <xdr:row>79</xdr:row>
      <xdr:rowOff>151981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143108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92056</xdr:rowOff>
    </xdr:from>
    <xdr:to>
      <xdr:col>24</xdr:col>
      <xdr:colOff>62865</xdr:colOff>
      <xdr:row>97</xdr:row>
      <xdr:rowOff>165342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2556"/>
          <a:ext cx="1270" cy="127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169169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165342</xdr:rowOff>
    </xdr:from>
    <xdr:to>
      <xdr:col>24</xdr:col>
      <xdr:colOff>152400</xdr:colOff>
      <xdr:row>97</xdr:row>
      <xdr:rowOff>165342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38733</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98,501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92056</xdr:rowOff>
    </xdr:from>
    <xdr:to>
      <xdr:col>24</xdr:col>
      <xdr:colOff>152400</xdr:colOff>
      <xdr:row>90</xdr:row>
      <xdr:rowOff>92056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165342</xdr:rowOff>
    </xdr:from>
    <xdr:to>
      <xdr:col>24</xdr:col>
      <xdr:colOff>63500</xdr:colOff>
      <xdr:row>98</xdr:row>
      <xdr:rowOff>40773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95992"/>
          <a:ext cx="8382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126065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070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103188</xdr:rowOff>
    </xdr:from>
    <xdr:to>
      <xdr:col>24</xdr:col>
      <xdr:colOff>114300</xdr:colOff>
      <xdr:row>95</xdr:row>
      <xdr:rowOff>33338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1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40773</xdr:rowOff>
    </xdr:from>
    <xdr:to>
      <xdr:col>19</xdr:col>
      <xdr:colOff>177800</xdr:colOff>
      <xdr:row>99</xdr:row>
      <xdr:rowOff>749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42873"/>
          <a:ext cx="889000" cy="1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134734</xdr:rowOff>
    </xdr:from>
    <xdr:to>
      <xdr:col>20</xdr:col>
      <xdr:colOff>38100</xdr:colOff>
      <xdr:row>94</xdr:row>
      <xdr:rowOff>64884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81411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8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43365</xdr:rowOff>
    </xdr:from>
    <xdr:to>
      <xdr:col>15</xdr:col>
      <xdr:colOff>50800</xdr:colOff>
      <xdr:row>99</xdr:row>
      <xdr:rowOff>749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45465"/>
          <a:ext cx="889000" cy="1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21329</xdr:rowOff>
    </xdr:from>
    <xdr:to>
      <xdr:col>15</xdr:col>
      <xdr:colOff>101600</xdr:colOff>
      <xdr:row>95</xdr:row>
      <xdr:rowOff>122929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0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43365</xdr:rowOff>
    </xdr:from>
    <xdr:to>
      <xdr:col>10</xdr:col>
      <xdr:colOff>114300</xdr:colOff>
      <xdr:row>98</xdr:row>
      <xdr:rowOff>77482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45465"/>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98310</xdr:rowOff>
    </xdr:from>
    <xdr:to>
      <xdr:col>10</xdr:col>
      <xdr:colOff>165100</xdr:colOff>
      <xdr:row>96</xdr:row>
      <xdr:rowOff>28460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44987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170548</xdr:rowOff>
    </xdr:from>
    <xdr:to>
      <xdr:col>6</xdr:col>
      <xdr:colOff>38100</xdr:colOff>
      <xdr:row>96</xdr:row>
      <xdr:rowOff>100698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117225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114542</xdr:rowOff>
    </xdr:from>
    <xdr:to>
      <xdr:col>24</xdr:col>
      <xdr:colOff>114300</xdr:colOff>
      <xdr:row>98</xdr:row>
      <xdr:rowOff>44692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29469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161423</xdr:rowOff>
    </xdr:from>
    <xdr:to>
      <xdr:col>20</xdr:col>
      <xdr:colOff>38100</xdr:colOff>
      <xdr:row>98</xdr:row>
      <xdr:rowOff>91573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82700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121399</xdr:rowOff>
    </xdr:from>
    <xdr:to>
      <xdr:col>15</xdr:col>
      <xdr:colOff>101600</xdr:colOff>
      <xdr:row>99</xdr:row>
      <xdr:rowOff>51549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42676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164015</xdr:rowOff>
    </xdr:from>
    <xdr:to>
      <xdr:col>10</xdr:col>
      <xdr:colOff>165100</xdr:colOff>
      <xdr:row>98</xdr:row>
      <xdr:rowOff>94165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85292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26682</xdr:rowOff>
    </xdr:from>
    <xdr:to>
      <xdr:col>6</xdr:col>
      <xdr:colOff>38100</xdr:colOff>
      <xdr:row>98</xdr:row>
      <xdr:rowOff>128282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119409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126365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41315"/>
          <a:ext cx="127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73042</xdr:rowOff>
    </xdr:from>
    <xdr:ext cx="378565"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1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126365</xdr:rowOff>
    </xdr:from>
    <xdr:to>
      <xdr:col>55</xdr:col>
      <xdr:colOff>88900</xdr:colOff>
      <xdr:row>31</xdr:row>
      <xdr:rowOff>126365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41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45102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0458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19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50800</xdr:rowOff>
    </xdr:from>
    <xdr:to>
      <xdr:col>50</xdr:col>
      <xdr:colOff>165100</xdr:colOff>
      <xdr:row>36</xdr:row>
      <xdr:rowOff>152400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168927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99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125095</xdr:rowOff>
    </xdr:from>
    <xdr:to>
      <xdr:col>46</xdr:col>
      <xdr:colOff>38100</xdr:colOff>
      <xdr:row>36</xdr:row>
      <xdr:rowOff>55245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71772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90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79375</xdr:rowOff>
    </xdr:from>
    <xdr:to>
      <xdr:col>41</xdr:col>
      <xdr:colOff>101600</xdr:colOff>
      <xdr:row>37</xdr:row>
      <xdr:rowOff>9525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26052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27940</xdr:rowOff>
    </xdr:from>
    <xdr:to>
      <xdr:col>36</xdr:col>
      <xdr:colOff>165100</xdr:colOff>
      <xdr:row>34</xdr:row>
      <xdr:rowOff>129540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146067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126860</xdr:rowOff>
    </xdr:from>
    <xdr:to>
      <xdr:col>54</xdr:col>
      <xdr:colOff>189865</xdr:colOff>
      <xdr:row>58</xdr:row>
      <xdr:rowOff>45098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99360"/>
          <a:ext cx="1270" cy="128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48925</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99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45098</xdr:rowOff>
    </xdr:from>
    <xdr:to>
      <xdr:col>55</xdr:col>
      <xdr:colOff>88900</xdr:colOff>
      <xdr:row>58</xdr:row>
      <xdr:rowOff>45098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98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73537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126860</xdr:rowOff>
    </xdr:from>
    <xdr:to>
      <xdr:col>55</xdr:col>
      <xdr:colOff>88900</xdr:colOff>
      <xdr:row>50</xdr:row>
      <xdr:rowOff>126860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9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45098</xdr:rowOff>
    </xdr:from>
    <xdr:to>
      <xdr:col>55</xdr:col>
      <xdr:colOff>0</xdr:colOff>
      <xdr:row>59</xdr:row>
      <xdr:rowOff>3645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89198"/>
          <a:ext cx="838200" cy="1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4697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26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153270</xdr:rowOff>
    </xdr:from>
    <xdr:to>
      <xdr:col>55</xdr:col>
      <xdr:colOff>50800</xdr:colOff>
      <xdr:row>55</xdr:row>
      <xdr:rowOff>83420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4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3645</xdr:rowOff>
    </xdr:from>
    <xdr:to>
      <xdr:col>50</xdr:col>
      <xdr:colOff>114300</xdr:colOff>
      <xdr:row>59</xdr:row>
      <xdr:rowOff>5645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1011919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131534</xdr:rowOff>
    </xdr:from>
    <xdr:to>
      <xdr:col>50</xdr:col>
      <xdr:colOff>165100</xdr:colOff>
      <xdr:row>56</xdr:row>
      <xdr:rowOff>61684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78211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41193</xdr:rowOff>
    </xdr:from>
    <xdr:to>
      <xdr:col>45</xdr:col>
      <xdr:colOff>177800</xdr:colOff>
      <xdr:row>59</xdr:row>
      <xdr:rowOff>5645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85293"/>
          <a:ext cx="8890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68193</xdr:rowOff>
    </xdr:from>
    <xdr:to>
      <xdr:col>46</xdr:col>
      <xdr:colOff>38100</xdr:colOff>
      <xdr:row>55</xdr:row>
      <xdr:rowOff>169793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49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14870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2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41193</xdr:rowOff>
    </xdr:from>
    <xdr:to>
      <xdr:col>41</xdr:col>
      <xdr:colOff>50800</xdr:colOff>
      <xdr:row>59</xdr:row>
      <xdr:rowOff>65215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85293"/>
          <a:ext cx="889000" cy="1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126391</xdr:rowOff>
    </xdr:from>
    <xdr:to>
      <xdr:col>41</xdr:col>
      <xdr:colOff>101600</xdr:colOff>
      <xdr:row>54</xdr:row>
      <xdr:rowOff>56541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2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73068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89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136392</xdr:rowOff>
    </xdr:from>
    <xdr:to>
      <xdr:col>36</xdr:col>
      <xdr:colOff>165100</xdr:colOff>
      <xdr:row>55</xdr:row>
      <xdr:rowOff>66542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3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83069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165748</xdr:rowOff>
    </xdr:from>
    <xdr:to>
      <xdr:col>55</xdr:col>
      <xdr:colOff>50800</xdr:colOff>
      <xdr:row>58</xdr:row>
      <xdr:rowOff>95898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80675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124295</xdr:rowOff>
    </xdr:from>
    <xdr:to>
      <xdr:col>50</xdr:col>
      <xdr:colOff>165100</xdr:colOff>
      <xdr:row>59</xdr:row>
      <xdr:rowOff>54445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45572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101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126295</xdr:rowOff>
    </xdr:from>
    <xdr:to>
      <xdr:col>46</xdr:col>
      <xdr:colOff>38100</xdr:colOff>
      <xdr:row>59</xdr:row>
      <xdr:rowOff>56445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47572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1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161843</xdr:rowOff>
    </xdr:from>
    <xdr:to>
      <xdr:col>41</xdr:col>
      <xdr:colOff>101600</xdr:colOff>
      <xdr:row>58</xdr:row>
      <xdr:rowOff>91993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83120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14415</xdr:rowOff>
    </xdr:from>
    <xdr:to>
      <xdr:col>36</xdr:col>
      <xdr:colOff>165100</xdr:colOff>
      <xdr:row>59</xdr:row>
      <xdr:rowOff>116015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1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107142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2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102209</xdr:rowOff>
    </xdr:from>
    <xdr:to>
      <xdr:col>54</xdr:col>
      <xdr:colOff>189865</xdr:colOff>
      <xdr:row>78</xdr:row>
      <xdr:rowOff>37471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75159"/>
          <a:ext cx="1270" cy="1135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41298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37471</xdr:rowOff>
    </xdr:from>
    <xdr:to>
      <xdr:col>55</xdr:col>
      <xdr:colOff>88900</xdr:colOff>
      <xdr:row>78</xdr:row>
      <xdr:rowOff>37471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1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48886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102209</xdr:rowOff>
    </xdr:from>
    <xdr:to>
      <xdr:col>55</xdr:col>
      <xdr:colOff>88900</xdr:colOff>
      <xdr:row>71</xdr:row>
      <xdr:rowOff>102209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75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21377</xdr:rowOff>
    </xdr:from>
    <xdr:to>
      <xdr:col>55</xdr:col>
      <xdr:colOff>0</xdr:colOff>
      <xdr:row>78</xdr:row>
      <xdr:rowOff>37471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94477"/>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80962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5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58085</xdr:rowOff>
    </xdr:from>
    <xdr:to>
      <xdr:col>55</xdr:col>
      <xdr:colOff>50800</xdr:colOff>
      <xdr:row>74</xdr:row>
      <xdr:rowOff>159685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21377</xdr:rowOff>
    </xdr:from>
    <xdr:to>
      <xdr:col>50</xdr:col>
      <xdr:colOff>114300</xdr:colOff>
      <xdr:row>78</xdr:row>
      <xdr:rowOff>30110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9447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170007</xdr:rowOff>
    </xdr:from>
    <xdr:to>
      <xdr:col>50</xdr:col>
      <xdr:colOff>165100</xdr:colOff>
      <xdr:row>75</xdr:row>
      <xdr:rowOff>100157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116684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30110</xdr:rowOff>
    </xdr:from>
    <xdr:to>
      <xdr:col>45</xdr:col>
      <xdr:colOff>177800</xdr:colOff>
      <xdr:row>78</xdr:row>
      <xdr:rowOff>51597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03210"/>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46609</xdr:rowOff>
    </xdr:from>
    <xdr:to>
      <xdr:col>46</xdr:col>
      <xdr:colOff>38100</xdr:colOff>
      <xdr:row>74</xdr:row>
      <xdr:rowOff>148209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164736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31710</xdr:rowOff>
    </xdr:from>
    <xdr:to>
      <xdr:col>41</xdr:col>
      <xdr:colOff>50800</xdr:colOff>
      <xdr:row>78</xdr:row>
      <xdr:rowOff>51597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04810"/>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35271</xdr:rowOff>
    </xdr:from>
    <xdr:to>
      <xdr:col>41</xdr:col>
      <xdr:colOff>101600</xdr:colOff>
      <xdr:row>76</xdr:row>
      <xdr:rowOff>136871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153398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8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131968</xdr:rowOff>
    </xdr:from>
    <xdr:to>
      <xdr:col>36</xdr:col>
      <xdr:colOff>165100</xdr:colOff>
      <xdr:row>76</xdr:row>
      <xdr:rowOff>62117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78645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158121</xdr:rowOff>
    </xdr:from>
    <xdr:to>
      <xdr:col>55</xdr:col>
      <xdr:colOff>50800</xdr:colOff>
      <xdr:row>78</xdr:row>
      <xdr:rowOff>88271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73048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142027</xdr:rowOff>
    </xdr:from>
    <xdr:to>
      <xdr:col>50</xdr:col>
      <xdr:colOff>165100</xdr:colOff>
      <xdr:row>78</xdr:row>
      <xdr:rowOff>72177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63304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150760</xdr:rowOff>
    </xdr:from>
    <xdr:to>
      <xdr:col>46</xdr:col>
      <xdr:colOff>38100</xdr:colOff>
      <xdr:row>78</xdr:row>
      <xdr:rowOff>80910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72037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xdr:rowOff>
    </xdr:from>
    <xdr:to>
      <xdr:col>41</xdr:col>
      <xdr:colOff>101600</xdr:colOff>
      <xdr:row>78</xdr:row>
      <xdr:rowOff>102397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93524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152360</xdr:rowOff>
    </xdr:from>
    <xdr:to>
      <xdr:col>36</xdr:col>
      <xdr:colOff>165100</xdr:colOff>
      <xdr:row>78</xdr:row>
      <xdr:rowOff>82510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73637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2539</xdr:rowOff>
    </xdr:from>
    <xdr:to>
      <xdr:col>54</xdr:col>
      <xdr:colOff>189865</xdr:colOff>
      <xdr:row>97</xdr:row>
      <xdr:rowOff>102118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3039"/>
          <a:ext cx="1270" cy="129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105945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7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102118</xdr:rowOff>
    </xdr:from>
    <xdr:to>
      <xdr:col>55</xdr:col>
      <xdr:colOff>88900</xdr:colOff>
      <xdr:row>97</xdr:row>
      <xdr:rowOff>102118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73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120666</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2539</xdr:rowOff>
    </xdr:from>
    <xdr:to>
      <xdr:col>55</xdr:col>
      <xdr:colOff>88900</xdr:colOff>
      <xdr:row>90</xdr:row>
      <xdr:rowOff>2539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152822</xdr:rowOff>
    </xdr:from>
    <xdr:to>
      <xdr:col>55</xdr:col>
      <xdr:colOff>0</xdr:colOff>
      <xdr:row>97</xdr:row>
      <xdr:rowOff>102118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2022"/>
          <a:ext cx="8382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134134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5907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111257</xdr:rowOff>
    </xdr:from>
    <xdr:to>
      <xdr:col>55</xdr:col>
      <xdr:colOff>50800</xdr:colOff>
      <xdr:row>94</xdr:row>
      <xdr:rowOff>41407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0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152822</xdr:rowOff>
    </xdr:from>
    <xdr:to>
      <xdr:col>50</xdr:col>
      <xdr:colOff>114300</xdr:colOff>
      <xdr:row>97</xdr:row>
      <xdr:rowOff>152136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2022"/>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47729</xdr:rowOff>
    </xdr:from>
    <xdr:to>
      <xdr:col>50</xdr:col>
      <xdr:colOff>165100</xdr:colOff>
      <xdr:row>93</xdr:row>
      <xdr:rowOff>149329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59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165856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57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73611</xdr:rowOff>
    </xdr:from>
    <xdr:to>
      <xdr:col>45</xdr:col>
      <xdr:colOff>177800</xdr:colOff>
      <xdr:row>97</xdr:row>
      <xdr:rowOff>152136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04261"/>
          <a:ext cx="889000" cy="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67526</xdr:rowOff>
    </xdr:from>
    <xdr:to>
      <xdr:col>46</xdr:col>
      <xdr:colOff>38100</xdr:colOff>
      <xdr:row>94</xdr:row>
      <xdr:rowOff>169126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57130</xdr:rowOff>
    </xdr:from>
    <xdr:to>
      <xdr:col>41</xdr:col>
      <xdr:colOff>50800</xdr:colOff>
      <xdr:row>97</xdr:row>
      <xdr:rowOff>73611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7780"/>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98569</xdr:rowOff>
    </xdr:from>
    <xdr:to>
      <xdr:col>41</xdr:col>
      <xdr:colOff>101600</xdr:colOff>
      <xdr:row>95</xdr:row>
      <xdr:rowOff>28719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45246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9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146461</xdr:rowOff>
    </xdr:from>
    <xdr:to>
      <xdr:col>36</xdr:col>
      <xdr:colOff>165100</xdr:colOff>
      <xdr:row>95</xdr:row>
      <xdr:rowOff>76611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93138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51318</xdr:rowOff>
    </xdr:from>
    <xdr:to>
      <xdr:col>55</xdr:col>
      <xdr:colOff>50800</xdr:colOff>
      <xdr:row>97</xdr:row>
      <xdr:rowOff>152918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137695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102022</xdr:rowOff>
    </xdr:from>
    <xdr:to>
      <xdr:col>50</xdr:col>
      <xdr:colOff>165100</xdr:colOff>
      <xdr:row>97</xdr:row>
      <xdr:rowOff>32172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101336</xdr:rowOff>
    </xdr:from>
    <xdr:to>
      <xdr:col>46</xdr:col>
      <xdr:colOff>38100</xdr:colOff>
      <xdr:row>98</xdr:row>
      <xdr:rowOff>31486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22613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22811</xdr:rowOff>
    </xdr:from>
    <xdr:to>
      <xdr:col>41</xdr:col>
      <xdr:colOff>101600</xdr:colOff>
      <xdr:row>97</xdr:row>
      <xdr:rowOff>124411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6330</xdr:rowOff>
    </xdr:from>
    <xdr:to>
      <xdr:col>36</xdr:col>
      <xdr:colOff>165100</xdr:colOff>
      <xdr:row>97</xdr:row>
      <xdr:rowOff>107930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137338</xdr:rowOff>
    </xdr:from>
    <xdr:to>
      <xdr:col>85</xdr:col>
      <xdr:colOff>126364</xdr:colOff>
      <xdr:row>37</xdr:row>
      <xdr:rowOff>157226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80838"/>
          <a:ext cx="1269" cy="122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161053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157226</xdr:rowOff>
    </xdr:from>
    <xdr:to>
      <xdr:col>86</xdr:col>
      <xdr:colOff>25400</xdr:colOff>
      <xdr:row>37</xdr:row>
      <xdr:rowOff>157226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84015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137338</xdr:rowOff>
    </xdr:from>
    <xdr:to>
      <xdr:col>86</xdr:col>
      <xdr:colOff>25400</xdr:colOff>
      <xdr:row>30</xdr:row>
      <xdr:rowOff>137338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8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157226</xdr:rowOff>
    </xdr:from>
    <xdr:to>
      <xdr:col>85</xdr:col>
      <xdr:colOff>127000</xdr:colOff>
      <xdr:row>38</xdr:row>
      <xdr:rowOff>72949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0876"/>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64914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722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42037</xdr:rowOff>
    </xdr:from>
    <xdr:to>
      <xdr:col>85</xdr:col>
      <xdr:colOff>177800</xdr:colOff>
      <xdr:row>34</xdr:row>
      <xdr:rowOff>143637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30049</xdr:rowOff>
    </xdr:from>
    <xdr:to>
      <xdr:col>81</xdr:col>
      <xdr:colOff>50800</xdr:colOff>
      <xdr:row>38</xdr:row>
      <xdr:rowOff>72949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5149"/>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115341</xdr:rowOff>
    </xdr:from>
    <xdr:to>
      <xdr:col>81</xdr:col>
      <xdr:colOff>101600</xdr:colOff>
      <xdr:row>33</xdr:row>
      <xdr:rowOff>45491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60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62018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3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30049</xdr:rowOff>
    </xdr:from>
    <xdr:to>
      <xdr:col>76</xdr:col>
      <xdr:colOff>114300</xdr:colOff>
      <xdr:row>38</xdr:row>
      <xdr:rowOff>79121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45149"/>
          <a:ext cx="889000" cy="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116256</xdr:rowOff>
    </xdr:from>
    <xdr:to>
      <xdr:col>76</xdr:col>
      <xdr:colOff>165100</xdr:colOff>
      <xdr:row>31</xdr:row>
      <xdr:rowOff>46406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25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62933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0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79121</xdr:rowOff>
    </xdr:from>
    <xdr:to>
      <xdr:col>71</xdr:col>
      <xdr:colOff>177800</xdr:colOff>
      <xdr:row>38</xdr:row>
      <xdr:rowOff>157988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9422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37922</xdr:rowOff>
    </xdr:from>
    <xdr:to>
      <xdr:col>72</xdr:col>
      <xdr:colOff>38100</xdr:colOff>
      <xdr:row>34</xdr:row>
      <xdr:rowOff>139522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156049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6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148488</xdr:rowOff>
    </xdr:from>
    <xdr:to>
      <xdr:col>67</xdr:col>
      <xdr:colOff>101600</xdr:colOff>
      <xdr:row>35</xdr:row>
      <xdr:rowOff>78638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95165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106426</xdr:rowOff>
    </xdr:from>
    <xdr:to>
      <xdr:col>85</xdr:col>
      <xdr:colOff>177800</xdr:colOff>
      <xdr:row>38</xdr:row>
      <xdr:rowOff>36576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21353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22149</xdr:rowOff>
    </xdr:from>
    <xdr:to>
      <xdr:col>81</xdr:col>
      <xdr:colOff>101600</xdr:colOff>
      <xdr:row>38</xdr:row>
      <xdr:rowOff>123749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114876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150698</xdr:rowOff>
    </xdr:from>
    <xdr:to>
      <xdr:col>76</xdr:col>
      <xdr:colOff>165100</xdr:colOff>
      <xdr:row>38</xdr:row>
      <xdr:rowOff>80848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71976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28321</xdr:rowOff>
    </xdr:from>
    <xdr:to>
      <xdr:col>72</xdr:col>
      <xdr:colOff>38100</xdr:colOff>
      <xdr:row>38</xdr:row>
      <xdr:rowOff>129921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121048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107188</xdr:rowOff>
    </xdr:from>
    <xdr:to>
      <xdr:col>67</xdr:col>
      <xdr:colOff>101600</xdr:colOff>
      <xdr:row>39</xdr:row>
      <xdr:rowOff>37338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28465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147492</xdr:rowOff>
    </xdr:from>
    <xdr:to>
      <xdr:col>85</xdr:col>
      <xdr:colOff>126364</xdr:colOff>
      <xdr:row>59</xdr:row>
      <xdr:rowOff>79426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9992"/>
          <a:ext cx="1269" cy="147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83253</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79426</xdr:rowOff>
    </xdr:from>
    <xdr:to>
      <xdr:col>86</xdr:col>
      <xdr:colOff>25400</xdr:colOff>
      <xdr:row>59</xdr:row>
      <xdr:rowOff>79426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9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94169</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147492</xdr:rowOff>
    </xdr:from>
    <xdr:to>
      <xdr:col>86</xdr:col>
      <xdr:colOff>25400</xdr:colOff>
      <xdr:row>50</xdr:row>
      <xdr:rowOff>147492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79426</xdr:rowOff>
    </xdr:from>
    <xdr:to>
      <xdr:col>85</xdr:col>
      <xdr:colOff>127000</xdr:colOff>
      <xdr:row>59</xdr:row>
      <xdr:rowOff>82474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1949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61675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9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38798</xdr:rowOff>
    </xdr:from>
    <xdr:to>
      <xdr:col>85</xdr:col>
      <xdr:colOff>177800</xdr:colOff>
      <xdr:row>56</xdr:row>
      <xdr:rowOff>140398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80702</xdr:rowOff>
    </xdr:from>
    <xdr:to>
      <xdr:col>81</xdr:col>
      <xdr:colOff>50800</xdr:colOff>
      <xdr:row>59</xdr:row>
      <xdr:rowOff>82474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53352"/>
          <a:ext cx="889000" cy="3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128162</xdr:rowOff>
    </xdr:from>
    <xdr:to>
      <xdr:col>81</xdr:col>
      <xdr:colOff>101600</xdr:colOff>
      <xdr:row>58</xdr:row>
      <xdr:rowOff>58312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0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74839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97009</xdr:rowOff>
    </xdr:from>
    <xdr:to>
      <xdr:col>76</xdr:col>
      <xdr:colOff>114300</xdr:colOff>
      <xdr:row>57</xdr:row>
      <xdr:rowOff>80702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26759"/>
          <a:ext cx="889000" cy="3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144050</xdr:rowOff>
    </xdr:from>
    <xdr:to>
      <xdr:col>76</xdr:col>
      <xdr:colOff>165100</xdr:colOff>
      <xdr:row>57</xdr:row>
      <xdr:rowOff>74200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90727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97009</xdr:rowOff>
    </xdr:from>
    <xdr:to>
      <xdr:col>71</xdr:col>
      <xdr:colOff>177800</xdr:colOff>
      <xdr:row>57</xdr:row>
      <xdr:rowOff>157073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26759"/>
          <a:ext cx="889000" cy="4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133668</xdr:rowOff>
    </xdr:from>
    <xdr:to>
      <xdr:col>72</xdr:col>
      <xdr:colOff>38100</xdr:colOff>
      <xdr:row>57</xdr:row>
      <xdr:rowOff>63818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3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54945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107912</xdr:rowOff>
    </xdr:from>
    <xdr:to>
      <xdr:col>67</xdr:col>
      <xdr:colOff>101600</xdr:colOff>
      <xdr:row>58</xdr:row>
      <xdr:rowOff>38062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29189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28626</xdr:rowOff>
    </xdr:from>
    <xdr:to>
      <xdr:col>85</xdr:col>
      <xdr:colOff>177800</xdr:colOff>
      <xdr:row>59</xdr:row>
      <xdr:rowOff>130226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115003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100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31674</xdr:rowOff>
    </xdr:from>
    <xdr:to>
      <xdr:col>81</xdr:col>
      <xdr:colOff>101600</xdr:colOff>
      <xdr:row>59</xdr:row>
      <xdr:rowOff>133274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1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124401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2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29902</xdr:rowOff>
    </xdr:from>
    <xdr:to>
      <xdr:col>76</xdr:col>
      <xdr:colOff>165100</xdr:colOff>
      <xdr:row>57</xdr:row>
      <xdr:rowOff>131502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122629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46209</xdr:rowOff>
    </xdr:from>
    <xdr:to>
      <xdr:col>72</xdr:col>
      <xdr:colOff>38100</xdr:colOff>
      <xdr:row>55</xdr:row>
      <xdr:rowOff>147809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164336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106273</xdr:rowOff>
    </xdr:from>
    <xdr:to>
      <xdr:col>67</xdr:col>
      <xdr:colOff>101600</xdr:colOff>
      <xdr:row>58</xdr:row>
      <xdr:rowOff>36423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52950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4216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77166"/>
          <a:ext cx="1269"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122343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4216</xdr:rowOff>
    </xdr:from>
    <xdr:to>
      <xdr:col>86</xdr:col>
      <xdr:colOff>25400</xdr:colOff>
      <xdr:row>71</xdr:row>
      <xdr:rowOff>4216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7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154601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13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131724</xdr:rowOff>
    </xdr:from>
    <xdr:to>
      <xdr:col>85</xdr:col>
      <xdr:colOff>177800</xdr:colOff>
      <xdr:row>77</xdr:row>
      <xdr:rowOff>61874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16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6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91109</xdr:rowOff>
    </xdr:from>
    <xdr:to>
      <xdr:col>81</xdr:col>
      <xdr:colOff>101600</xdr:colOff>
      <xdr:row>78</xdr:row>
      <xdr:rowOff>21259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9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37786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41478</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6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120523</xdr:rowOff>
    </xdr:from>
    <xdr:to>
      <xdr:col>76</xdr:col>
      <xdr:colOff>165100</xdr:colOff>
      <xdr:row>78</xdr:row>
      <xdr:rowOff>50673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67200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87681</xdr:rowOff>
    </xdr:from>
    <xdr:to>
      <xdr:col>72</xdr:col>
      <xdr:colOff>38100</xdr:colOff>
      <xdr:row>77</xdr:row>
      <xdr:rowOff>17831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1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34358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49124</xdr:rowOff>
    </xdr:from>
    <xdr:to>
      <xdr:col>67</xdr:col>
      <xdr:colOff>101600</xdr:colOff>
      <xdr:row>76</xdr:row>
      <xdr:rowOff>150724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167250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83405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27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36340</xdr:rowOff>
    </xdr:from>
    <xdr:to>
      <xdr:col>85</xdr:col>
      <xdr:colOff>126364</xdr:colOff>
      <xdr:row>98</xdr:row>
      <xdr:rowOff>118016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38290"/>
          <a:ext cx="1269" cy="128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121843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118016</xdr:rowOff>
    </xdr:from>
    <xdr:to>
      <xdr:col>86</xdr:col>
      <xdr:colOff>25400</xdr:colOff>
      <xdr:row>98</xdr:row>
      <xdr:rowOff>118016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154467</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36340</xdr:rowOff>
    </xdr:from>
    <xdr:to>
      <xdr:col>86</xdr:col>
      <xdr:colOff>25400</xdr:colOff>
      <xdr:row>91</xdr:row>
      <xdr:rowOff>36340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3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118016</xdr:rowOff>
    </xdr:from>
    <xdr:to>
      <xdr:col>85</xdr:col>
      <xdr:colOff>127000</xdr:colOff>
      <xdr:row>98</xdr:row>
      <xdr:rowOff>130409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920116"/>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141822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1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118945</xdr:rowOff>
    </xdr:from>
    <xdr:to>
      <xdr:col>85</xdr:col>
      <xdr:colOff>177800</xdr:colOff>
      <xdr:row>94</xdr:row>
      <xdr:rowOff>49095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130409</xdr:rowOff>
    </xdr:from>
    <xdr:to>
      <xdr:col>81</xdr:col>
      <xdr:colOff>50800</xdr:colOff>
      <xdr:row>98</xdr:row>
      <xdr:rowOff>142999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932509"/>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170886</xdr:rowOff>
    </xdr:from>
    <xdr:to>
      <xdr:col>81</xdr:col>
      <xdr:colOff>101600</xdr:colOff>
      <xdr:row>94</xdr:row>
      <xdr:rowOff>101036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117563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141790</xdr:rowOff>
    </xdr:from>
    <xdr:to>
      <xdr:col>76</xdr:col>
      <xdr:colOff>114300</xdr:colOff>
      <xdr:row>98</xdr:row>
      <xdr:rowOff>142999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943890"/>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34592</xdr:rowOff>
    </xdr:from>
    <xdr:to>
      <xdr:col>76</xdr:col>
      <xdr:colOff>165100</xdr:colOff>
      <xdr:row>94</xdr:row>
      <xdr:rowOff>136192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5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152719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92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141790</xdr:rowOff>
    </xdr:from>
    <xdr:to>
      <xdr:col>71</xdr:col>
      <xdr:colOff>177800</xdr:colOff>
      <xdr:row>98</xdr:row>
      <xdr:rowOff>142165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943890"/>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44307</xdr:rowOff>
    </xdr:from>
    <xdr:to>
      <xdr:col>72</xdr:col>
      <xdr:colOff>38100</xdr:colOff>
      <xdr:row>93</xdr:row>
      <xdr:rowOff>145907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162434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7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28598</xdr:rowOff>
    </xdr:from>
    <xdr:to>
      <xdr:col>67</xdr:col>
      <xdr:colOff>101600</xdr:colOff>
      <xdr:row>93</xdr:row>
      <xdr:rowOff>130198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146725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7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67216</xdr:rowOff>
    </xdr:from>
    <xdr:to>
      <xdr:col>85</xdr:col>
      <xdr:colOff>177800</xdr:colOff>
      <xdr:row>98</xdr:row>
      <xdr:rowOff>168816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153593</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79609</xdr:rowOff>
    </xdr:from>
    <xdr:to>
      <xdr:col>81</xdr:col>
      <xdr:colOff>101600</xdr:colOff>
      <xdr:row>99</xdr:row>
      <xdr:rowOff>9759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92199</xdr:rowOff>
    </xdr:from>
    <xdr:to>
      <xdr:col>76</xdr:col>
      <xdr:colOff>165100</xdr:colOff>
      <xdr:row>99</xdr:row>
      <xdr:rowOff>22349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13476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90990</xdr:rowOff>
    </xdr:from>
    <xdr:to>
      <xdr:col>72</xdr:col>
      <xdr:colOff>38100</xdr:colOff>
      <xdr:row>99</xdr:row>
      <xdr:rowOff>21140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12267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91365</xdr:rowOff>
    </xdr:from>
    <xdr:to>
      <xdr:col>67</xdr:col>
      <xdr:colOff>101600</xdr:colOff>
      <xdr:row>99</xdr:row>
      <xdr:rowOff>21515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8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12642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9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146748</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5118798"/>
          <a:ext cx="8890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133477</xdr:rowOff>
    </xdr:from>
    <xdr:to>
      <xdr:col>102</xdr:col>
      <xdr:colOff>165100</xdr:colOff>
      <xdr:row>39</xdr:row>
      <xdr:rowOff>63627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80154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169863</xdr:rowOff>
    </xdr:from>
    <xdr:to>
      <xdr:col>98</xdr:col>
      <xdr:colOff>38100</xdr:colOff>
      <xdr:row>37</xdr:row>
      <xdr:rowOff>100013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91140</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95948</xdr:rowOff>
    </xdr:from>
    <xdr:to>
      <xdr:col>98</xdr:col>
      <xdr:colOff>38100</xdr:colOff>
      <xdr:row>30</xdr:row>
      <xdr:rowOff>26098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42625</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21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議会費を除いた全ての目的別歳出において，類似団体平均値を下回っている。前年度と比較し増加の大きい総務費については住民一人当たり１３１，１９６円となっている。これは，ふるさと納税関係経費や基金への積立金の増が要因である。農林水産業費は住民一人当たり２８，９６６円となっている。新規事業である農地耕作条件改善事業のほか，地場産品振興のための主力産品振興事業の増により増加傾向にある。消防費は住民一人当たり１８，０２０円となっている。防災行政無線操作卓更新事業などの影響により前年度より増となっている。民生費は１２９，７０８円で前年度より減少となった。子育て世帯への臨時特別給付金給付費の減によるもので，類似団体平均も同様に前年度より減となっている。土木費は２９，１４４円となっている。都市公園の老朽化対策事業である町民公園長寿命化対策事業の減に伴い，前年度より減となった。今後も事業費等の精査や人件費の抑制を行い，無駄のない適正規模の財政運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残高は前年度から４．７２ポイント増の２５．８６％となっている。財政調整基金については，町税等の増により一般財源が当初予算に比べ１７１百万円増加したため，将来の財政需要を見据え積立てを実施した。実質収支額は前年度から０．５４ポイント減少と，ほぼ横ばいの状況である。実質単年度収支は５．８８ポイント減少しているが，これは前年度の実質単年度収支が新型コロナ感染症の影響を鑑み既存事業の縮小・中止による歳出の抑制などの影響により前々年度から大きく増加していたことが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全ての会計において各年度で赤字は発生しておらず，連結実質赤字比率は算出されない状況である。今後は各会計とも独立採算の原則に立ち返り，国民健康保険などについても歳出に見合った保険税の適正化を図り，また，下水道事業，農業集落排水事業についても，引き続き滞納世帯や未接続世帯への促進活動の実施や地方債発行を抑制するなど，普通会計の負担を軽減するように努める。水道事業会計については，収益的収支の黒字化ができており，大きい比率となっている。しかしながら，今後老朽化の進む施設や管路の更新を行っていく必要があり，計画的に対応する必要がある。一般会計については，国庫支出金等の概算払いに伴う過収入分やふるさと納税の増に伴い寄附金が予算以上に収入したことにより実質収支額が膨らみ，比率も高くなっている。実質収支額を次年度繰越金として有効に活用するとともに，公共施設の更新など将来の財政負担に備え基金への積立てに充て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10128549</v>
      </c>
      <c r="BO4" s="449"/>
      <c r="BP4" s="449"/>
      <c r="BQ4" s="449"/>
      <c r="BR4" s="449"/>
      <c r="BS4" s="449"/>
      <c r="BT4" s="449"/>
      <c r="BU4" s="450"/>
      <c r="BV4" s="448">
        <v>9807509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12.6</v>
      </c>
      <c r="CU4" s="589"/>
      <c r="CV4" s="589"/>
      <c r="CW4" s="589"/>
      <c r="CX4" s="589"/>
      <c r="CY4" s="589"/>
      <c r="CZ4" s="589"/>
      <c r="DA4" s="590"/>
      <c r="DB4" s="588">
        <v>13.2</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9422864</v>
      </c>
      <c r="BO5" s="420"/>
      <c r="BP5" s="420"/>
      <c r="BQ5" s="420"/>
      <c r="BR5" s="420"/>
      <c r="BS5" s="420"/>
      <c r="BT5" s="420"/>
      <c r="BU5" s="421"/>
      <c r="BV5" s="419">
        <v>9054762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88.7</v>
      </c>
      <c r="CU5" s="417"/>
      <c r="CV5" s="417"/>
      <c r="CW5" s="417"/>
      <c r="CX5" s="417"/>
      <c r="CY5" s="417"/>
      <c r="CZ5" s="417"/>
      <c r="DA5" s="418"/>
      <c r="DB5" s="416">
        <v>82.9</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705685</v>
      </c>
      <c r="BO6" s="420"/>
      <c r="BP6" s="420"/>
      <c r="BQ6" s="420"/>
      <c r="BR6" s="420"/>
      <c r="BS6" s="420"/>
      <c r="BT6" s="420"/>
      <c r="BU6" s="421"/>
      <c r="BV6" s="419">
        <v>752747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90.5</v>
      </c>
      <c r="CU6" s="563"/>
      <c r="CV6" s="563"/>
      <c r="CW6" s="563"/>
      <c r="CX6" s="563"/>
      <c r="CY6" s="563"/>
      <c r="CZ6" s="563"/>
      <c r="DA6" s="564"/>
      <c r="DB6" s="562">
        <v>88.8</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3454</v>
      </c>
      <c r="BO7" s="420"/>
      <c r="BP7" s="420"/>
      <c r="BQ7" s="420"/>
      <c r="BR7" s="420"/>
      <c r="BS7" s="420"/>
      <c r="BT7" s="420"/>
      <c r="BU7" s="421"/>
      <c r="BV7" s="419">
        <v>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5552781</v>
      </c>
      <c r="CU7" s="420"/>
      <c r="CV7" s="420"/>
      <c r="CW7" s="420"/>
      <c r="CX7" s="420"/>
      <c r="CY7" s="420"/>
      <c r="CZ7" s="420"/>
      <c r="DA7" s="421"/>
      <c r="DB7" s="419">
        <v>5708461</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702231</v>
      </c>
      <c r="BO8" s="420"/>
      <c r="BP8" s="420"/>
      <c r="BQ8" s="420"/>
      <c r="BR8" s="420"/>
      <c r="BS8" s="420"/>
      <c r="BT8" s="420"/>
      <c r="BU8" s="421"/>
      <c r="BV8" s="419">
        <v>752747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0.63</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0"/>
      <c r="L9" s="553" t="s">
        <v>115</v>
      </c>
      <c r="M9" s="554"/>
      <c r="N9" s="554"/>
      <c r="O9" s="554"/>
      <c r="P9" s="554"/>
      <c r="Q9" s="555"/>
      <c r="R9" s="556">
        <v>21026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104</v>
      </c>
      <c r="AV9" s="478"/>
      <c r="AW9" s="478"/>
      <c r="AX9" s="478"/>
      <c r="AY9" s="433" t="s">
        <v>118</v>
      </c>
      <c r="AZ9" s="434"/>
      <c r="BA9" s="434"/>
      <c r="BB9" s="434"/>
      <c r="BC9" s="434"/>
      <c r="BD9" s="434"/>
      <c r="BE9" s="434"/>
      <c r="BF9" s="434"/>
      <c r="BG9" s="434"/>
      <c r="BH9" s="434"/>
      <c r="BI9" s="434"/>
      <c r="BJ9" s="434"/>
      <c r="BK9" s="434"/>
      <c r="BL9" s="434"/>
      <c r="BM9" s="435"/>
      <c r="BN9" s="419">
        <v>-50516</v>
      </c>
      <c r="BO9" s="420"/>
      <c r="BP9" s="420"/>
      <c r="BQ9" s="420"/>
      <c r="BR9" s="420"/>
      <c r="BS9" s="420"/>
      <c r="BT9" s="420"/>
      <c r="BU9" s="421"/>
      <c r="BV9" s="419">
        <v>286993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7.7</v>
      </c>
      <c r="CU9" s="417"/>
      <c r="CV9" s="417"/>
      <c r="CW9" s="417"/>
      <c r="CX9" s="417"/>
      <c r="CY9" s="417"/>
      <c r="CZ9" s="417"/>
      <c r="DA9" s="418"/>
      <c r="DB9" s="416">
        <v>8.3000000000000007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120</v>
      </c>
      <c r="M10" s="376"/>
      <c r="N10" s="376"/>
      <c r="O10" s="376"/>
      <c r="P10" s="376"/>
      <c r="Q10" s="377"/>
      <c r="R10" s="372">
        <v>22021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300000</v>
      </c>
      <c r="BO10" s="420"/>
      <c r="BP10" s="420"/>
      <c r="BQ10" s="420"/>
      <c r="BR10" s="420"/>
      <c r="BS10" s="420"/>
      <c r="BT10" s="420"/>
      <c r="BU10" s="421"/>
      <c r="BV10" s="419">
        <v>234993</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77"/>
      <c r="B12" s="525" t="s">
        <v>131</v>
      </c>
      <c r="C12" s="526"/>
      <c r="D12" s="526"/>
      <c r="E12" s="526"/>
      <c r="F12" s="526"/>
      <c r="G12" s="526"/>
      <c r="H12" s="526"/>
      <c r="I12" s="526"/>
      <c r="J12" s="526"/>
      <c r="K12" s="527"/>
      <c r="L12" s="534" t="s">
        <v>132</v>
      </c>
      <c r="M12" s="535"/>
      <c r="N12" s="535"/>
      <c r="O12" s="535"/>
      <c r="P12" s="535"/>
      <c r="Q12" s="536"/>
      <c r="R12" s="537">
        <v>21224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104</v>
      </c>
      <c r="AV12" s="478"/>
      <c r="AW12" s="478"/>
      <c r="AX12" s="478"/>
      <c r="AY12" s="433" t="s">
        <v>136</v>
      </c>
      <c r="AZ12" s="434"/>
      <c r="BA12" s="434"/>
      <c r="BB12" s="434"/>
      <c r="BC12" s="434"/>
      <c r="BD12" s="434"/>
      <c r="BE12" s="434"/>
      <c r="BF12" s="434"/>
      <c r="BG12" s="434"/>
      <c r="BH12" s="434"/>
      <c r="BI12" s="434"/>
      <c r="BJ12" s="434"/>
      <c r="BK12" s="434"/>
      <c r="BL12" s="434"/>
      <c r="BM12" s="435"/>
      <c r="BN12" s="419">
        <v>71117</v>
      </c>
      <c r="BO12" s="420"/>
      <c r="BP12" s="420"/>
      <c r="BQ12" s="420"/>
      <c r="BR12" s="420"/>
      <c r="BS12" s="420"/>
      <c r="BT12" s="420"/>
      <c r="BU12" s="421"/>
      <c r="BV12" s="419">
        <v>3000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139</v>
      </c>
      <c r="N13" s="504"/>
      <c r="O13" s="504"/>
      <c r="P13" s="504"/>
      <c r="Q13" s="505"/>
      <c r="R13" s="506">
        <v>19817</v>
      </c>
      <c r="S13" s="507"/>
      <c r="T13" s="507"/>
      <c r="U13" s="507"/>
      <c r="V13" s="508"/>
      <c r="W13" s="509" t="s">
        <v>140</v>
      </c>
      <c r="X13" s="405"/>
      <c r="Y13" s="405"/>
      <c r="Z13" s="405"/>
      <c r="AA13" s="405"/>
      <c r="AB13" s="406"/>
      <c r="AC13" s="372">
        <v>2202</v>
      </c>
      <c r="AD13" s="373"/>
      <c r="AE13" s="373"/>
      <c r="AF13" s="373"/>
      <c r="AG13" s="374"/>
      <c r="AH13" s="372">
        <v>2360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178367</v>
      </c>
      <c r="BO13" s="420"/>
      <c r="BP13" s="420"/>
      <c r="BQ13" s="420"/>
      <c r="BR13" s="420"/>
      <c r="BS13" s="420"/>
      <c r="BT13" s="420"/>
      <c r="BU13" s="421"/>
      <c r="BV13" s="419">
        <v>518986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6.8</v>
      </c>
      <c r="CU13" s="417"/>
      <c r="CV13" s="417"/>
      <c r="CW13" s="417"/>
      <c r="CX13" s="417"/>
      <c r="CY13" s="417"/>
      <c r="CZ13" s="417"/>
      <c r="DA13" s="418"/>
      <c r="DB13" s="416">
        <v>6.8</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145</v>
      </c>
      <c r="M14" s="546"/>
      <c r="N14" s="546"/>
      <c r="O14" s="546"/>
      <c r="P14" s="546"/>
      <c r="Q14" s="547"/>
      <c r="R14" s="506">
        <v>21281</v>
      </c>
      <c r="S14" s="507"/>
      <c r="T14" s="507"/>
      <c r="U14" s="507"/>
      <c r="V14" s="508"/>
      <c r="W14" s="510"/>
      <c r="X14" s="408"/>
      <c r="Y14" s="408"/>
      <c r="Z14" s="408"/>
      <c r="AA14" s="408"/>
      <c r="AB14" s="409"/>
      <c r="AC14" s="499">
        <v>20.100000000000001</v>
      </c>
      <c r="AD14" s="500"/>
      <c r="AE14" s="500"/>
      <c r="AF14" s="500"/>
      <c r="AG14" s="501"/>
      <c r="AH14" s="499">
        <v>20.6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19.8</v>
      </c>
      <c r="CU14" s="517"/>
      <c r="CV14" s="517"/>
      <c r="CW14" s="517"/>
      <c r="CX14" s="517"/>
      <c r="CY14" s="517"/>
      <c r="CZ14" s="517"/>
      <c r="DA14" s="518"/>
      <c r="DB14" s="516">
        <v>38.200000000000003</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139</v>
      </c>
      <c r="N15" s="504"/>
      <c r="O15" s="504"/>
      <c r="P15" s="504"/>
      <c r="Q15" s="505"/>
      <c r="R15" s="506">
        <v>20135</v>
      </c>
      <c r="S15" s="507"/>
      <c r="T15" s="507"/>
      <c r="U15" s="507"/>
      <c r="V15" s="508"/>
      <c r="W15" s="509" t="s">
        <v>147</v>
      </c>
      <c r="X15" s="405"/>
      <c r="Y15" s="405"/>
      <c r="Z15" s="405"/>
      <c r="AA15" s="405"/>
      <c r="AB15" s="406"/>
      <c r="AC15" s="372">
        <v>3735</v>
      </c>
      <c r="AD15" s="373"/>
      <c r="AE15" s="373"/>
      <c r="AF15" s="373"/>
      <c r="AG15" s="374"/>
      <c r="AH15" s="372">
        <v>4131</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2844069</v>
      </c>
      <c r="BO15" s="449"/>
      <c r="BP15" s="449"/>
      <c r="BQ15" s="449"/>
      <c r="BR15" s="449"/>
      <c r="BS15" s="449"/>
      <c r="BT15" s="449"/>
      <c r="BU15" s="450"/>
      <c r="BV15" s="448">
        <v>2692452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34</v>
      </c>
      <c r="AD16" s="500"/>
      <c r="AE16" s="500"/>
      <c r="AF16" s="500"/>
      <c r="AG16" s="501"/>
      <c r="AH16" s="499">
        <v>36</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4690337</v>
      </c>
      <c r="BO16" s="420"/>
      <c r="BP16" s="420"/>
      <c r="BQ16" s="420"/>
      <c r="BR16" s="420"/>
      <c r="BS16" s="420"/>
      <c r="BT16" s="420"/>
      <c r="BU16" s="421"/>
      <c r="BV16" s="419">
        <v>4640759</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153</v>
      </c>
      <c r="N17" s="513"/>
      <c r="O17" s="513"/>
      <c r="P17" s="513"/>
      <c r="Q17" s="514"/>
      <c r="R17" s="496" t="s">
        <v>154</v>
      </c>
      <c r="S17" s="497"/>
      <c r="T17" s="497"/>
      <c r="U17" s="497"/>
      <c r="V17" s="498"/>
      <c r="W17" s="509" t="s">
        <v>155</v>
      </c>
      <c r="X17" s="405"/>
      <c r="Y17" s="405"/>
      <c r="Z17" s="405"/>
      <c r="AA17" s="405"/>
      <c r="AB17" s="406"/>
      <c r="AC17" s="372">
        <v>5035</v>
      </c>
      <c r="AD17" s="373"/>
      <c r="AE17" s="373"/>
      <c r="AF17" s="373"/>
      <c r="AG17" s="374"/>
      <c r="AH17" s="372">
        <v>4987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3596900</v>
      </c>
      <c r="BO17" s="420"/>
      <c r="BP17" s="420"/>
      <c r="BQ17" s="420"/>
      <c r="BR17" s="420"/>
      <c r="BS17" s="420"/>
      <c r="BT17" s="420"/>
      <c r="BU17" s="421"/>
      <c r="BV17" s="419">
        <v>3373787</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157</v>
      </c>
      <c r="C18" s="470"/>
      <c r="D18" s="470"/>
      <c r="E18" s="471"/>
      <c r="F18" s="471"/>
      <c r="G18" s="471"/>
      <c r="H18" s="471"/>
      <c r="I18" s="471"/>
      <c r="J18" s="471"/>
      <c r="K18" s="471"/>
      <c r="L18" s="472">
        <v>58.99</v>
      </c>
      <c r="M18" s="472"/>
      <c r="N18" s="472"/>
      <c r="O18" s="472"/>
      <c r="P18" s="472"/>
      <c r="Q18" s="472"/>
      <c r="R18" s="473"/>
      <c r="S18" s="473"/>
      <c r="T18" s="473"/>
      <c r="U18" s="473"/>
      <c r="V18" s="474"/>
      <c r="W18" s="490"/>
      <c r="X18" s="491"/>
      <c r="Y18" s="491"/>
      <c r="Z18" s="491"/>
      <c r="AA18" s="491"/>
      <c r="AB18" s="515"/>
      <c r="AC18" s="389">
        <v>45.9</v>
      </c>
      <c r="AD18" s="390"/>
      <c r="AE18" s="390"/>
      <c r="AF18" s="390"/>
      <c r="AG18" s="475"/>
      <c r="AH18" s="389">
        <v>43.4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4966264</v>
      </c>
      <c r="BO18" s="420"/>
      <c r="BP18" s="420"/>
      <c r="BQ18" s="420"/>
      <c r="BR18" s="420"/>
      <c r="BS18" s="420"/>
      <c r="BT18" s="420"/>
      <c r="BU18" s="421"/>
      <c r="BV18" s="419">
        <v>4915087</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159</v>
      </c>
      <c r="C19" s="470"/>
      <c r="D19" s="470"/>
      <c r="E19" s="471"/>
      <c r="F19" s="471"/>
      <c r="G19" s="471"/>
      <c r="H19" s="471"/>
      <c r="I19" s="471"/>
      <c r="J19" s="471"/>
      <c r="K19" s="471"/>
      <c r="L19" s="479">
        <v>356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8070078</v>
      </c>
      <c r="BO19" s="420"/>
      <c r="BP19" s="420"/>
      <c r="BQ19" s="420"/>
      <c r="BR19" s="420"/>
      <c r="BS19" s="420"/>
      <c r="BT19" s="420"/>
      <c r="BU19" s="421"/>
      <c r="BV19" s="419">
        <v>7326056</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161</v>
      </c>
      <c r="C20" s="470"/>
      <c r="D20" s="470"/>
      <c r="E20" s="471"/>
      <c r="F20" s="471"/>
      <c r="G20" s="471"/>
      <c r="H20" s="471"/>
      <c r="I20" s="471"/>
      <c r="J20" s="471"/>
      <c r="K20" s="471"/>
      <c r="L20" s="479">
        <v>7017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7015104</v>
      </c>
      <c r="BO22" s="449"/>
      <c r="BP22" s="449"/>
      <c r="BQ22" s="449"/>
      <c r="BR22" s="449"/>
      <c r="BS22" s="449"/>
      <c r="BT22" s="449"/>
      <c r="BU22" s="450"/>
      <c r="BV22" s="448">
        <v>7417238</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6640391</v>
      </c>
      <c r="BO23" s="420"/>
      <c r="BP23" s="420"/>
      <c r="BQ23" s="420"/>
      <c r="BR23" s="420"/>
      <c r="BS23" s="420"/>
      <c r="BT23" s="420"/>
      <c r="BU23" s="421"/>
      <c r="BV23" s="419">
        <v>7038541</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171</v>
      </c>
      <c r="F24" s="376"/>
      <c r="G24" s="376"/>
      <c r="H24" s="376"/>
      <c r="I24" s="376"/>
      <c r="J24" s="376"/>
      <c r="K24" s="377"/>
      <c r="L24" s="372">
        <v>1</v>
      </c>
      <c r="M24" s="373"/>
      <c r="N24" s="373"/>
      <c r="O24" s="373"/>
      <c r="P24" s="374"/>
      <c r="Q24" s="372">
        <v>8000</v>
      </c>
      <c r="R24" s="373"/>
      <c r="S24" s="373"/>
      <c r="T24" s="373"/>
      <c r="U24" s="373"/>
      <c r="V24" s="374"/>
      <c r="W24" s="462"/>
      <c r="X24" s="399"/>
      <c r="Y24" s="400"/>
      <c r="Z24" s="375" t="s">
        <v>172</v>
      </c>
      <c r="AA24" s="376"/>
      <c r="AB24" s="376"/>
      <c r="AC24" s="376"/>
      <c r="AD24" s="376"/>
      <c r="AE24" s="376"/>
      <c r="AF24" s="376"/>
      <c r="AG24" s="377"/>
      <c r="AH24" s="372">
        <v>160</v>
      </c>
      <c r="AI24" s="373"/>
      <c r="AJ24" s="373"/>
      <c r="AK24" s="373"/>
      <c r="AL24" s="374"/>
      <c r="AM24" s="372">
        <v>495680</v>
      </c>
      <c r="AN24" s="373"/>
      <c r="AO24" s="373"/>
      <c r="AP24" s="373"/>
      <c r="AQ24" s="373"/>
      <c r="AR24" s="374"/>
      <c r="AS24" s="372">
        <v>3098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3210498</v>
      </c>
      <c r="BO24" s="420"/>
      <c r="BP24" s="420"/>
      <c r="BQ24" s="420"/>
      <c r="BR24" s="420"/>
      <c r="BS24" s="420"/>
      <c r="BT24" s="420"/>
      <c r="BU24" s="421"/>
      <c r="BV24" s="419">
        <v>3373677</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174</v>
      </c>
      <c r="F25" s="376"/>
      <c r="G25" s="376"/>
      <c r="H25" s="376"/>
      <c r="I25" s="376"/>
      <c r="J25" s="376"/>
      <c r="K25" s="377"/>
      <c r="L25" s="372">
        <v>1</v>
      </c>
      <c r="M25" s="373"/>
      <c r="N25" s="373"/>
      <c r="O25" s="373"/>
      <c r="P25" s="374"/>
      <c r="Q25" s="372">
        <v>6030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529744</v>
      </c>
      <c r="BO25" s="449"/>
      <c r="BP25" s="449"/>
      <c r="BQ25" s="449"/>
      <c r="BR25" s="449"/>
      <c r="BS25" s="449"/>
      <c r="BT25" s="449"/>
      <c r="BU25" s="450"/>
      <c r="BV25" s="448">
        <v>398531</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178</v>
      </c>
      <c r="F26" s="376"/>
      <c r="G26" s="376"/>
      <c r="H26" s="376"/>
      <c r="I26" s="376"/>
      <c r="J26" s="376"/>
      <c r="K26" s="377"/>
      <c r="L26" s="372">
        <v>1</v>
      </c>
      <c r="M26" s="373"/>
      <c r="N26" s="373"/>
      <c r="O26" s="373"/>
      <c r="P26" s="374"/>
      <c r="Q26" s="372">
        <v>5720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14640</v>
      </c>
      <c r="AN26" s="373"/>
      <c r="AO26" s="373"/>
      <c r="AP26" s="373"/>
      <c r="AQ26" s="373"/>
      <c r="AR26" s="374"/>
      <c r="AS26" s="372">
        <v>2440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138</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181</v>
      </c>
      <c r="F27" s="376"/>
      <c r="G27" s="376"/>
      <c r="H27" s="376"/>
      <c r="I27" s="376"/>
      <c r="J27" s="376"/>
      <c r="K27" s="377"/>
      <c r="L27" s="372">
        <v>1</v>
      </c>
      <c r="M27" s="373"/>
      <c r="N27" s="373"/>
      <c r="O27" s="373"/>
      <c r="P27" s="374"/>
      <c r="Q27" s="372">
        <v>3560</v>
      </c>
      <c r="R27" s="373"/>
      <c r="S27" s="373"/>
      <c r="T27" s="373"/>
      <c r="U27" s="373"/>
      <c r="V27" s="374"/>
      <c r="W27" s="462"/>
      <c r="X27" s="399"/>
      <c r="Y27" s="400"/>
      <c r="Z27" s="375" t="s">
        <v>182</v>
      </c>
      <c r="AA27" s="376"/>
      <c r="AB27" s="376"/>
      <c r="AC27" s="376"/>
      <c r="AD27" s="376"/>
      <c r="AE27" s="376"/>
      <c r="AF27" s="376"/>
      <c r="AG27" s="377"/>
      <c r="AH27" s="372" t="s">
        <v>176</v>
      </c>
      <c r="AI27" s="373"/>
      <c r="AJ27" s="373"/>
      <c r="AK27" s="373"/>
      <c r="AL27" s="374"/>
      <c r="AM27" s="372" t="s">
        <v>176</v>
      </c>
      <c r="AN27" s="373"/>
      <c r="AO27" s="373"/>
      <c r="AP27" s="373"/>
      <c r="AQ27" s="373"/>
      <c r="AR27" s="374"/>
      <c r="AS27" s="372" t="s">
        <v>130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296599</v>
      </c>
      <c r="BO27" s="454"/>
      <c r="BP27" s="454"/>
      <c r="BQ27" s="454"/>
      <c r="BR27" s="454"/>
      <c r="BS27" s="454"/>
      <c r="BT27" s="454"/>
      <c r="BU27" s="455"/>
      <c r="BV27" s="453">
        <v>296599</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184</v>
      </c>
      <c r="F28" s="376"/>
      <c r="G28" s="376"/>
      <c r="H28" s="376"/>
      <c r="I28" s="376"/>
      <c r="J28" s="376"/>
      <c r="K28" s="377"/>
      <c r="L28" s="372">
        <v>1</v>
      </c>
      <c r="M28" s="373"/>
      <c r="N28" s="373"/>
      <c r="O28" s="373"/>
      <c r="P28" s="374"/>
      <c r="Q28" s="372">
        <v>3120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130</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1435906</v>
      </c>
      <c r="BO28" s="449"/>
      <c r="BP28" s="449"/>
      <c r="BQ28" s="449"/>
      <c r="BR28" s="449"/>
      <c r="BS28" s="449"/>
      <c r="BT28" s="449"/>
      <c r="BU28" s="450"/>
      <c r="BV28" s="448">
        <v>1207023</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187</v>
      </c>
      <c r="F29" s="376"/>
      <c r="G29" s="376"/>
      <c r="H29" s="376"/>
      <c r="I29" s="376"/>
      <c r="J29" s="376"/>
      <c r="K29" s="377"/>
      <c r="L29" s="372">
        <v>12</v>
      </c>
      <c r="M29" s="373"/>
      <c r="N29" s="373"/>
      <c r="O29" s="373"/>
      <c r="P29" s="374"/>
      <c r="Q29" s="372">
        <v>2950</v>
      </c>
      <c r="R29" s="373"/>
      <c r="S29" s="373"/>
      <c r="T29" s="373"/>
      <c r="U29" s="373"/>
      <c r="V29" s="374"/>
      <c r="W29" s="463"/>
      <c r="X29" s="464"/>
      <c r="Y29" s="465"/>
      <c r="Z29" s="375" t="s">
        <v>188</v>
      </c>
      <c r="AA29" s="376"/>
      <c r="AB29" s="376"/>
      <c r="AC29" s="376"/>
      <c r="AD29" s="376"/>
      <c r="AE29" s="376"/>
      <c r="AF29" s="376"/>
      <c r="AG29" s="377"/>
      <c r="AH29" s="372">
        <v>160</v>
      </c>
      <c r="AI29" s="373"/>
      <c r="AJ29" s="373"/>
      <c r="AK29" s="373"/>
      <c r="AL29" s="374"/>
      <c r="AM29" s="372">
        <v>495680</v>
      </c>
      <c r="AN29" s="373"/>
      <c r="AO29" s="373"/>
      <c r="AP29" s="373"/>
      <c r="AQ29" s="373"/>
      <c r="AR29" s="374"/>
      <c r="AS29" s="372">
        <v>3098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272289</v>
      </c>
      <c r="BO29" s="420"/>
      <c r="BP29" s="420"/>
      <c r="BQ29" s="420"/>
      <c r="BR29" s="420"/>
      <c r="BS29" s="420"/>
      <c r="BT29" s="420"/>
      <c r="BU29" s="421"/>
      <c r="BV29" s="419">
        <v>272289</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2271731</v>
      </c>
      <c r="BO30" s="454"/>
      <c r="BP30" s="454"/>
      <c r="BQ30" s="454"/>
      <c r="BR30" s="454"/>
      <c r="BS30" s="454"/>
      <c r="BT30" s="454"/>
      <c r="BU30" s="455"/>
      <c r="BV30" s="453">
        <v>1663523</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197</v>
      </c>
      <c r="D33" s="371"/>
      <c r="E33" s="370" t="s">
        <v>198</v>
      </c>
      <c r="F33" s="370"/>
      <c r="G33" s="370"/>
      <c r="H33" s="370"/>
      <c r="I33" s="370"/>
      <c r="J33" s="370"/>
      <c r="K33" s="370"/>
      <c r="L33" s="370"/>
      <c r="M33" s="370"/>
      <c r="N33" s="370"/>
      <c r="O33" s="370"/>
      <c r="P33" s="370"/>
      <c r="Q33" s="370"/>
      <c r="R33" s="370"/>
      <c r="S33" s="370"/>
      <c r="T33" s="202"/>
      <c r="U33" s="371" t="s">
        <v>199</v>
      </c>
      <c r="V33" s="371"/>
      <c r="W33" s="370" t="s">
        <v>200</v>
      </c>
      <c r="X33" s="370"/>
      <c r="Y33" s="370"/>
      <c r="Z33" s="370"/>
      <c r="AA33" s="370"/>
      <c r="AB33" s="370"/>
      <c r="AC33" s="370"/>
      <c r="AD33" s="370"/>
      <c r="AE33" s="370"/>
      <c r="AF33" s="370"/>
      <c r="AG33" s="370"/>
      <c r="AH33" s="370"/>
      <c r="AI33" s="370"/>
      <c r="AJ33" s="370"/>
      <c r="AK33" s="370"/>
      <c r="AL33" s="202"/>
      <c r="AM33" s="371" t="s">
        <v>201</v>
      </c>
      <c r="AN33" s="371"/>
      <c r="AO33" s="370" t="s">
        <v>198</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205</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77"/>
      <c r="BW34" s="367">
        <f>IF(BY34="","",MAX(C34:D43,U34:V43,AM34:AN43,BE34:BF43)+1)</f>
        <v>10</v>
      </c>
      <c r="BX34" s="367"/>
      <c r="BY34" s="368" t="str">
        <f>IF('各会計、関係団体の財政状況及び健全化判断比率'!B68="","",'各会計、関係団体の財政状況及び健全化判断比率'!B68)</f>
        <v>茨城県市町村総合事務組合　一般会計</v>
      </c>
      <c r="BZ34" s="368"/>
      <c r="CA34" s="368"/>
      <c r="CB34" s="368"/>
      <c r="CC34" s="368"/>
      <c r="CD34" s="368"/>
      <c r="CE34" s="368"/>
      <c r="CF34" s="368"/>
      <c r="CG34" s="368"/>
      <c r="CH34" s="368"/>
      <c r="CI34" s="368"/>
      <c r="CJ34" s="368"/>
      <c r="CK34" s="368"/>
      <c r="CL34" s="368"/>
      <c r="CM34" s="368"/>
      <c r="CN34" s="177"/>
      <c r="CO34" s="367">
        <f>IF(CQ34="","",MAX(C34:D43,U34:V43,AM34:AN43,BE34:BF43,BW34:BX43)+1)</f>
        <v>20</v>
      </c>
      <c r="CP34" s="367"/>
      <c r="CQ34" s="368" t="str">
        <f>IF('各会計、関係団体の財政状況及び健全化判断比率'!BS7="","",'各会計、関係団体の財政状況及び健全化判断比率'!BS7)</f>
        <v>八千代町土地開発公社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f t="shared" ref="BE35:BE43" si="1">IF(BG35="","",BE34+1)</f>
        <v>8</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77"/>
      <c r="BW35" s="367">
        <f t="shared" ref="BW35:BW43" si="2">IF(BY35="","",BW34+1)</f>
        <v>11</v>
      </c>
      <c r="BX35" s="367"/>
      <c r="BY35" s="368" t="str">
        <f>IF('各会計、関係団体の財政状況及び健全化判断比率'!B69="","",'各会計、関係団体の財政状況及び健全化判断比率'!B69)</f>
        <v>茨城県市町村総合事務組合　県民交通災害共済事業特別会計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f t="shared" si="1"/>
        <v>9</v>
      </c>
      <c r="BF36" s="367"/>
      <c r="BG36" s="368" t="str">
        <f>IF('各会計、関係団体の財政状況及び健全化判断比率'!B35="","",'各会計、関係団体の財政状況及び健全化判断比率'!B35)</f>
        <v>中央土地区画整理事業特別会計</v>
      </c>
      <c r="BH36" s="368"/>
      <c r="BI36" s="368"/>
      <c r="BJ36" s="368"/>
      <c r="BK36" s="368"/>
      <c r="BL36" s="368"/>
      <c r="BM36" s="368"/>
      <c r="BN36" s="368"/>
      <c r="BO36" s="368"/>
      <c r="BP36" s="368"/>
      <c r="BQ36" s="368"/>
      <c r="BR36" s="368"/>
      <c r="BS36" s="368"/>
      <c r="BT36" s="368"/>
      <c r="BU36" s="368"/>
      <c r="BV36" s="177"/>
      <c r="BW36" s="367">
        <f t="shared" si="2"/>
        <v>12</v>
      </c>
      <c r="BX36" s="367"/>
      <c r="BY36" s="368" t="str">
        <f>IF('各会計、関係団体の財政状況及び健全化判断比率'!B70="","",'各会計、関係団体の財政状況及び健全化判断比率'!B70)</f>
        <v>茨城租税債権管理機構</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5</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13</v>
      </c>
      <c r="BX37" s="367"/>
      <c r="BY37" s="368" t="str">
        <f>IF('各会計、関係団体の財政状況及び健全化判断比率'!B71="","",'各会計、関係団体の財政状況及び健全化判断比率'!B71)</f>
        <v>茨城県後期高齢者医療広域連合　一般会計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14</v>
      </c>
      <c r="BX38" s="367"/>
      <c r="BY38" s="368" t="str">
        <f>IF('各会計、関係団体の財政状況及び健全化判断比率'!B72="","",'各会計、関係団体の財政状況及び健全化判断比率'!B72)</f>
        <v>茨城県後期高齢者医療広域連合　後期高齢者医療特別会計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15</v>
      </c>
      <c r="BX39" s="367"/>
      <c r="BY39" s="368" t="str">
        <f>IF('各会計、関係団体の財政状況及び健全化判断比率'!B73="","",'各会計、関係団体の財政状況及び健全化判断比率'!B73)</f>
        <v>茨城西南地方広域市町村圏事務組合　一般会計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16</v>
      </c>
      <c r="BX40" s="367"/>
      <c r="BY40" s="368" t="str">
        <f>IF('各会計、関係団体の財政状況及び健全化判断比率'!B74="","",'各会計、関係団体の財政状況及び健全化判断比率'!B74)</f>
        <v>茨城西南地方広域市町村圏事務組合　利根老人ホーム事業特別会計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17</v>
      </c>
      <c r="BX41" s="367"/>
      <c r="BY41" s="368" t="str">
        <f>IF('各会計、関係団体の財政状況及び健全化判断比率'!B75="","",'各会計、関係団体の財政状況及び健全化判断比率'!B75)</f>
        <v>茨城西南地方広域市町村圏事務組合　特殊湛水防除事業特別会計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18</v>
      </c>
      <c r="BX42" s="367"/>
      <c r="BY42" s="368" t="str">
        <f>IF('各会計、関係団体の財政状況及び健全化判断比率'!B76="","",'各会計、関係団体の財政状況及び健全化判断比率'!B76)</f>
        <v>下妻地方広域事務組合　一般会計</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f t="shared" si="2"/>
        <v>19</v>
      </c>
      <c r="BX43" s="367"/>
      <c r="BY43" s="368" t="str">
        <f>IF('各会計、関係団体の財政状況及び健全化判断比率'!B77="","",'各会計、関係団体の財政状況及び健全化判断比率'!B77)</f>
        <v>下妻地方広域事務組合　フィットネスパーク・きぬ</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Dz7UsRpysCepeGDsU5LInoBirEFYYCDuVRg9liewSiPuQy/RH1Afqm3bWjyJmiIyEj5dnkRCVLPv3oYfrn+Jw==" saltValue="6IePQ2gKn2y9Gzs3vuOb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576</v>
      </c>
      <c r="D34" s="1151"/>
      <c r="E34" s="1152"/>
      <c r="F34" s="32">
        <v>28.99</v>
      </c>
      <c r="G34" s="33">
        <v>32.479999999999997</v>
      </c>
      <c r="H34" s="33">
        <v>34.57</v>
      </c>
      <c r="I34" s="33">
        <v>34.56</v>
      </c>
      <c r="J34" s="34">
        <v>26.87</v>
      </c>
      <c r="K34" s="22"/>
      <c r="L34" s="22"/>
      <c r="M34" s="22"/>
      <c r="N34" s="22"/>
      <c r="O34" s="22"/>
      <c r="P34" s="22"/>
    </row>
    <row r="35" spans="1:16" ht="39" customHeight="1" x14ac:dyDescent="0.15">
      <c r="A35" s="22"/>
      <c r="B35" s="35"/>
      <c r="C35" s="1145" t="s">
        <v>577</v>
      </c>
      <c r="D35" s="1146"/>
      <c r="E35" s="1147"/>
      <c r="F35" s="36">
        <v>8.5</v>
      </c>
      <c r="G35" s="37">
        <v>6.24</v>
      </c>
      <c r="H35" s="37">
        <v>8.6</v>
      </c>
      <c r="I35" s="37">
        <v>13.18</v>
      </c>
      <c r="J35" s="38">
        <v>12.64</v>
      </c>
      <c r="K35" s="22"/>
      <c r="L35" s="22"/>
      <c r="M35" s="22"/>
      <c r="N35" s="22"/>
      <c r="O35" s="22"/>
      <c r="P35" s="22"/>
    </row>
    <row r="36" spans="1:16" ht="39" customHeight="1" x14ac:dyDescent="0.15">
      <c r="A36" s="22"/>
      <c r="B36" s="35"/>
      <c r="C36" s="1145" t="s">
        <v>578</v>
      </c>
      <c r="D36" s="1146"/>
      <c r="E36" s="1147"/>
      <c r="F36" s="36">
        <v>1.64</v>
      </c>
      <c r="G36" s="37">
        <v>2.04</v>
      </c>
      <c r="H36" s="37">
        <v>2.0299999999999998</v>
      </c>
      <c r="I36" s="37">
        <v>2.5499999999999998</v>
      </c>
      <c r="J36" s="38">
        <v>3.44</v>
      </c>
      <c r="K36" s="22"/>
      <c r="L36" s="22"/>
      <c r="M36" s="22"/>
      <c r="N36" s="22"/>
      <c r="O36" s="22"/>
      <c r="P36" s="22"/>
    </row>
    <row r="37" spans="1:16" ht="39" customHeight="1" x14ac:dyDescent="0.15">
      <c r="A37" s="22"/>
      <c r="B37" s="35"/>
      <c r="C37" s="1145" t="s">
        <v>579</v>
      </c>
      <c r="D37" s="1146"/>
      <c r="E37" s="1147"/>
      <c r="F37" s="36">
        <v>1.07</v>
      </c>
      <c r="G37" s="37">
        <v>1.34</v>
      </c>
      <c r="H37" s="37">
        <v>2</v>
      </c>
      <c r="I37" s="37">
        <v>3.02</v>
      </c>
      <c r="J37" s="38">
        <v>0.98</v>
      </c>
      <c r="K37" s="22"/>
      <c r="L37" s="22"/>
      <c r="M37" s="22"/>
      <c r="N37" s="22"/>
      <c r="O37" s="22"/>
      <c r="P37" s="22"/>
    </row>
    <row r="38" spans="1:16" ht="39" customHeight="1" x14ac:dyDescent="0.15">
      <c r="A38" s="22"/>
      <c r="B38" s="35"/>
      <c r="C38" s="1145" t="s">
        <v>580</v>
      </c>
      <c r="D38" s="1146"/>
      <c r="E38" s="1147"/>
      <c r="F38" s="36">
        <v>0.24</v>
      </c>
      <c r="G38" s="37">
        <v>0.15</v>
      </c>
      <c r="H38" s="37">
        <v>0.24</v>
      </c>
      <c r="I38" s="37">
        <v>0.25</v>
      </c>
      <c r="J38" s="38">
        <v>0.24</v>
      </c>
      <c r="K38" s="22"/>
      <c r="L38" s="22"/>
      <c r="M38" s="22"/>
      <c r="N38" s="22"/>
      <c r="O38" s="22"/>
      <c r="P38" s="22"/>
    </row>
    <row r="39" spans="1:16" ht="39" customHeight="1" x14ac:dyDescent="0.15">
      <c r="A39" s="22"/>
      <c r="B39" s="35"/>
      <c r="C39" s="1145" t="s">
        <v>581</v>
      </c>
      <c r="D39" s="1146"/>
      <c r="E39" s="1147"/>
      <c r="F39" s="36">
        <v>0.88</v>
      </c>
      <c r="G39" s="37">
        <v>0.25</v>
      </c>
      <c r="H39" s="37">
        <v>0.19</v>
      </c>
      <c r="I39" s="37">
        <v>0.16</v>
      </c>
      <c r="J39" s="38">
        <v>0.16</v>
      </c>
      <c r="K39" s="22"/>
      <c r="L39" s="22"/>
      <c r="M39" s="22"/>
      <c r="N39" s="22"/>
      <c r="O39" s="22"/>
      <c r="P39" s="22"/>
    </row>
    <row r="40" spans="1:16" ht="39" customHeight="1" x14ac:dyDescent="0.15">
      <c r="A40" s="22"/>
      <c r="B40" s="35"/>
      <c r="C40" s="1145" t="s">
        <v>582</v>
      </c>
      <c r="D40" s="1146"/>
      <c r="E40" s="1147"/>
      <c r="F40" s="36">
        <v>0.09</v>
      </c>
      <c r="G40" s="37">
        <v>0.08</v>
      </c>
      <c r="H40" s="37">
        <v>0.1</v>
      </c>
      <c r="I40" s="37">
        <v>0.09</v>
      </c>
      <c r="J40" s="38">
        <v>0.1</v>
      </c>
      <c r="K40" s="22"/>
      <c r="L40" s="22"/>
      <c r="M40" s="22"/>
      <c r="N40" s="22"/>
      <c r="O40" s="22"/>
      <c r="P40" s="22"/>
    </row>
    <row r="41" spans="1:16" ht="39" customHeight="1" x14ac:dyDescent="0.15">
      <c r="A41" s="22"/>
      <c r="B41" s="35"/>
      <c r="C41" s="1145" t="s">
        <v>583</v>
      </c>
      <c r="D41" s="1146"/>
      <c r="E41" s="1147"/>
      <c r="F41" s="36">
        <v>0.01</v>
      </c>
      <c r="G41" s="37">
        <v>0.11</v>
      </c>
      <c r="H41" s="37">
        <v>0.17</v>
      </c>
      <c r="I41" s="37">
        <v>0.09</v>
      </c>
      <c r="J41" s="38">
        <v>0.06</v>
      </c>
      <c r="K41" s="22"/>
      <c r="L41" s="22"/>
      <c r="M41" s="22"/>
      <c r="N41" s="22"/>
      <c r="O41" s="22"/>
      <c r="P41" s="22"/>
    </row>
    <row r="42" spans="1:16" ht="39" customHeight="1" x14ac:dyDescent="0.15">
      <c r="A42" s="22"/>
      <c r="B42" s="39"/>
      <c r="C42" s="1145" t="s">
        <v>584</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585</v>
      </c>
      <c r="D43" s="1149"/>
      <c r="E43" s="1150"/>
      <c r="F43" s="41">
        <v>0.01</v>
      </c>
      <c r="G43" s="42">
        <v>0.02</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CuCXs2zbICTAxzPjl71Oe4K+hAI50CWlU21i2MPXR21NOhfF5cMMx6G60ptH2vIfM+HRa4zL7fNUQjECEM0xQ==" saltValue="oTsUPSqjD4vCMuWJR79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575</v>
      </c>
      <c r="L45" s="60">
        <v>573</v>
      </c>
      <c r="M45" s="60">
        <v>564</v>
      </c>
      <c r="N45" s="60">
        <v>572</v>
      </c>
      <c r="O45" s="61">
        <v>588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15</v>
      </c>
      <c r="F48" s="1155"/>
      <c r="G48" s="1155"/>
      <c r="H48" s="1155"/>
      <c r="I48" s="1155"/>
      <c r="J48" s="1156"/>
      <c r="K48" s="63">
        <v>302</v>
      </c>
      <c r="L48" s="64">
        <v>316</v>
      </c>
      <c r="M48" s="64">
        <v>329</v>
      </c>
      <c r="N48" s="64">
        <v>324</v>
      </c>
      <c r="O48" s="65">
        <v>328</v>
      </c>
      <c r="P48" s="48"/>
      <c r="Q48" s="48"/>
      <c r="R48" s="48"/>
      <c r="S48" s="48"/>
      <c r="T48" s="48"/>
      <c r="U48" s="48"/>
    </row>
    <row r="49" spans="1:21" ht="30.75" customHeight="1" x14ac:dyDescent="0.15">
      <c r="A49" s="48"/>
      <c r="B49" s="1178"/>
      <c r="C49" s="1179"/>
      <c r="D49" s="62"/>
      <c r="E49" s="1155" t="s">
        <v>16</v>
      </c>
      <c r="F49" s="1155"/>
      <c r="G49" s="1155"/>
      <c r="H49" s="1155"/>
      <c r="I49" s="1155"/>
      <c r="J49" s="1156"/>
      <c r="K49" s="63">
        <v>20</v>
      </c>
      <c r="L49" s="64">
        <v>18</v>
      </c>
      <c r="M49" s="64">
        <v>18</v>
      </c>
      <c r="N49" s="64">
        <v>17</v>
      </c>
      <c r="O49" s="65">
        <v>14</v>
      </c>
      <c r="P49" s="48"/>
      <c r="Q49" s="48"/>
      <c r="R49" s="48"/>
      <c r="S49" s="48"/>
      <c r="T49" s="48"/>
      <c r="U49" s="48"/>
    </row>
    <row r="50" spans="1:21" ht="30.75" customHeight="1" x14ac:dyDescent="0.15">
      <c r="A50" s="48"/>
      <c r="B50" s="1178"/>
      <c r="C50" s="1179"/>
      <c r="D50" s="62"/>
      <c r="E50" s="1155" t="s">
        <v>17</v>
      </c>
      <c r="F50" s="1155"/>
      <c r="G50" s="1155"/>
      <c r="H50" s="1155"/>
      <c r="I50" s="1155"/>
      <c r="J50" s="1156"/>
      <c r="K50" s="63">
        <v>29</v>
      </c>
      <c r="L50" s="64">
        <v>28</v>
      </c>
      <c r="M50" s="64">
        <v>28</v>
      </c>
      <c r="N50" s="64">
        <v>28</v>
      </c>
      <c r="O50" s="65">
        <v>28</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t="s">
        <v>527</v>
      </c>
      <c r="N51" s="64" t="s">
        <v>527</v>
      </c>
      <c r="O51" s="65" t="s">
        <v>527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601</v>
      </c>
      <c r="L52" s="64">
        <v>603</v>
      </c>
      <c r="M52" s="64">
        <v>611</v>
      </c>
      <c r="N52" s="64">
        <v>614</v>
      </c>
      <c r="O52" s="65">
        <v>600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325</v>
      </c>
      <c r="L53" s="69">
        <v>332</v>
      </c>
      <c r="M53" s="69">
        <v>328</v>
      </c>
      <c r="N53" s="69">
        <v>327</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9bRspY0r/zezwiYPbzwpErcAsTw+jVbccjaLvFJriyZAFtok+2qCp4plDyV7VYAbwj9TXRj/fwEYVcMkYdOQw==" saltValue="klbthR4UUKnCu19Pj9Yk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96" t="s">
        <v>32</v>
      </c>
      <c r="C41" s="1197"/>
      <c r="D41" s="105"/>
      <c r="E41" s="1198" t="s">
        <v>33</v>
      </c>
      <c r="F41" s="1198"/>
      <c r="G41" s="1198"/>
      <c r="H41" s="1199"/>
      <c r="I41" s="351">
        <v>7079</v>
      </c>
      <c r="J41" s="352">
        <v>7273</v>
      </c>
      <c r="K41" s="352">
        <v>7197</v>
      </c>
      <c r="L41" s="352">
        <v>7118</v>
      </c>
      <c r="M41" s="353">
        <v>6740</v>
      </c>
    </row>
    <row r="42" spans="2:13" ht="27.75" customHeight="1" x14ac:dyDescent="0.15">
      <c r="B42" s="1186"/>
      <c r="C42" s="1187"/>
      <c r="D42" s="106"/>
      <c r="E42" s="1190" t="s">
        <v>34</v>
      </c>
      <c r="F42" s="1190"/>
      <c r="G42" s="1190"/>
      <c r="H42" s="1191"/>
      <c r="I42" s="354">
        <v>361</v>
      </c>
      <c r="J42" s="355">
        <v>302</v>
      </c>
      <c r="K42" s="355">
        <v>274</v>
      </c>
      <c r="L42" s="355">
        <v>246</v>
      </c>
      <c r="M42" s="356">
        <v>218</v>
      </c>
    </row>
    <row r="43" spans="2:13" ht="27.75" customHeight="1" x14ac:dyDescent="0.15">
      <c r="B43" s="1186"/>
      <c r="C43" s="1187"/>
      <c r="D43" s="106"/>
      <c r="E43" s="1190" t="s">
        <v>35</v>
      </c>
      <c r="F43" s="1190"/>
      <c r="G43" s="1190"/>
      <c r="H43" s="1191"/>
      <c r="I43" s="354">
        <v>4678</v>
      </c>
      <c r="J43" s="355">
        <v>4559</v>
      </c>
      <c r="K43" s="355">
        <v>4486</v>
      </c>
      <c r="L43" s="355">
        <v>4362</v>
      </c>
      <c r="M43" s="356">
        <v>4362</v>
      </c>
    </row>
    <row r="44" spans="2:13" ht="27.75" customHeight="1" x14ac:dyDescent="0.15">
      <c r="B44" s="1186"/>
      <c r="C44" s="1187"/>
      <c r="D44" s="106"/>
      <c r="E44" s="1190" t="s">
        <v>36</v>
      </c>
      <c r="F44" s="1190"/>
      <c r="G44" s="1190"/>
      <c r="H44" s="1191"/>
      <c r="I44" s="354">
        <v>68</v>
      </c>
      <c r="J44" s="355">
        <v>59</v>
      </c>
      <c r="K44" s="355">
        <v>55</v>
      </c>
      <c r="L44" s="355">
        <v>64</v>
      </c>
      <c r="M44" s="356">
        <v>70</v>
      </c>
    </row>
    <row r="45" spans="2:13" ht="27.75" customHeight="1" x14ac:dyDescent="0.15">
      <c r="B45" s="1186"/>
      <c r="C45" s="1187"/>
      <c r="D45" s="106"/>
      <c r="E45" s="1190" t="s">
        <v>37</v>
      </c>
      <c r="F45" s="1190"/>
      <c r="G45" s="1190"/>
      <c r="H45" s="1191"/>
      <c r="I45" s="354">
        <v>1488</v>
      </c>
      <c r="J45" s="355">
        <v>1329</v>
      </c>
      <c r="K45" s="355">
        <v>1352</v>
      </c>
      <c r="L45" s="355">
        <v>1345</v>
      </c>
      <c r="M45" s="356">
        <v>1380</v>
      </c>
    </row>
    <row r="46" spans="2:13" ht="27.75" customHeight="1" x14ac:dyDescent="0.15">
      <c r="B46" s="1186"/>
      <c r="C46" s="1187"/>
      <c r="D46" s="107"/>
      <c r="E46" s="1190" t="s">
        <v>38</v>
      </c>
      <c r="F46" s="1190"/>
      <c r="G46" s="1190"/>
      <c r="H46" s="1191"/>
      <c r="I46" s="354" t="s">
        <v>527</v>
      </c>
      <c r="J46" s="355" t="s">
        <v>527</v>
      </c>
      <c r="K46" s="355">
        <v>1</v>
      </c>
      <c r="L46" s="355" t="s">
        <v>527</v>
      </c>
      <c r="M46" s="356" t="s">
        <v>527</v>
      </c>
    </row>
    <row r="47" spans="2:13" ht="27.75" customHeight="1" x14ac:dyDescent="0.15">
      <c r="B47" s="1186"/>
      <c r="C47" s="1187"/>
      <c r="D47" s="108"/>
      <c r="E47" s="1200" t="s">
        <v>39</v>
      </c>
      <c r="F47" s="1201"/>
      <c r="G47" s="1201"/>
      <c r="H47" s="1202"/>
      <c r="I47" s="354" t="s">
        <v>527</v>
      </c>
      <c r="J47" s="355" t="s">
        <v>527</v>
      </c>
      <c r="K47" s="355" t="s">
        <v>527</v>
      </c>
      <c r="L47" s="355" t="s">
        <v>527</v>
      </c>
      <c r="M47" s="356" t="s">
        <v>527</v>
      </c>
    </row>
    <row r="48" spans="2:13" ht="27.75" customHeight="1" x14ac:dyDescent="0.15">
      <c r="B48" s="1186"/>
      <c r="C48" s="1187"/>
      <c r="D48" s="106"/>
      <c r="E48" s="1190" t="s">
        <v>40</v>
      </c>
      <c r="F48" s="1190"/>
      <c r="G48" s="1190"/>
      <c r="H48" s="1191"/>
      <c r="I48" s="354" t="s">
        <v>527</v>
      </c>
      <c r="J48" s="355" t="s">
        <v>527</v>
      </c>
      <c r="K48" s="355" t="s">
        <v>527</v>
      </c>
      <c r="L48" s="355" t="s">
        <v>527</v>
      </c>
      <c r="M48" s="356" t="s">
        <v>527</v>
      </c>
    </row>
    <row r="49" spans="2:13" ht="27.75" customHeight="1" x14ac:dyDescent="0.15">
      <c r="B49" s="1188"/>
      <c r="C49" s="1189"/>
      <c r="D49" s="106"/>
      <c r="E49" s="1190" t="s">
        <v>41</v>
      </c>
      <c r="F49" s="1190"/>
      <c r="G49" s="1190"/>
      <c r="H49" s="1191"/>
      <c r="I49" s="354" t="s">
        <v>527</v>
      </c>
      <c r="J49" s="355" t="s">
        <v>527</v>
      </c>
      <c r="K49" s="355" t="s">
        <v>527</v>
      </c>
      <c r="L49" s="355" t="s">
        <v>527</v>
      </c>
      <c r="M49" s="356" t="s">
        <v>527</v>
      </c>
    </row>
    <row r="50" spans="2:13" ht="27.75" customHeight="1" x14ac:dyDescent="0.15">
      <c r="B50" s="1184" t="s">
        <v>42</v>
      </c>
      <c r="C50" s="1185"/>
      <c r="D50" s="109"/>
      <c r="E50" s="1190" t="s">
        <v>43</v>
      </c>
      <c r="F50" s="1190"/>
      <c r="G50" s="1190"/>
      <c r="H50" s="1191"/>
      <c r="I50" s="354">
        <v>2901</v>
      </c>
      <c r="J50" s="355">
        <v>2648</v>
      </c>
      <c r="K50" s="355">
        <v>2900</v>
      </c>
      <c r="L50" s="355">
        <v>3893</v>
      </c>
      <c r="M50" s="356">
        <v>4831</v>
      </c>
    </row>
    <row r="51" spans="2:13" ht="27.75" customHeight="1" x14ac:dyDescent="0.15">
      <c r="B51" s="1186"/>
      <c r="C51" s="1187"/>
      <c r="D51" s="106"/>
      <c r="E51" s="1190" t="s">
        <v>44</v>
      </c>
      <c r="F51" s="1190"/>
      <c r="G51" s="1190"/>
      <c r="H51" s="1191"/>
      <c r="I51" s="354" t="s">
        <v>527</v>
      </c>
      <c r="J51" s="355" t="s">
        <v>527</v>
      </c>
      <c r="K51" s="355" t="s">
        <v>527</v>
      </c>
      <c r="L51" s="355" t="s">
        <v>527</v>
      </c>
      <c r="M51" s="356" t="s">
        <v>527</v>
      </c>
    </row>
    <row r="52" spans="2:13" ht="27.75" customHeight="1" x14ac:dyDescent="0.15">
      <c r="B52" s="1188"/>
      <c r="C52" s="1189"/>
      <c r="D52" s="106"/>
      <c r="E52" s="1190" t="s">
        <v>45</v>
      </c>
      <c r="F52" s="1190"/>
      <c r="G52" s="1190"/>
      <c r="H52" s="1191"/>
      <c r="I52" s="354">
        <v>7856</v>
      </c>
      <c r="J52" s="355">
        <v>7649</v>
      </c>
      <c r="K52" s="355">
        <v>7523</v>
      </c>
      <c r="L52" s="355">
        <v>7292</v>
      </c>
      <c r="M52" s="356">
        <v>6955</v>
      </c>
    </row>
    <row r="53" spans="2:13" ht="27.75" customHeight="1" thickBot="1" x14ac:dyDescent="0.2">
      <c r="B53" s="1192" t="s">
        <v>46</v>
      </c>
      <c r="C53" s="1193"/>
      <c r="D53" s="110"/>
      <c r="E53" s="1194" t="s">
        <v>47</v>
      </c>
      <c r="F53" s="1194"/>
      <c r="G53" s="1194"/>
      <c r="H53" s="1195"/>
      <c r="I53" s="357">
        <v>2917</v>
      </c>
      <c r="J53" s="358">
        <v>3226</v>
      </c>
      <c r="K53" s="358">
        <v>2942</v>
      </c>
      <c r="L53" s="358">
        <v>1950</v>
      </c>
      <c r="M53" s="359">
        <v>984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Rx6ine974VolR9EpzakaJ5dxmFAhPAm+CtAUeyPxbAtLxcXOHaF9YMoe8RDct6DORuvYX5d6BhTg/8v4Ln1Vw==" saltValue="OXEPV6adbTTZkECmEZTn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975</v>
      </c>
      <c r="G55" s="122">
        <v>1207</v>
      </c>
      <c r="H55" s="123">
        <v>1436</v>
      </c>
    </row>
    <row r="56" spans="2:8" ht="52.5" customHeight="1" x14ac:dyDescent="0.15">
      <c r="B56" s="124"/>
      <c r="C56" s="1213" t="s">
        <v>51</v>
      </c>
      <c r="D56" s="1213"/>
      <c r="E56" s="1214"/>
      <c r="F56" s="125">
        <v>164</v>
      </c>
      <c r="G56" s="125">
        <v>272</v>
      </c>
      <c r="H56" s="126">
        <v>272</v>
      </c>
    </row>
    <row r="57" spans="2:8" ht="53.25" customHeight="1" x14ac:dyDescent="0.15">
      <c r="B57" s="124"/>
      <c r="C57" s="1215" t="s">
        <v>52</v>
      </c>
      <c r="D57" s="1215"/>
      <c r="E57" s="1216"/>
      <c r="F57" s="127">
        <v>1222</v>
      </c>
      <c r="G57" s="127">
        <v>1664</v>
      </c>
      <c r="H57" s="128">
        <v>2272</v>
      </c>
    </row>
    <row r="58" spans="2:8" ht="45.75" customHeight="1" x14ac:dyDescent="0.15">
      <c r="B58" s="129"/>
      <c r="C58" s="1203" t="s">
        <v>608</v>
      </c>
      <c r="D58" s="1204"/>
      <c r="E58" s="1205"/>
      <c r="F58" s="360">
        <v>687</v>
      </c>
      <c r="G58" s="360">
        <v>1146</v>
      </c>
      <c r="H58" s="361">
        <v>1356</v>
      </c>
    </row>
    <row r="59" spans="2:8" ht="45.75" customHeight="1" x14ac:dyDescent="0.15">
      <c r="B59" s="129"/>
      <c r="C59" s="1203" t="s">
        <v>609</v>
      </c>
      <c r="D59" s="1204"/>
      <c r="E59" s="1205"/>
      <c r="F59" s="360">
        <v>212</v>
      </c>
      <c r="G59" s="360">
        <v>212</v>
      </c>
      <c r="H59" s="361">
        <v>503</v>
      </c>
    </row>
    <row r="60" spans="2:8" ht="45.75" customHeight="1" x14ac:dyDescent="0.15">
      <c r="B60" s="129"/>
      <c r="C60" s="1203" t="s">
        <v>610</v>
      </c>
      <c r="D60" s="1204"/>
      <c r="E60" s="1205"/>
      <c r="F60" s="360" t="s">
        <v>592</v>
      </c>
      <c r="G60" s="360" t="s">
        <v>592</v>
      </c>
      <c r="H60" s="361">
        <v>127</v>
      </c>
    </row>
    <row r="61" spans="2:8" ht="45.75" customHeight="1" x14ac:dyDescent="0.15">
      <c r="B61" s="129"/>
      <c r="C61" s="1203" t="s">
        <v>611</v>
      </c>
      <c r="D61" s="1204"/>
      <c r="E61" s="1205"/>
      <c r="F61" s="360">
        <v>100</v>
      </c>
      <c r="G61" s="360">
        <v>100</v>
      </c>
      <c r="H61" s="361">
        <v>95</v>
      </c>
    </row>
    <row r="62" spans="2:8" ht="45.75" customHeight="1" thickBot="1" x14ac:dyDescent="0.2">
      <c r="B62" s="130"/>
      <c r="C62" s="1206" t="s">
        <v>612</v>
      </c>
      <c r="D62" s="1207"/>
      <c r="E62" s="1208"/>
      <c r="F62" s="362">
        <v>112</v>
      </c>
      <c r="G62" s="362">
        <v>104</v>
      </c>
      <c r="H62" s="363">
        <v>94</v>
      </c>
    </row>
    <row r="63" spans="2:8" ht="52.5" customHeight="1" thickBot="1" x14ac:dyDescent="0.2">
      <c r="B63" s="131"/>
      <c r="C63" s="1209" t="s">
        <v>53</v>
      </c>
      <c r="D63" s="1209"/>
      <c r="E63" s="1210"/>
      <c r="F63" s="132">
        <v>2361</v>
      </c>
      <c r="G63" s="132">
        <v>3143</v>
      </c>
      <c r="H63" s="133">
        <v>3980</v>
      </c>
    </row>
    <row r="64" spans="2:8" x14ac:dyDescent="0.15"/>
  </sheetData>
  <sheetProtection algorithmName="SHA-512" hashValue="nx+PMzi4x7qZyw5631iNH8TcfFoB4vSXPYFME7pv7AABRYTQFS77ZSv9pYKfYDA2XyVUUseHiEibYEVpyYEnPQ==" saltValue="tbtzS7AOOa6JesspejFA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566</v>
      </c>
      <c r="G2" s="147"/>
      <c r="H2" s="148"/>
    </row>
    <row r="3" spans="1:8" x14ac:dyDescent="0.15">
      <c r="A3" s="144" t="s">
        <v>559</v>
      </c>
      <c r="B3" s="149"/>
      <c r="C3" s="150"/>
      <c r="D3" s="151">
        <v>42699</v>
      </c>
      <c r="E3" s="152"/>
      <c r="F3" s="153">
        <v>66364</v>
      </c>
      <c r="G3" s="154"/>
      <c r="H3" s="155"/>
    </row>
    <row r="4" spans="1:8" x14ac:dyDescent="0.15">
      <c r="A4" s="156"/>
      <c r="B4" s="157"/>
      <c r="C4" s="158"/>
      <c r="D4" s="159">
        <v>26712</v>
      </c>
      <c r="E4" s="160"/>
      <c r="F4" s="161">
        <v>24935</v>
      </c>
      <c r="G4" s="162"/>
      <c r="H4" s="163"/>
    </row>
    <row r="5" spans="1:8" x14ac:dyDescent="0.15">
      <c r="A5" s="144" t="s">
        <v>561</v>
      </c>
      <c r="B5" s="149"/>
      <c r="C5" s="150"/>
      <c r="D5" s="151">
        <v>42130</v>
      </c>
      <c r="E5" s="152"/>
      <c r="F5" s="153">
        <v>68548</v>
      </c>
      <c r="G5" s="154"/>
      <c r="H5" s="155"/>
    </row>
    <row r="6" spans="1:8" x14ac:dyDescent="0.15">
      <c r="A6" s="156"/>
      <c r="B6" s="157"/>
      <c r="C6" s="158"/>
      <c r="D6" s="159">
        <v>29369</v>
      </c>
      <c r="E6" s="160"/>
      <c r="F6" s="161">
        <v>31673</v>
      </c>
      <c r="G6" s="162"/>
      <c r="H6" s="163"/>
    </row>
    <row r="7" spans="1:8" x14ac:dyDescent="0.15">
      <c r="A7" s="144" t="s">
        <v>562</v>
      </c>
      <c r="B7" s="149"/>
      <c r="C7" s="150"/>
      <c r="D7" s="151">
        <v>23024</v>
      </c>
      <c r="E7" s="152"/>
      <c r="F7" s="153">
        <v>78575</v>
      </c>
      <c r="G7" s="154"/>
      <c r="H7" s="155"/>
    </row>
    <row r="8" spans="1:8" x14ac:dyDescent="0.15">
      <c r="A8" s="156"/>
      <c r="B8" s="157"/>
      <c r="C8" s="158"/>
      <c r="D8" s="159">
        <v>14889</v>
      </c>
      <c r="E8" s="160"/>
      <c r="F8" s="161">
        <v>41766</v>
      </c>
      <c r="G8" s="162"/>
      <c r="H8" s="163"/>
    </row>
    <row r="9" spans="1:8" x14ac:dyDescent="0.15">
      <c r="A9" s="144" t="s">
        <v>563</v>
      </c>
      <c r="B9" s="149"/>
      <c r="C9" s="150"/>
      <c r="D9" s="151">
        <v>17111</v>
      </c>
      <c r="E9" s="152"/>
      <c r="F9" s="153">
        <v>61630</v>
      </c>
      <c r="G9" s="154"/>
      <c r="H9" s="155"/>
    </row>
    <row r="10" spans="1:8" x14ac:dyDescent="0.15">
      <c r="A10" s="156"/>
      <c r="B10" s="157"/>
      <c r="C10" s="158"/>
      <c r="D10" s="159">
        <v>7639</v>
      </c>
      <c r="E10" s="160"/>
      <c r="F10" s="161">
        <v>28910</v>
      </c>
      <c r="G10" s="162"/>
      <c r="H10" s="163"/>
    </row>
    <row r="11" spans="1:8" x14ac:dyDescent="0.15">
      <c r="A11" s="144" t="s">
        <v>564</v>
      </c>
      <c r="B11" s="149"/>
      <c r="C11" s="150"/>
      <c r="D11" s="151">
        <v>15249</v>
      </c>
      <c r="E11" s="152"/>
      <c r="F11" s="153">
        <v>76485</v>
      </c>
      <c r="G11" s="154"/>
      <c r="H11" s="155"/>
    </row>
    <row r="12" spans="1:8" x14ac:dyDescent="0.15">
      <c r="A12" s="156"/>
      <c r="B12" s="157"/>
      <c r="C12" s="164"/>
      <c r="D12" s="159">
        <v>10817</v>
      </c>
      <c r="E12" s="160"/>
      <c r="F12" s="161">
        <v>29566</v>
      </c>
      <c r="G12" s="162"/>
      <c r="H12" s="163"/>
    </row>
    <row r="13" spans="1:8" x14ac:dyDescent="0.15">
      <c r="A13" s="144"/>
      <c r="B13" s="149"/>
      <c r="C13" s="165"/>
      <c r="D13" s="166">
        <v>28043</v>
      </c>
      <c r="E13" s="167"/>
      <c r="F13" s="168">
        <v>70320</v>
      </c>
      <c r="G13" s="169"/>
      <c r="H13" s="155"/>
    </row>
    <row r="14" spans="1:8" x14ac:dyDescent="0.15">
      <c r="A14" s="156"/>
      <c r="B14" s="157"/>
      <c r="C14" s="158"/>
      <c r="D14" s="159">
        <v>17885</v>
      </c>
      <c r="E14" s="160"/>
      <c r="F14" s="161">
        <v>31370</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8.5</v>
      </c>
      <c r="C19" s="170">
        <f>ROUND(VALUE(SUBSTITUTE(実質収支比率等に係る経年分析!G$48,"▲","-")),2)</f>
        <v>6.25</v>
      </c>
      <c r="D19" s="170">
        <f>ROUND(VALUE(SUBSTITUTE(実質収支比率等に係る経年分析!H$48,"▲","-")),2)</f>
        <v>8.61</v>
      </c>
      <c r="E19" s="170">
        <f>ROUND(VALUE(SUBSTITUTE(実質収支比率等に係る経年分析!I$48,"▲","-")),2)</f>
        <v>13.19</v>
      </c>
      <c r="F19" s="170">
        <f>ROUND(VALUE(SUBSTITUTE(実質収支比率等に係る経年分析!J$48,"▲","-")),2)</f>
        <v>12.65</v>
      </c>
    </row>
    <row r="20" spans="1:11" x14ac:dyDescent="0.15">
      <c r="A20" s="170" t="s">
        <v>57</v>
      </c>
      <c r="B20" s="170">
        <f>ROUND(VALUE(SUBSTITUTE(実質収支比率等に係る経年分析!F$47,"▲","-")),2)</f>
        <v>17.38</v>
      </c>
      <c r="C20" s="170">
        <f>ROUND(VALUE(SUBSTITUTE(実質収支比率等に係る経年分析!G$47,"▲","-")),2)</f>
        <v>16.91</v>
      </c>
      <c r="D20" s="170">
        <f>ROUND(VALUE(SUBSTITUTE(実質収支比率等に係る経年分析!H$47,"▲","-")),2)</f>
        <v>18.02</v>
      </c>
      <c r="E20" s="170">
        <f>ROUND(VALUE(SUBSTITUTE(実質収支比率等に係る経年分析!I$47,"▲","-")),2)</f>
        <v>21.14</v>
      </c>
      <c r="F20" s="170">
        <f>ROUND(VALUE(SUBSTITUTE(実質収支比率等に係る経年分析!J$47,"▲","-")),2)</f>
        <v>25.86</v>
      </c>
    </row>
    <row r="21" spans="1:11" x14ac:dyDescent="0.15">
      <c r="A21" s="170" t="s">
        <v>58</v>
      </c>
      <c r="B21" s="170">
        <f>IF(ISNUMBER(VALUE(SUBSTITUTE(実質収支比率等に係る経年分析!F$49,"▲","-"))),ROUND(VALUE(SUBSTITUTE(実質収支比率等に係る経年分析!F$49,"▲","-")),2),NA())</f>
        <v>-0.9</v>
      </c>
      <c r="C21" s="170">
        <f>IF(ISNUMBER(VALUE(SUBSTITUTE(実質収支比率等に係る経年分析!G$49,"▲","-"))),ROUND(VALUE(SUBSTITUTE(実質収支比率等に係る経年分析!G$49,"▲","-")),2),NA())</f>
        <v>-2.78</v>
      </c>
      <c r="D21" s="170">
        <f>IF(ISNUMBER(VALUE(SUBSTITUTE(実質収支比率等に係る経年分析!H$49,"▲","-"))),ROUND(VALUE(SUBSTITUTE(実質収支比率等に係る経年分析!H$49,"▲","-")),2),NA())</f>
        <v>4.3</v>
      </c>
      <c r="E21" s="170">
        <f>IF(ISNUMBER(VALUE(SUBSTITUTE(実質収支比率等に係る経年分析!I$49,"▲","-"))),ROUND(VALUE(SUBSTITUTE(実質収支比率等に係る経年分析!I$49,"▲","-")),2),NA())</f>
        <v>9.09</v>
      </c>
      <c r="F21" s="170">
        <f>IF(ISNUMBER(VALUE(SUBSTITUTE(実質収支比率等に係る経年分析!J$49,"▲","-"))),ROUND(VALUE(SUBSTITUTE(実質収支比率等に係る経年分析!J$49,"▲","-")),2),NA())</f>
        <v>3.21</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0.01</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0.01</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0.01</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農業集落排水事業特別会計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0.17</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0.09</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0.06</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0.09</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0.08</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0.09</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v>
      </c>
    </row>
    <row r="31" spans="1:11" x14ac:dyDescent="0.15">
      <c r="A31" s="171" t="str">
        <f>IF(連結実質赤字比率に係る赤字・黒字の構成分析!C$39="",NA(),連結実質赤字比率に係る赤字・黒字の構成分析!C$39)</f>
        <v>中央土地区画整理事業特別会計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0.88</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0.19</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0.16</v>
      </c>
    </row>
    <row r="32" spans="1:11" x14ac:dyDescent="0.15">
      <c r="A32" s="171" t="str">
        <f>IF(連結実質赤字比率に係る赤字・黒字の構成分析!C$38="",NA(),連結実質赤字比率に係る赤字・黒字の構成分析!C$38)</f>
        <v>下水道事業特別会計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0.15</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0.24</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1.07</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1.34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3.02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0.98</v>
      </c>
    </row>
    <row r="34" spans="1:16" x14ac:dyDescent="0.15">
      <c r="A34" s="171" t="str">
        <f>IF(連結実質赤字比率に係る赤字・黒字の構成分析!C$36="",NA(),連結実質赤字比率に係る赤字・黒字の構成分析!C$36)</f>
        <v>介護保険特別会計（保険事業勘定）</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1.64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2.04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2.0299999999999998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2.5499999999999998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3.44</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8.5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6.24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8.6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13.18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12.64</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28.99</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32.479999999999997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34.57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34.56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26.87</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601</v>
      </c>
      <c r="E42" s="172"/>
      <c r="F42" s="172"/>
      <c r="G42" s="172">
        <f>'実質公債費比率（分子）の構造'!L$52</f>
        <v>603</v>
      </c>
      <c r="H42" s="172"/>
      <c r="I42" s="172"/>
      <c r="J42" s="172">
        <f>'実質公債費比率（分子）の構造'!M$52</f>
        <v>611</v>
      </c>
      <c r="K42" s="172"/>
      <c r="L42" s="172"/>
      <c r="M42" s="172">
        <f>'実質公債費比率（分子）の構造'!N$52</f>
        <v>614</v>
      </c>
      <c r="N42" s="172"/>
      <c r="O42" s="172"/>
      <c r="P42" s="172">
        <f>'実質公債費比率（分子）の構造'!O$52</f>
        <v>600</v>
      </c>
    </row>
    <row r="43" spans="1:16" x14ac:dyDescent="0.15">
      <c r="A43" s="172" t="s">
        <v>66</v>
      </c>
      <c r="B43" s="172">
        <f>'実質公債費比率（分子）の構造'!K$51</f>
        <v>0</v>
      </c>
      <c r="C43" s="172"/>
      <c r="D43" s="172"/>
      <c r="E43" s="172">
        <f>'実質公債費比率（分子）の構造'!L$51</f>
        <v>0</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29</v>
      </c>
      <c r="C44" s="172"/>
      <c r="D44" s="172"/>
      <c r="E44" s="172">
        <f>'実質公債費比率（分子）の構造'!L$50</f>
        <v>28</v>
      </c>
      <c r="F44" s="172"/>
      <c r="G44" s="172"/>
      <c r="H44" s="172">
        <f>'実質公債費比率（分子）の構造'!M$50</f>
        <v>28</v>
      </c>
      <c r="I44" s="172"/>
      <c r="J44" s="172"/>
      <c r="K44" s="172">
        <f>'実質公債費比率（分子）の構造'!N$50</f>
        <v>28</v>
      </c>
      <c r="L44" s="172"/>
      <c r="M44" s="172"/>
      <c r="N44" s="172">
        <f>'実質公債費比率（分子）の構造'!O$50</f>
        <v>28</v>
      </c>
      <c r="O44" s="172"/>
      <c r="P44" s="172"/>
    </row>
    <row r="45" spans="1:16" x14ac:dyDescent="0.15">
      <c r="A45" s="172" t="s">
        <v>68</v>
      </c>
      <c r="B45" s="172">
        <f>'実質公債費比率（分子）の構造'!K$49</f>
        <v>20</v>
      </c>
      <c r="C45" s="172"/>
      <c r="D45" s="172"/>
      <c r="E45" s="172">
        <f>'実質公債費比率（分子）の構造'!L$49</f>
        <v>18</v>
      </c>
      <c r="F45" s="172"/>
      <c r="G45" s="172"/>
      <c r="H45" s="172">
        <f>'実質公債費比率（分子）の構造'!M$49</f>
        <v>18</v>
      </c>
      <c r="I45" s="172"/>
      <c r="J45" s="172"/>
      <c r="K45" s="172">
        <f>'実質公債費比率（分子）の構造'!N$49</f>
        <v>17</v>
      </c>
      <c r="L45" s="172"/>
      <c r="M45" s="172"/>
      <c r="N45" s="172">
        <f>'実質公債費比率（分子）の構造'!O$49</f>
        <v>14</v>
      </c>
      <c r="O45" s="172"/>
      <c r="P45" s="172"/>
    </row>
    <row r="46" spans="1:16" x14ac:dyDescent="0.15">
      <c r="A46" s="172" t="s">
        <v>69</v>
      </c>
      <c r="B46" s="172">
        <f>'実質公債費比率（分子）の構造'!K$48</f>
        <v>302</v>
      </c>
      <c r="C46" s="172"/>
      <c r="D46" s="172"/>
      <c r="E46" s="172">
        <f>'実質公債費比率（分子）の構造'!L$48</f>
        <v>316</v>
      </c>
      <c r="F46" s="172"/>
      <c r="G46" s="172"/>
      <c r="H46" s="172">
        <f>'実質公債費比率（分子）の構造'!M$48</f>
        <v>329</v>
      </c>
      <c r="I46" s="172"/>
      <c r="J46" s="172"/>
      <c r="K46" s="172">
        <f>'実質公債費比率（分子）の構造'!N$48</f>
        <v>324</v>
      </c>
      <c r="L46" s="172"/>
      <c r="M46" s="172"/>
      <c r="N46" s="172">
        <f>'実質公債費比率（分子）の構造'!O$48</f>
        <v>328</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575</v>
      </c>
      <c r="C49" s="172"/>
      <c r="D49" s="172"/>
      <c r="E49" s="172">
        <f>'実質公債費比率（分子）の構造'!L$45</f>
        <v>573</v>
      </c>
      <c r="F49" s="172"/>
      <c r="G49" s="172"/>
      <c r="H49" s="172">
        <f>'実質公債費比率（分子）の構造'!M$45</f>
        <v>564</v>
      </c>
      <c r="I49" s="172"/>
      <c r="J49" s="172"/>
      <c r="K49" s="172">
        <f>'実質公債費比率（分子）の構造'!N$45</f>
        <v>572</v>
      </c>
      <c r="L49" s="172"/>
      <c r="M49" s="172"/>
      <c r="N49" s="172">
        <f>'実質公債費比率（分子）の構造'!O$45</f>
        <v>588</v>
      </c>
      <c r="O49" s="172"/>
      <c r="P49" s="172"/>
    </row>
    <row r="50" spans="1:16" x14ac:dyDescent="0.15">
      <c r="A50" s="172" t="s">
        <v>73</v>
      </c>
      <c r="B50" s="172" t="e">
        <f>NA()</f>
        <v>#N/A</v>
      </c>
      <c r="C50" s="172">
        <f>IF(ISNUMBER('実質公債費比率（分子）の構造'!K$53),'実質公債費比率（分子）の構造'!K$53,NA())</f>
        <v>325</v>
      </c>
      <c r="D50" s="172" t="e">
        <f>NA()</f>
        <v>#N/A</v>
      </c>
      <c r="E50" s="172" t="e">
        <f>NA()</f>
        <v>#N/A</v>
      </c>
      <c r="F50" s="172">
        <f>IF(ISNUMBER('実質公債費比率（分子）の構造'!L$53),'実質公債費比率（分子）の構造'!L$53,NA())</f>
        <v>332</v>
      </c>
      <c r="G50" s="172" t="e">
        <f>NA()</f>
        <v>#N/A</v>
      </c>
      <c r="H50" s="172" t="e">
        <f>NA()</f>
        <v>#N/A</v>
      </c>
      <c r="I50" s="172">
        <f>IF(ISNUMBER('実質公債費比率（分子）の構造'!M$53),'実質公債費比率（分子）の構造'!M$53,NA())</f>
        <v>328</v>
      </c>
      <c r="J50" s="172" t="e">
        <f>NA()</f>
        <v>#N/A</v>
      </c>
      <c r="K50" s="172" t="e">
        <f>NA()</f>
        <v>#N/A</v>
      </c>
      <c r="L50" s="172">
        <f>IF(ISNUMBER('実質公債費比率（分子）の構造'!N$53),'実質公債費比率（分子）の構造'!N$53,NA())</f>
        <v>327</v>
      </c>
      <c r="M50" s="172" t="e">
        <f>NA()</f>
        <v>#N/A</v>
      </c>
      <c r="N50" s="172" t="e">
        <f>NA()</f>
        <v>#N/A</v>
      </c>
      <c r="O50" s="172">
        <f>IF(ISNUMBER('実質公債費比率（分子）の構造'!O$53),'実質公債費比率（分子）の構造'!O$53,NA())</f>
        <v>358</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7856</v>
      </c>
      <c r="E56" s="171"/>
      <c r="F56" s="171"/>
      <c r="G56" s="171">
        <f>'将来負担比率（分子）の構造'!J$52</f>
        <v>7649</v>
      </c>
      <c r="H56" s="171"/>
      <c r="I56" s="171"/>
      <c r="J56" s="171">
        <f>'将来負担比率（分子）の構造'!K$52</f>
        <v>7523</v>
      </c>
      <c r="K56" s="171"/>
      <c r="L56" s="171"/>
      <c r="M56" s="171">
        <f>'将来負担比率（分子）の構造'!L$52</f>
        <v>7292</v>
      </c>
      <c r="N56" s="171"/>
      <c r="O56" s="171"/>
      <c r="P56" s="171">
        <f>'将来負担比率（分子）の構造'!M$52</f>
        <v>6955</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2901</v>
      </c>
      <c r="E58" s="171"/>
      <c r="F58" s="171"/>
      <c r="G58" s="171">
        <f>'将来負担比率（分子）の構造'!J$50</f>
        <v>2648</v>
      </c>
      <c r="H58" s="171"/>
      <c r="I58" s="171"/>
      <c r="J58" s="171">
        <f>'将来負担比率（分子）の構造'!K$50</f>
        <v>2900</v>
      </c>
      <c r="K58" s="171"/>
      <c r="L58" s="171"/>
      <c r="M58" s="171">
        <f>'将来負担比率（分子）の構造'!L$50</f>
        <v>3893</v>
      </c>
      <c r="N58" s="171"/>
      <c r="O58" s="171"/>
      <c r="P58" s="171">
        <f>'将来負担比率（分子）の構造'!M$50</f>
        <v>4831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f>'将来負担比率（分子）の構造'!K$46</f>
        <v>1</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1488</v>
      </c>
      <c r="C62" s="171"/>
      <c r="D62" s="171"/>
      <c r="E62" s="171">
        <f>'将来負担比率（分子）の構造'!J$45</f>
        <v>1329</v>
      </c>
      <c r="F62" s="171"/>
      <c r="G62" s="171"/>
      <c r="H62" s="171">
        <f>'将来負担比率（分子）の構造'!K$45</f>
        <v>1352</v>
      </c>
      <c r="I62" s="171"/>
      <c r="J62" s="171"/>
      <c r="K62" s="171">
        <f>'将来負担比率（分子）の構造'!L$45</f>
        <v>1345</v>
      </c>
      <c r="L62" s="171"/>
      <c r="M62" s="171"/>
      <c r="N62" s="171">
        <f>'将来負担比率（分子）の構造'!M$45</f>
        <v>1380</v>
      </c>
      <c r="O62" s="171"/>
      <c r="P62" s="171"/>
    </row>
    <row r="63" spans="1:16" x14ac:dyDescent="0.15">
      <c r="A63" s="171" t="s">
        <v>36</v>
      </c>
      <c r="B63" s="171">
        <f>'将来負担比率（分子）の構造'!I$44</f>
        <v>68</v>
      </c>
      <c r="C63" s="171"/>
      <c r="D63" s="171"/>
      <c r="E63" s="171">
        <f>'将来負担比率（分子）の構造'!J$44</f>
        <v>59</v>
      </c>
      <c r="F63" s="171"/>
      <c r="G63" s="171"/>
      <c r="H63" s="171">
        <f>'将来負担比率（分子）の構造'!K$44</f>
        <v>55</v>
      </c>
      <c r="I63" s="171"/>
      <c r="J63" s="171"/>
      <c r="K63" s="171">
        <f>'将来負担比率（分子）の構造'!L$44</f>
        <v>64</v>
      </c>
      <c r="L63" s="171"/>
      <c r="M63" s="171"/>
      <c r="N63" s="171">
        <f>'将来負担比率（分子）の構造'!M$44</f>
        <v>70</v>
      </c>
      <c r="O63" s="171"/>
      <c r="P63" s="171"/>
    </row>
    <row r="64" spans="1:16" x14ac:dyDescent="0.15">
      <c r="A64" s="171" t="s">
        <v>35</v>
      </c>
      <c r="B64" s="171">
        <f>'将来負担比率（分子）の構造'!I$43</f>
        <v>4678</v>
      </c>
      <c r="C64" s="171"/>
      <c r="D64" s="171"/>
      <c r="E64" s="171">
        <f>'将来負担比率（分子）の構造'!J$43</f>
        <v>4559</v>
      </c>
      <c r="F64" s="171"/>
      <c r="G64" s="171"/>
      <c r="H64" s="171">
        <f>'将来負担比率（分子）の構造'!K$43</f>
        <v>4486</v>
      </c>
      <c r="I64" s="171"/>
      <c r="J64" s="171"/>
      <c r="K64" s="171">
        <f>'将来負担比率（分子）の構造'!L$43</f>
        <v>4362</v>
      </c>
      <c r="L64" s="171"/>
      <c r="M64" s="171"/>
      <c r="N64" s="171">
        <f>'将来負担比率（分子）の構造'!M$43</f>
        <v>4362</v>
      </c>
      <c r="O64" s="171"/>
      <c r="P64" s="171"/>
    </row>
    <row r="65" spans="1:16" x14ac:dyDescent="0.15">
      <c r="A65" s="171" t="s">
        <v>34</v>
      </c>
      <c r="B65" s="171">
        <f>'将来負担比率（分子）の構造'!I$42</f>
        <v>361</v>
      </c>
      <c r="C65" s="171"/>
      <c r="D65" s="171"/>
      <c r="E65" s="171">
        <f>'将来負担比率（分子）の構造'!J$42</f>
        <v>302</v>
      </c>
      <c r="F65" s="171"/>
      <c r="G65" s="171"/>
      <c r="H65" s="171">
        <f>'将来負担比率（分子）の構造'!K$42</f>
        <v>274</v>
      </c>
      <c r="I65" s="171"/>
      <c r="J65" s="171"/>
      <c r="K65" s="171">
        <f>'将来負担比率（分子）の構造'!L$42</f>
        <v>246</v>
      </c>
      <c r="L65" s="171"/>
      <c r="M65" s="171"/>
      <c r="N65" s="171">
        <f>'将来負担比率（分子）の構造'!M$42</f>
        <v>218</v>
      </c>
      <c r="O65" s="171"/>
      <c r="P65" s="171"/>
    </row>
    <row r="66" spans="1:16" x14ac:dyDescent="0.15">
      <c r="A66" s="171" t="s">
        <v>33</v>
      </c>
      <c r="B66" s="171">
        <f>'将来負担比率（分子）の構造'!I$41</f>
        <v>7079</v>
      </c>
      <c r="C66" s="171"/>
      <c r="D66" s="171"/>
      <c r="E66" s="171">
        <f>'将来負担比率（分子）の構造'!J$41</f>
        <v>7273</v>
      </c>
      <c r="F66" s="171"/>
      <c r="G66" s="171"/>
      <c r="H66" s="171">
        <f>'将来負担比率（分子）の構造'!K$41</f>
        <v>7197</v>
      </c>
      <c r="I66" s="171"/>
      <c r="J66" s="171"/>
      <c r="K66" s="171">
        <f>'将来負担比率（分子）の構造'!L$41</f>
        <v>7118</v>
      </c>
      <c r="L66" s="171"/>
      <c r="M66" s="171"/>
      <c r="N66" s="171">
        <f>'将来負担比率（分子）の構造'!M$41</f>
        <v>6740</v>
      </c>
      <c r="O66" s="171"/>
      <c r="P66" s="171"/>
    </row>
    <row r="67" spans="1:16" x14ac:dyDescent="0.15">
      <c r="A67" s="171" t="s">
        <v>77</v>
      </c>
      <c r="B67" s="171" t="e">
        <f>NA()</f>
        <v>#N/A</v>
      </c>
      <c r="C67" s="171">
        <f>IF(ISNUMBER('将来負担比率（分子）の構造'!I$53), IF('将来負担比率（分子）の構造'!I$53 &lt; 0, 0, '将来負担比率（分子）の構造'!I$53), NA())</f>
        <v>2917</v>
      </c>
      <c r="D67" s="171" t="e">
        <f>NA()</f>
        <v>#N/A</v>
      </c>
      <c r="E67" s="171" t="e">
        <f>NA()</f>
        <v>#N/A</v>
      </c>
      <c r="F67" s="171">
        <f>IF(ISNUMBER('将来負担比率（分子）の構造'!J$53), IF('将来負担比率（分子）の構造'!J$53 &lt; 0, 0, '将来負担比率（分子）の構造'!J$53), NA())</f>
        <v>3226</v>
      </c>
      <c r="G67" s="171" t="e">
        <f>NA()</f>
        <v>#N/A</v>
      </c>
      <c r="H67" s="171" t="e">
        <f>NA()</f>
        <v>#N/A</v>
      </c>
      <c r="I67" s="171">
        <f>IF(ISNUMBER('将来負担比率（分子）の構造'!K$53), IF('将来負担比率（分子）の構造'!K$53 &lt; 0, 0, '将来負担比率（分子）の構造'!K$53), NA())</f>
        <v>2942</v>
      </c>
      <c r="J67" s="171" t="e">
        <f>NA()</f>
        <v>#N/A</v>
      </c>
      <c r="K67" s="171" t="e">
        <f>NA()</f>
        <v>#N/A</v>
      </c>
      <c r="L67" s="171">
        <f>IF(ISNUMBER('将来負担比率（分子）の構造'!L$53), IF('将来負担比率（分子）の構造'!L$53 &lt; 0, 0, '将来負担比率（分子）の構造'!L$53), NA())</f>
        <v>1950</v>
      </c>
      <c r="M67" s="171" t="e">
        <f>NA()</f>
        <v>#N/A</v>
      </c>
      <c r="N67" s="171" t="e">
        <f>NA()</f>
        <v>#N/A</v>
      </c>
      <c r="O67" s="171">
        <f>IF(ISNUMBER('将来負担比率（分子）の構造'!M$53), IF('将来負担比率（分子）の構造'!M$53 &lt; 0, 0, '将来負担比率（分子）の構造'!M$53), NA())</f>
        <v>984</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975</v>
      </c>
      <c r="C72" s="175">
        <f>基金残高に係る経年分析!G55</f>
        <v>1207</v>
      </c>
      <c r="D72" s="175">
        <f>基金残高に係る経年分析!H55</f>
        <v>1436</v>
      </c>
    </row>
    <row r="73" spans="1:16" x14ac:dyDescent="0.15">
      <c r="A73" s="174" t="s">
        <v>80</v>
      </c>
      <c r="B73" s="175">
        <f>基金残高に係る経年分析!F56</f>
        <v>164</v>
      </c>
      <c r="C73" s="175">
        <f>基金残高に係る経年分析!G56</f>
        <v>272</v>
      </c>
      <c r="D73" s="175">
        <f>基金残高に係る経年分析!H56</f>
        <v>272</v>
      </c>
    </row>
    <row r="74" spans="1:16" x14ac:dyDescent="0.15">
      <c r="A74" s="174" t="s">
        <v>81</v>
      </c>
      <c r="B74" s="175">
        <f>基金残高に係る経年分析!F57</f>
        <v>1222</v>
      </c>
      <c r="C74" s="175">
        <f>基金残高に係る経年分析!G57</f>
        <v>1664</v>
      </c>
      <c r="D74" s="175">
        <f>基金残高に係る経年分析!H57</f>
        <v>2272</v>
      </c>
    </row>
  </sheetData>
  <sheetProtection algorithmName="SHA-512" hashValue="32nNhFxOZbuXQBVxjoyjAqBdHk5vk0NNQzSYR3hIB2C42McrwfSBZszxa+bdmSu6U6Zd1Zn3aWKs4s2uFQf4MQ==" saltValue="18YNEYmlLNXkVR0COSLq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2868899</v>
      </c>
      <c r="S5" s="674"/>
      <c r="T5" s="674"/>
      <c r="U5" s="674"/>
      <c r="V5" s="674"/>
      <c r="W5" s="674"/>
      <c r="X5" s="674"/>
      <c r="Y5" s="702"/>
      <c r="Z5" s="715">
        <v>28.3</v>
      </c>
      <c r="AA5" s="715"/>
      <c r="AB5" s="715"/>
      <c r="AC5" s="715"/>
      <c r="AD5" s="716">
        <v>2868899</v>
      </c>
      <c r="AE5" s="716"/>
      <c r="AF5" s="716"/>
      <c r="AG5" s="716"/>
      <c r="AH5" s="716"/>
      <c r="AI5" s="716"/>
      <c r="AJ5" s="716"/>
      <c r="AK5" s="716"/>
      <c r="AL5" s="703">
        <v>52.3</v>
      </c>
      <c r="AM5" s="685"/>
      <c r="AN5" s="685"/>
      <c r="AO5" s="704"/>
      <c r="AP5" s="676" t="s">
        <v>231</v>
      </c>
      <c r="AQ5" s="677"/>
      <c r="AR5" s="677"/>
      <c r="AS5" s="677"/>
      <c r="AT5" s="677"/>
      <c r="AU5" s="677"/>
      <c r="AV5" s="677"/>
      <c r="AW5" s="677"/>
      <c r="AX5" s="677"/>
      <c r="AY5" s="677"/>
      <c r="AZ5" s="677"/>
      <c r="BA5" s="677"/>
      <c r="BB5" s="677"/>
      <c r="BC5" s="677"/>
      <c r="BD5" s="677"/>
      <c r="BE5" s="677"/>
      <c r="BF5" s="678"/>
      <c r="BG5" s="621">
        <v>2863864</v>
      </c>
      <c r="BH5" s="622"/>
      <c r="BI5" s="622"/>
      <c r="BJ5" s="622"/>
      <c r="BK5" s="622"/>
      <c r="BL5" s="622"/>
      <c r="BM5" s="622"/>
      <c r="BN5" s="623"/>
      <c r="BO5" s="659">
        <v>99.8</v>
      </c>
      <c r="BP5" s="659"/>
      <c r="BQ5" s="659"/>
      <c r="BR5" s="659"/>
      <c r="BS5" s="660">
        <v>32618</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151072</v>
      </c>
      <c r="S6" s="622"/>
      <c r="T6" s="622"/>
      <c r="U6" s="622"/>
      <c r="V6" s="622"/>
      <c r="W6" s="622"/>
      <c r="X6" s="622"/>
      <c r="Y6" s="623"/>
      <c r="Z6" s="659">
        <v>1.5</v>
      </c>
      <c r="AA6" s="659"/>
      <c r="AB6" s="659"/>
      <c r="AC6" s="659"/>
      <c r="AD6" s="660">
        <v>151072</v>
      </c>
      <c r="AE6" s="660"/>
      <c r="AF6" s="660"/>
      <c r="AG6" s="660"/>
      <c r="AH6" s="660"/>
      <c r="AI6" s="660"/>
      <c r="AJ6" s="660"/>
      <c r="AK6" s="660"/>
      <c r="AL6" s="624">
        <v>2.8</v>
      </c>
      <c r="AM6" s="625"/>
      <c r="AN6" s="625"/>
      <c r="AO6" s="661"/>
      <c r="AP6" s="618" t="s">
        <v>236</v>
      </c>
      <c r="AQ6" s="619"/>
      <c r="AR6" s="619"/>
      <c r="AS6" s="619"/>
      <c r="AT6" s="619"/>
      <c r="AU6" s="619"/>
      <c r="AV6" s="619"/>
      <c r="AW6" s="619"/>
      <c r="AX6" s="619"/>
      <c r="AY6" s="619"/>
      <c r="AZ6" s="619"/>
      <c r="BA6" s="619"/>
      <c r="BB6" s="619"/>
      <c r="BC6" s="619"/>
      <c r="BD6" s="619"/>
      <c r="BE6" s="619"/>
      <c r="BF6" s="620"/>
      <c r="BG6" s="621">
        <v>2863864</v>
      </c>
      <c r="BH6" s="622"/>
      <c r="BI6" s="622"/>
      <c r="BJ6" s="622"/>
      <c r="BK6" s="622"/>
      <c r="BL6" s="622"/>
      <c r="BM6" s="622"/>
      <c r="BN6" s="623"/>
      <c r="BO6" s="659">
        <v>99.8</v>
      </c>
      <c r="BP6" s="659"/>
      <c r="BQ6" s="659"/>
      <c r="BR6" s="659"/>
      <c r="BS6" s="660">
        <v>32618</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117907</v>
      </c>
      <c r="CS6" s="622"/>
      <c r="CT6" s="622"/>
      <c r="CU6" s="622"/>
      <c r="CV6" s="622"/>
      <c r="CW6" s="622"/>
      <c r="CX6" s="622"/>
      <c r="CY6" s="623"/>
      <c r="CZ6" s="703">
        <v>1.3</v>
      </c>
      <c r="DA6" s="685"/>
      <c r="DB6" s="685"/>
      <c r="DC6" s="705"/>
      <c r="DD6" s="627" t="s">
        <v>130</v>
      </c>
      <c r="DE6" s="622"/>
      <c r="DF6" s="622"/>
      <c r="DG6" s="622"/>
      <c r="DH6" s="622"/>
      <c r="DI6" s="622"/>
      <c r="DJ6" s="622"/>
      <c r="DK6" s="622"/>
      <c r="DL6" s="622"/>
      <c r="DM6" s="622"/>
      <c r="DN6" s="622"/>
      <c r="DO6" s="622"/>
      <c r="DP6" s="623"/>
      <c r="DQ6" s="627">
        <v>117907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905</v>
      </c>
      <c r="S7" s="622"/>
      <c r="T7" s="622"/>
      <c r="U7" s="622"/>
      <c r="V7" s="622"/>
      <c r="W7" s="622"/>
      <c r="X7" s="622"/>
      <c r="Y7" s="623"/>
      <c r="Z7" s="659">
        <v>0</v>
      </c>
      <c r="AA7" s="659"/>
      <c r="AB7" s="659"/>
      <c r="AC7" s="659"/>
      <c r="AD7" s="660">
        <v>905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1166565</v>
      </c>
      <c r="BH7" s="622"/>
      <c r="BI7" s="622"/>
      <c r="BJ7" s="622"/>
      <c r="BK7" s="622"/>
      <c r="BL7" s="622"/>
      <c r="BM7" s="622"/>
      <c r="BN7" s="623"/>
      <c r="BO7" s="659">
        <v>40.700000000000003</v>
      </c>
      <c r="BP7" s="659"/>
      <c r="BQ7" s="659"/>
      <c r="BR7" s="659"/>
      <c r="BS7" s="660">
        <v>32618</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2784494</v>
      </c>
      <c r="CS7" s="622"/>
      <c r="CT7" s="622"/>
      <c r="CU7" s="622"/>
      <c r="CV7" s="622"/>
      <c r="CW7" s="622"/>
      <c r="CX7" s="622"/>
      <c r="CY7" s="623"/>
      <c r="CZ7" s="659">
        <v>29.6</v>
      </c>
      <c r="DA7" s="659"/>
      <c r="DB7" s="659"/>
      <c r="DC7" s="659"/>
      <c r="DD7" s="627">
        <v>58556</v>
      </c>
      <c r="DE7" s="622"/>
      <c r="DF7" s="622"/>
      <c r="DG7" s="622"/>
      <c r="DH7" s="622"/>
      <c r="DI7" s="622"/>
      <c r="DJ7" s="622"/>
      <c r="DK7" s="622"/>
      <c r="DL7" s="622"/>
      <c r="DM7" s="622"/>
      <c r="DN7" s="622"/>
      <c r="DO7" s="622"/>
      <c r="DP7" s="623"/>
      <c r="DQ7" s="627">
        <v>2636370</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13074</v>
      </c>
      <c r="S8" s="622"/>
      <c r="T8" s="622"/>
      <c r="U8" s="622"/>
      <c r="V8" s="622"/>
      <c r="W8" s="622"/>
      <c r="X8" s="622"/>
      <c r="Y8" s="623"/>
      <c r="Z8" s="659">
        <v>0.1</v>
      </c>
      <c r="AA8" s="659"/>
      <c r="AB8" s="659"/>
      <c r="AC8" s="659"/>
      <c r="AD8" s="660">
        <v>13074</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37727</v>
      </c>
      <c r="BH8" s="622"/>
      <c r="BI8" s="622"/>
      <c r="BJ8" s="622"/>
      <c r="BK8" s="622"/>
      <c r="BL8" s="622"/>
      <c r="BM8" s="622"/>
      <c r="BN8" s="623"/>
      <c r="BO8" s="659">
        <v>1.3</v>
      </c>
      <c r="BP8" s="659"/>
      <c r="BQ8" s="659"/>
      <c r="BR8" s="659"/>
      <c r="BS8" s="660" t="s">
        <v>243</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2752932</v>
      </c>
      <c r="CS8" s="622"/>
      <c r="CT8" s="622"/>
      <c r="CU8" s="622"/>
      <c r="CV8" s="622"/>
      <c r="CW8" s="622"/>
      <c r="CX8" s="622"/>
      <c r="CY8" s="623"/>
      <c r="CZ8" s="659">
        <v>29.2</v>
      </c>
      <c r="DA8" s="659"/>
      <c r="DB8" s="659"/>
      <c r="DC8" s="659"/>
      <c r="DD8" s="627" t="s">
        <v>243</v>
      </c>
      <c r="DE8" s="622"/>
      <c r="DF8" s="622"/>
      <c r="DG8" s="622"/>
      <c r="DH8" s="622"/>
      <c r="DI8" s="622"/>
      <c r="DJ8" s="622"/>
      <c r="DK8" s="622"/>
      <c r="DL8" s="622"/>
      <c r="DM8" s="622"/>
      <c r="DN8" s="622"/>
      <c r="DO8" s="622"/>
      <c r="DP8" s="623"/>
      <c r="DQ8" s="627">
        <v>1354108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10299</v>
      </c>
      <c r="S9" s="622"/>
      <c r="T9" s="622"/>
      <c r="U9" s="622"/>
      <c r="V9" s="622"/>
      <c r="W9" s="622"/>
      <c r="X9" s="622"/>
      <c r="Y9" s="623"/>
      <c r="Z9" s="659">
        <v>0.1</v>
      </c>
      <c r="AA9" s="659"/>
      <c r="AB9" s="659"/>
      <c r="AC9" s="659"/>
      <c r="AD9" s="660">
        <v>10299</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966867</v>
      </c>
      <c r="BH9" s="622"/>
      <c r="BI9" s="622"/>
      <c r="BJ9" s="622"/>
      <c r="BK9" s="622"/>
      <c r="BL9" s="622"/>
      <c r="BM9" s="622"/>
      <c r="BN9" s="623"/>
      <c r="BO9" s="659">
        <v>33.700000000000003</v>
      </c>
      <c r="BP9" s="659"/>
      <c r="BQ9" s="659"/>
      <c r="BR9" s="659"/>
      <c r="BS9" s="660" t="s">
        <v>130</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671823</v>
      </c>
      <c r="CS9" s="622"/>
      <c r="CT9" s="622"/>
      <c r="CU9" s="622"/>
      <c r="CV9" s="622"/>
      <c r="CW9" s="622"/>
      <c r="CX9" s="622"/>
      <c r="CY9" s="623"/>
      <c r="CZ9" s="659">
        <v>7.1</v>
      </c>
      <c r="DA9" s="659"/>
      <c r="DB9" s="659"/>
      <c r="DC9" s="659"/>
      <c r="DD9" s="627">
        <v>11487</v>
      </c>
      <c r="DE9" s="622"/>
      <c r="DF9" s="622"/>
      <c r="DG9" s="622"/>
      <c r="DH9" s="622"/>
      <c r="DI9" s="622"/>
      <c r="DJ9" s="622"/>
      <c r="DK9" s="622"/>
      <c r="DL9" s="622"/>
      <c r="DM9" s="622"/>
      <c r="DN9" s="622"/>
      <c r="DO9" s="622"/>
      <c r="DP9" s="623"/>
      <c r="DQ9" s="627">
        <v>523484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243</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47664</v>
      </c>
      <c r="BH10" s="622"/>
      <c r="BI10" s="622"/>
      <c r="BJ10" s="622"/>
      <c r="BK10" s="622"/>
      <c r="BL10" s="622"/>
      <c r="BM10" s="622"/>
      <c r="BN10" s="623"/>
      <c r="BO10" s="659">
        <v>1.7</v>
      </c>
      <c r="BP10" s="659"/>
      <c r="BQ10" s="659"/>
      <c r="BR10" s="659"/>
      <c r="BS10" s="660" t="s">
        <v>243</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243</v>
      </c>
      <c r="CS10" s="622"/>
      <c r="CT10" s="622"/>
      <c r="CU10" s="622"/>
      <c r="CV10" s="622"/>
      <c r="CW10" s="622"/>
      <c r="CX10" s="622"/>
      <c r="CY10" s="623"/>
      <c r="CZ10" s="659" t="s">
        <v>243</v>
      </c>
      <c r="DA10" s="659"/>
      <c r="DB10" s="659"/>
      <c r="DC10" s="659"/>
      <c r="DD10" s="627" t="s">
        <v>130</v>
      </c>
      <c r="DE10" s="622"/>
      <c r="DF10" s="622"/>
      <c r="DG10" s="622"/>
      <c r="DH10" s="622"/>
      <c r="DI10" s="622"/>
      <c r="DJ10" s="622"/>
      <c r="DK10" s="622"/>
      <c r="DL10" s="622"/>
      <c r="DM10" s="622"/>
      <c r="DN10" s="622"/>
      <c r="DO10" s="622"/>
      <c r="DP10" s="623"/>
      <c r="DQ10" s="627" t="s">
        <v>243</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501120</v>
      </c>
      <c r="S11" s="622"/>
      <c r="T11" s="622"/>
      <c r="U11" s="622"/>
      <c r="V11" s="622"/>
      <c r="W11" s="622"/>
      <c r="X11" s="622"/>
      <c r="Y11" s="623"/>
      <c r="Z11" s="624">
        <v>4.9000000000000004</v>
      </c>
      <c r="AA11" s="625"/>
      <c r="AB11" s="625"/>
      <c r="AC11" s="626"/>
      <c r="AD11" s="627">
        <v>501120</v>
      </c>
      <c r="AE11" s="622"/>
      <c r="AF11" s="622"/>
      <c r="AG11" s="622"/>
      <c r="AH11" s="622"/>
      <c r="AI11" s="622"/>
      <c r="AJ11" s="622"/>
      <c r="AK11" s="623"/>
      <c r="AL11" s="624">
        <v>9.1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114307</v>
      </c>
      <c r="BH11" s="622"/>
      <c r="BI11" s="622"/>
      <c r="BJ11" s="622"/>
      <c r="BK11" s="622"/>
      <c r="BL11" s="622"/>
      <c r="BM11" s="622"/>
      <c r="BN11" s="623"/>
      <c r="BO11" s="659">
        <v>4</v>
      </c>
      <c r="BP11" s="659"/>
      <c r="BQ11" s="659"/>
      <c r="BR11" s="659"/>
      <c r="BS11" s="660">
        <v>32618</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614775</v>
      </c>
      <c r="CS11" s="622"/>
      <c r="CT11" s="622"/>
      <c r="CU11" s="622"/>
      <c r="CV11" s="622"/>
      <c r="CW11" s="622"/>
      <c r="CX11" s="622"/>
      <c r="CY11" s="623"/>
      <c r="CZ11" s="659">
        <v>6.5</v>
      </c>
      <c r="DA11" s="659"/>
      <c r="DB11" s="659"/>
      <c r="DC11" s="659"/>
      <c r="DD11" s="627">
        <v>78016</v>
      </c>
      <c r="DE11" s="622"/>
      <c r="DF11" s="622"/>
      <c r="DG11" s="622"/>
      <c r="DH11" s="622"/>
      <c r="DI11" s="622"/>
      <c r="DJ11" s="622"/>
      <c r="DK11" s="622"/>
      <c r="DL11" s="622"/>
      <c r="DM11" s="622"/>
      <c r="DN11" s="622"/>
      <c r="DO11" s="622"/>
      <c r="DP11" s="623"/>
      <c r="DQ11" s="627">
        <v>500928</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2267</v>
      </c>
      <c r="S12" s="622"/>
      <c r="T12" s="622"/>
      <c r="U12" s="622"/>
      <c r="V12" s="622"/>
      <c r="W12" s="622"/>
      <c r="X12" s="622"/>
      <c r="Y12" s="623"/>
      <c r="Z12" s="659">
        <v>0</v>
      </c>
      <c r="AA12" s="659"/>
      <c r="AB12" s="659"/>
      <c r="AC12" s="659"/>
      <c r="AD12" s="660">
        <v>2267</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1413408</v>
      </c>
      <c r="BH12" s="622"/>
      <c r="BI12" s="622"/>
      <c r="BJ12" s="622"/>
      <c r="BK12" s="622"/>
      <c r="BL12" s="622"/>
      <c r="BM12" s="622"/>
      <c r="BN12" s="623"/>
      <c r="BO12" s="659">
        <v>49.3</v>
      </c>
      <c r="BP12" s="659"/>
      <c r="BQ12" s="659"/>
      <c r="BR12" s="659"/>
      <c r="BS12" s="660" t="s">
        <v>176</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47466</v>
      </c>
      <c r="CS12" s="622"/>
      <c r="CT12" s="622"/>
      <c r="CU12" s="622"/>
      <c r="CV12" s="622"/>
      <c r="CW12" s="622"/>
      <c r="CX12" s="622"/>
      <c r="CY12" s="623"/>
      <c r="CZ12" s="659">
        <v>0.5</v>
      </c>
      <c r="DA12" s="659"/>
      <c r="DB12" s="659"/>
      <c r="DC12" s="659"/>
      <c r="DD12" s="627" t="s">
        <v>130</v>
      </c>
      <c r="DE12" s="622"/>
      <c r="DF12" s="622"/>
      <c r="DG12" s="622"/>
      <c r="DH12" s="622"/>
      <c r="DI12" s="622"/>
      <c r="DJ12" s="622"/>
      <c r="DK12" s="622"/>
      <c r="DL12" s="622"/>
      <c r="DM12" s="622"/>
      <c r="DN12" s="622"/>
      <c r="DO12" s="622"/>
      <c r="DP12" s="623"/>
      <c r="DQ12" s="627">
        <v>41819</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176</v>
      </c>
      <c r="AA13" s="659"/>
      <c r="AB13" s="659"/>
      <c r="AC13" s="659"/>
      <c r="AD13" s="660" t="s">
        <v>176</v>
      </c>
      <c r="AE13" s="660"/>
      <c r="AF13" s="660"/>
      <c r="AG13" s="660"/>
      <c r="AH13" s="660"/>
      <c r="AI13" s="660"/>
      <c r="AJ13" s="660"/>
      <c r="AK13" s="660"/>
      <c r="AL13" s="624" t="s">
        <v>176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1413380</v>
      </c>
      <c r="BH13" s="622"/>
      <c r="BI13" s="622"/>
      <c r="BJ13" s="622"/>
      <c r="BK13" s="622"/>
      <c r="BL13" s="622"/>
      <c r="BM13" s="622"/>
      <c r="BN13" s="623"/>
      <c r="BO13" s="659">
        <v>49.3</v>
      </c>
      <c r="BP13" s="659"/>
      <c r="BQ13" s="659"/>
      <c r="BR13" s="659"/>
      <c r="BS13" s="660" t="s">
        <v>243</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618553</v>
      </c>
      <c r="CS13" s="622"/>
      <c r="CT13" s="622"/>
      <c r="CU13" s="622"/>
      <c r="CV13" s="622"/>
      <c r="CW13" s="622"/>
      <c r="CX13" s="622"/>
      <c r="CY13" s="623"/>
      <c r="CZ13" s="659">
        <v>6.6</v>
      </c>
      <c r="DA13" s="659"/>
      <c r="DB13" s="659"/>
      <c r="DC13" s="659"/>
      <c r="DD13" s="627">
        <v>97041</v>
      </c>
      <c r="DE13" s="622"/>
      <c r="DF13" s="622"/>
      <c r="DG13" s="622"/>
      <c r="DH13" s="622"/>
      <c r="DI13" s="622"/>
      <c r="DJ13" s="622"/>
      <c r="DK13" s="622"/>
      <c r="DL13" s="622"/>
      <c r="DM13" s="622"/>
      <c r="DN13" s="622"/>
      <c r="DO13" s="622"/>
      <c r="DP13" s="623"/>
      <c r="DQ13" s="627">
        <v>585163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166</v>
      </c>
      <c r="S14" s="622"/>
      <c r="T14" s="622"/>
      <c r="U14" s="622"/>
      <c r="V14" s="622"/>
      <c r="W14" s="622"/>
      <c r="X14" s="622"/>
      <c r="Y14" s="623"/>
      <c r="Z14" s="659">
        <v>0</v>
      </c>
      <c r="AA14" s="659"/>
      <c r="AB14" s="659"/>
      <c r="AC14" s="659"/>
      <c r="AD14" s="660">
        <v>166</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83698</v>
      </c>
      <c r="BH14" s="622"/>
      <c r="BI14" s="622"/>
      <c r="BJ14" s="622"/>
      <c r="BK14" s="622"/>
      <c r="BL14" s="622"/>
      <c r="BM14" s="622"/>
      <c r="BN14" s="623"/>
      <c r="BO14" s="659">
        <v>2.9</v>
      </c>
      <c r="BP14" s="659"/>
      <c r="BQ14" s="659"/>
      <c r="BR14" s="659"/>
      <c r="BS14" s="660" t="s">
        <v>243</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382463</v>
      </c>
      <c r="CS14" s="622"/>
      <c r="CT14" s="622"/>
      <c r="CU14" s="622"/>
      <c r="CV14" s="622"/>
      <c r="CW14" s="622"/>
      <c r="CX14" s="622"/>
      <c r="CY14" s="623"/>
      <c r="CZ14" s="659">
        <v>4.0999999999999996</v>
      </c>
      <c r="DA14" s="659"/>
      <c r="DB14" s="659"/>
      <c r="DC14" s="659"/>
      <c r="DD14" s="627">
        <v>50622</v>
      </c>
      <c r="DE14" s="622"/>
      <c r="DF14" s="622"/>
      <c r="DG14" s="622"/>
      <c r="DH14" s="622"/>
      <c r="DI14" s="622"/>
      <c r="DJ14" s="622"/>
      <c r="DK14" s="622"/>
      <c r="DL14" s="622"/>
      <c r="DM14" s="622"/>
      <c r="DN14" s="622"/>
      <c r="DO14" s="622"/>
      <c r="DP14" s="623"/>
      <c r="DQ14" s="627">
        <v>328060</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130</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200193</v>
      </c>
      <c r="BH15" s="622"/>
      <c r="BI15" s="622"/>
      <c r="BJ15" s="622"/>
      <c r="BK15" s="622"/>
      <c r="BL15" s="622"/>
      <c r="BM15" s="622"/>
      <c r="BN15" s="623"/>
      <c r="BO15" s="659">
        <v>7</v>
      </c>
      <c r="BP15" s="659"/>
      <c r="BQ15" s="659"/>
      <c r="BR15" s="659"/>
      <c r="BS15" s="660" t="s">
        <v>176</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809994</v>
      </c>
      <c r="CS15" s="622"/>
      <c r="CT15" s="622"/>
      <c r="CU15" s="622"/>
      <c r="CV15" s="622"/>
      <c r="CW15" s="622"/>
      <c r="CX15" s="622"/>
      <c r="CY15" s="623"/>
      <c r="CZ15" s="659">
        <v>8.6</v>
      </c>
      <c r="DA15" s="659"/>
      <c r="DB15" s="659"/>
      <c r="DC15" s="659"/>
      <c r="DD15" s="627">
        <v>27914</v>
      </c>
      <c r="DE15" s="622"/>
      <c r="DF15" s="622"/>
      <c r="DG15" s="622"/>
      <c r="DH15" s="622"/>
      <c r="DI15" s="622"/>
      <c r="DJ15" s="622"/>
      <c r="DK15" s="622"/>
      <c r="DL15" s="622"/>
      <c r="DM15" s="622"/>
      <c r="DN15" s="622"/>
      <c r="DO15" s="622"/>
      <c r="DP15" s="623"/>
      <c r="DQ15" s="627">
        <v>654097</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14505</v>
      </c>
      <c r="S16" s="622"/>
      <c r="T16" s="622"/>
      <c r="U16" s="622"/>
      <c r="V16" s="622"/>
      <c r="W16" s="622"/>
      <c r="X16" s="622"/>
      <c r="Y16" s="623"/>
      <c r="Z16" s="659">
        <v>0.1</v>
      </c>
      <c r="AA16" s="659"/>
      <c r="AB16" s="659"/>
      <c r="AC16" s="659"/>
      <c r="AD16" s="660">
        <v>14505</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176</v>
      </c>
      <c r="BP16" s="659"/>
      <c r="BQ16" s="659"/>
      <c r="BR16" s="659"/>
      <c r="BS16" s="660" t="s">
        <v>130</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t="s">
        <v>176</v>
      </c>
      <c r="CS16" s="622"/>
      <c r="CT16" s="622"/>
      <c r="CU16" s="622"/>
      <c r="CV16" s="622"/>
      <c r="CW16" s="622"/>
      <c r="CX16" s="622"/>
      <c r="CY16" s="623"/>
      <c r="CZ16" s="659" t="s">
        <v>243</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43819</v>
      </c>
      <c r="S17" s="622"/>
      <c r="T17" s="622"/>
      <c r="U17" s="622"/>
      <c r="V17" s="622"/>
      <c r="W17" s="622"/>
      <c r="X17" s="622"/>
      <c r="Y17" s="623"/>
      <c r="Z17" s="659">
        <v>0.4</v>
      </c>
      <c r="AA17" s="659"/>
      <c r="AB17" s="659"/>
      <c r="AC17" s="659"/>
      <c r="AD17" s="660">
        <v>43819</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176</v>
      </c>
      <c r="BP17" s="659"/>
      <c r="BQ17" s="659"/>
      <c r="BR17" s="659"/>
      <c r="BS17" s="660" t="s">
        <v>130</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622457</v>
      </c>
      <c r="CS17" s="622"/>
      <c r="CT17" s="622"/>
      <c r="CU17" s="622"/>
      <c r="CV17" s="622"/>
      <c r="CW17" s="622"/>
      <c r="CX17" s="622"/>
      <c r="CY17" s="623"/>
      <c r="CZ17" s="659">
        <v>6.6</v>
      </c>
      <c r="DA17" s="659"/>
      <c r="DB17" s="659"/>
      <c r="DC17" s="659"/>
      <c r="DD17" s="627" t="s">
        <v>243</v>
      </c>
      <c r="DE17" s="622"/>
      <c r="DF17" s="622"/>
      <c r="DG17" s="622"/>
      <c r="DH17" s="622"/>
      <c r="DI17" s="622"/>
      <c r="DJ17" s="622"/>
      <c r="DK17" s="622"/>
      <c r="DL17" s="622"/>
      <c r="DM17" s="622"/>
      <c r="DN17" s="622"/>
      <c r="DO17" s="622"/>
      <c r="DP17" s="623"/>
      <c r="DQ17" s="627">
        <v>622457</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23137</v>
      </c>
      <c r="S18" s="622"/>
      <c r="T18" s="622"/>
      <c r="U18" s="622"/>
      <c r="V18" s="622"/>
      <c r="W18" s="622"/>
      <c r="X18" s="622"/>
      <c r="Y18" s="623"/>
      <c r="Z18" s="659">
        <v>0.2</v>
      </c>
      <c r="AA18" s="659"/>
      <c r="AB18" s="659"/>
      <c r="AC18" s="659"/>
      <c r="AD18" s="660">
        <v>23137</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176</v>
      </c>
      <c r="BP18" s="659"/>
      <c r="BQ18" s="659"/>
      <c r="BR18" s="659"/>
      <c r="BS18" s="660" t="s">
        <v>130</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59" t="s">
        <v>130</v>
      </c>
      <c r="DA18" s="659"/>
      <c r="DB18" s="659"/>
      <c r="DC18" s="659"/>
      <c r="DD18" s="627" t="s">
        <v>243</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18213</v>
      </c>
      <c r="S19" s="622"/>
      <c r="T19" s="622"/>
      <c r="U19" s="622"/>
      <c r="V19" s="622"/>
      <c r="W19" s="622"/>
      <c r="X19" s="622"/>
      <c r="Y19" s="623"/>
      <c r="Z19" s="659">
        <v>0.2</v>
      </c>
      <c r="AA19" s="659"/>
      <c r="AB19" s="659"/>
      <c r="AC19" s="659"/>
      <c r="AD19" s="660">
        <v>18213</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5035</v>
      </c>
      <c r="BH19" s="622"/>
      <c r="BI19" s="622"/>
      <c r="BJ19" s="622"/>
      <c r="BK19" s="622"/>
      <c r="BL19" s="622"/>
      <c r="BM19" s="622"/>
      <c r="BN19" s="623"/>
      <c r="BO19" s="659">
        <v>0.2</v>
      </c>
      <c r="BP19" s="659"/>
      <c r="BQ19" s="659"/>
      <c r="BR19" s="659"/>
      <c r="BS19" s="660" t="s">
        <v>243</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4924</v>
      </c>
      <c r="S20" s="622"/>
      <c r="T20" s="622"/>
      <c r="U20" s="622"/>
      <c r="V20" s="622"/>
      <c r="W20" s="622"/>
      <c r="X20" s="622"/>
      <c r="Y20" s="623"/>
      <c r="Z20" s="659">
        <v>0</v>
      </c>
      <c r="AA20" s="659"/>
      <c r="AB20" s="659"/>
      <c r="AC20" s="659"/>
      <c r="AD20" s="660">
        <v>4924</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5035</v>
      </c>
      <c r="BH20" s="622"/>
      <c r="BI20" s="622"/>
      <c r="BJ20" s="622"/>
      <c r="BK20" s="622"/>
      <c r="BL20" s="622"/>
      <c r="BM20" s="622"/>
      <c r="BN20" s="623"/>
      <c r="BO20" s="659">
        <v>0.2</v>
      </c>
      <c r="BP20" s="659"/>
      <c r="BQ20" s="659"/>
      <c r="BR20" s="659"/>
      <c r="BS20" s="660" t="s">
        <v>130</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9422864</v>
      </c>
      <c r="CS20" s="622"/>
      <c r="CT20" s="622"/>
      <c r="CU20" s="622"/>
      <c r="CV20" s="622"/>
      <c r="CW20" s="622"/>
      <c r="CX20" s="622"/>
      <c r="CY20" s="623"/>
      <c r="CZ20" s="659">
        <v>100</v>
      </c>
      <c r="DA20" s="659"/>
      <c r="DB20" s="659"/>
      <c r="DC20" s="659"/>
      <c r="DD20" s="627">
        <v>323636</v>
      </c>
      <c r="DE20" s="622"/>
      <c r="DF20" s="622"/>
      <c r="DG20" s="622"/>
      <c r="DH20" s="622"/>
      <c r="DI20" s="622"/>
      <c r="DJ20" s="622"/>
      <c r="DK20" s="622"/>
      <c r="DL20" s="622"/>
      <c r="DM20" s="622"/>
      <c r="DN20" s="622"/>
      <c r="DO20" s="622"/>
      <c r="DP20" s="623"/>
      <c r="DQ20" s="627">
        <v>7364393</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1961139</v>
      </c>
      <c r="S21" s="622"/>
      <c r="T21" s="622"/>
      <c r="U21" s="622"/>
      <c r="V21" s="622"/>
      <c r="W21" s="622"/>
      <c r="X21" s="622"/>
      <c r="Y21" s="623"/>
      <c r="Z21" s="659">
        <v>19.399999999999999</v>
      </c>
      <c r="AA21" s="659"/>
      <c r="AB21" s="659"/>
      <c r="AC21" s="659"/>
      <c r="AD21" s="660">
        <v>1846268</v>
      </c>
      <c r="AE21" s="660"/>
      <c r="AF21" s="660"/>
      <c r="AG21" s="660"/>
      <c r="AH21" s="660"/>
      <c r="AI21" s="660"/>
      <c r="AJ21" s="660"/>
      <c r="AK21" s="660"/>
      <c r="AL21" s="624">
        <v>33.700000000000003</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5035</v>
      </c>
      <c r="BH21" s="622"/>
      <c r="BI21" s="622"/>
      <c r="BJ21" s="622"/>
      <c r="BK21" s="622"/>
      <c r="BL21" s="622"/>
      <c r="BM21" s="622"/>
      <c r="BN21" s="623"/>
      <c r="BO21" s="659">
        <v>0.2</v>
      </c>
      <c r="BP21" s="659"/>
      <c r="BQ21" s="659"/>
      <c r="BR21" s="659"/>
      <c r="BS21" s="660" t="s">
        <v>243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1846268</v>
      </c>
      <c r="S22" s="622"/>
      <c r="T22" s="622"/>
      <c r="U22" s="622"/>
      <c r="V22" s="622"/>
      <c r="W22" s="622"/>
      <c r="X22" s="622"/>
      <c r="Y22" s="623"/>
      <c r="Z22" s="659">
        <v>18.2</v>
      </c>
      <c r="AA22" s="659"/>
      <c r="AB22" s="659"/>
      <c r="AC22" s="659"/>
      <c r="AD22" s="660">
        <v>1846268</v>
      </c>
      <c r="AE22" s="660"/>
      <c r="AF22" s="660"/>
      <c r="AG22" s="660"/>
      <c r="AH22" s="660"/>
      <c r="AI22" s="660"/>
      <c r="AJ22" s="660"/>
      <c r="AK22" s="660"/>
      <c r="AL22" s="624">
        <v>33.700000000000003</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114859</v>
      </c>
      <c r="S23" s="622"/>
      <c r="T23" s="622"/>
      <c r="U23" s="622"/>
      <c r="V23" s="622"/>
      <c r="W23" s="622"/>
      <c r="X23" s="622"/>
      <c r="Y23" s="623"/>
      <c r="Z23" s="659">
        <v>1.1000000000000001</v>
      </c>
      <c r="AA23" s="659"/>
      <c r="AB23" s="659"/>
      <c r="AC23" s="659"/>
      <c r="AD23" s="660" t="s">
        <v>176</v>
      </c>
      <c r="AE23" s="660"/>
      <c r="AF23" s="660"/>
      <c r="AG23" s="660"/>
      <c r="AH23" s="660"/>
      <c r="AI23" s="660"/>
      <c r="AJ23" s="660"/>
      <c r="AK23" s="660"/>
      <c r="AL23" s="624" t="s">
        <v>176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243</v>
      </c>
      <c r="BH23" s="622"/>
      <c r="BI23" s="622"/>
      <c r="BJ23" s="622"/>
      <c r="BK23" s="622"/>
      <c r="BL23" s="622"/>
      <c r="BM23" s="622"/>
      <c r="BN23" s="623"/>
      <c r="BO23" s="659" t="s">
        <v>176</v>
      </c>
      <c r="BP23" s="659"/>
      <c r="BQ23" s="659"/>
      <c r="BR23" s="659"/>
      <c r="BS23" s="660" t="s">
        <v>130</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12</v>
      </c>
      <c r="S24" s="622"/>
      <c r="T24" s="622"/>
      <c r="U24" s="622"/>
      <c r="V24" s="622"/>
      <c r="W24" s="622"/>
      <c r="X24" s="622"/>
      <c r="Y24" s="623"/>
      <c r="Z24" s="659">
        <v>0</v>
      </c>
      <c r="AA24" s="659"/>
      <c r="AB24" s="659"/>
      <c r="AC24" s="659"/>
      <c r="AD24" s="660" t="s">
        <v>130</v>
      </c>
      <c r="AE24" s="660"/>
      <c r="AF24" s="660"/>
      <c r="AG24" s="660"/>
      <c r="AH24" s="660"/>
      <c r="AI24" s="660"/>
      <c r="AJ24" s="660"/>
      <c r="AK24" s="660"/>
      <c r="AL24" s="624" t="s">
        <v>176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3848684</v>
      </c>
      <c r="CS24" s="674"/>
      <c r="CT24" s="674"/>
      <c r="CU24" s="674"/>
      <c r="CV24" s="674"/>
      <c r="CW24" s="674"/>
      <c r="CX24" s="674"/>
      <c r="CY24" s="702"/>
      <c r="CZ24" s="703">
        <v>40.799999999999997</v>
      </c>
      <c r="DA24" s="685"/>
      <c r="DB24" s="685"/>
      <c r="DC24" s="705"/>
      <c r="DD24" s="701">
        <v>2499469</v>
      </c>
      <c r="DE24" s="674"/>
      <c r="DF24" s="674"/>
      <c r="DG24" s="674"/>
      <c r="DH24" s="674"/>
      <c r="DI24" s="674"/>
      <c r="DJ24" s="674"/>
      <c r="DK24" s="702"/>
      <c r="DL24" s="701">
        <v>2460558</v>
      </c>
      <c r="DM24" s="674"/>
      <c r="DN24" s="674"/>
      <c r="DO24" s="674"/>
      <c r="DP24" s="674"/>
      <c r="DQ24" s="674"/>
      <c r="DR24" s="674"/>
      <c r="DS24" s="674"/>
      <c r="DT24" s="674"/>
      <c r="DU24" s="674"/>
      <c r="DV24" s="702"/>
      <c r="DW24" s="703">
        <v>44</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5590402</v>
      </c>
      <c r="S25" s="622"/>
      <c r="T25" s="622"/>
      <c r="U25" s="622"/>
      <c r="V25" s="622"/>
      <c r="W25" s="622"/>
      <c r="X25" s="622"/>
      <c r="Y25" s="623"/>
      <c r="Z25" s="659">
        <v>55.2</v>
      </c>
      <c r="AA25" s="659"/>
      <c r="AB25" s="659"/>
      <c r="AC25" s="659"/>
      <c r="AD25" s="660">
        <v>5475531</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176</v>
      </c>
      <c r="BP25" s="659"/>
      <c r="BQ25" s="659"/>
      <c r="BR25" s="659"/>
      <c r="BS25" s="660" t="s">
        <v>130</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1452795</v>
      </c>
      <c r="CS25" s="634"/>
      <c r="CT25" s="634"/>
      <c r="CU25" s="634"/>
      <c r="CV25" s="634"/>
      <c r="CW25" s="634"/>
      <c r="CX25" s="634"/>
      <c r="CY25" s="635"/>
      <c r="CZ25" s="624">
        <v>15.4</v>
      </c>
      <c r="DA25" s="636"/>
      <c r="DB25" s="636"/>
      <c r="DC25" s="637"/>
      <c r="DD25" s="627">
        <v>1372943</v>
      </c>
      <c r="DE25" s="634"/>
      <c r="DF25" s="634"/>
      <c r="DG25" s="634"/>
      <c r="DH25" s="634"/>
      <c r="DI25" s="634"/>
      <c r="DJ25" s="634"/>
      <c r="DK25" s="635"/>
      <c r="DL25" s="627">
        <v>1344882</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1201</v>
      </c>
      <c r="S26" s="622"/>
      <c r="T26" s="622"/>
      <c r="U26" s="622"/>
      <c r="V26" s="622"/>
      <c r="W26" s="622"/>
      <c r="X26" s="622"/>
      <c r="Y26" s="623"/>
      <c r="Z26" s="659">
        <v>0</v>
      </c>
      <c r="AA26" s="659"/>
      <c r="AB26" s="659"/>
      <c r="AC26" s="659"/>
      <c r="AD26" s="660">
        <v>1201</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130</v>
      </c>
      <c r="BP26" s="659"/>
      <c r="BQ26" s="659"/>
      <c r="BR26" s="659"/>
      <c r="BS26" s="660" t="s">
        <v>243</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913999</v>
      </c>
      <c r="CS26" s="622"/>
      <c r="CT26" s="622"/>
      <c r="CU26" s="622"/>
      <c r="CV26" s="622"/>
      <c r="CW26" s="622"/>
      <c r="CX26" s="622"/>
      <c r="CY26" s="623"/>
      <c r="CZ26" s="624">
        <v>9.6999999999999993</v>
      </c>
      <c r="DA26" s="636"/>
      <c r="DB26" s="636"/>
      <c r="DC26" s="637"/>
      <c r="DD26" s="627">
        <v>855292</v>
      </c>
      <c r="DE26" s="622"/>
      <c r="DF26" s="622"/>
      <c r="DG26" s="622"/>
      <c r="DH26" s="622"/>
      <c r="DI26" s="622"/>
      <c r="DJ26" s="622"/>
      <c r="DK26" s="623"/>
      <c r="DL26" s="627" t="s">
        <v>130</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22859</v>
      </c>
      <c r="S27" s="622"/>
      <c r="T27" s="622"/>
      <c r="U27" s="622"/>
      <c r="V27" s="622"/>
      <c r="W27" s="622"/>
      <c r="X27" s="622"/>
      <c r="Y27" s="623"/>
      <c r="Z27" s="659">
        <v>0.2</v>
      </c>
      <c r="AA27" s="659"/>
      <c r="AB27" s="659"/>
      <c r="AC27" s="659"/>
      <c r="AD27" s="660" t="s">
        <v>176</v>
      </c>
      <c r="AE27" s="660"/>
      <c r="AF27" s="660"/>
      <c r="AG27" s="660"/>
      <c r="AH27" s="660"/>
      <c r="AI27" s="660"/>
      <c r="AJ27" s="660"/>
      <c r="AK27" s="660"/>
      <c r="AL27" s="624" t="s">
        <v>176</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2868899</v>
      </c>
      <c r="BH27" s="622"/>
      <c r="BI27" s="622"/>
      <c r="BJ27" s="622"/>
      <c r="BK27" s="622"/>
      <c r="BL27" s="622"/>
      <c r="BM27" s="622"/>
      <c r="BN27" s="623"/>
      <c r="BO27" s="659">
        <v>100</v>
      </c>
      <c r="BP27" s="659"/>
      <c r="BQ27" s="659"/>
      <c r="BR27" s="659"/>
      <c r="BS27" s="660">
        <v>32618</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1773432</v>
      </c>
      <c r="CS27" s="634"/>
      <c r="CT27" s="634"/>
      <c r="CU27" s="634"/>
      <c r="CV27" s="634"/>
      <c r="CW27" s="634"/>
      <c r="CX27" s="634"/>
      <c r="CY27" s="635"/>
      <c r="CZ27" s="624">
        <v>18.8</v>
      </c>
      <c r="DA27" s="636"/>
      <c r="DB27" s="636"/>
      <c r="DC27" s="637"/>
      <c r="DD27" s="627">
        <v>504069</v>
      </c>
      <c r="DE27" s="634"/>
      <c r="DF27" s="634"/>
      <c r="DG27" s="634"/>
      <c r="DH27" s="634"/>
      <c r="DI27" s="634"/>
      <c r="DJ27" s="634"/>
      <c r="DK27" s="635"/>
      <c r="DL27" s="627">
        <v>493219</v>
      </c>
      <c r="DM27" s="634"/>
      <c r="DN27" s="634"/>
      <c r="DO27" s="634"/>
      <c r="DP27" s="634"/>
      <c r="DQ27" s="634"/>
      <c r="DR27" s="634"/>
      <c r="DS27" s="634"/>
      <c r="DT27" s="634"/>
      <c r="DU27" s="634"/>
      <c r="DV27" s="635"/>
      <c r="DW27" s="624">
        <v>8.8000000000000007</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19897</v>
      </c>
      <c r="S28" s="622"/>
      <c r="T28" s="622"/>
      <c r="U28" s="622"/>
      <c r="V28" s="622"/>
      <c r="W28" s="622"/>
      <c r="X28" s="622"/>
      <c r="Y28" s="623"/>
      <c r="Z28" s="659">
        <v>0.2</v>
      </c>
      <c r="AA28" s="659"/>
      <c r="AB28" s="659"/>
      <c r="AC28" s="659"/>
      <c r="AD28" s="660">
        <v>3349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622457</v>
      </c>
      <c r="CS28" s="622"/>
      <c r="CT28" s="622"/>
      <c r="CU28" s="622"/>
      <c r="CV28" s="622"/>
      <c r="CW28" s="622"/>
      <c r="CX28" s="622"/>
      <c r="CY28" s="623"/>
      <c r="CZ28" s="624">
        <v>6.6</v>
      </c>
      <c r="DA28" s="636"/>
      <c r="DB28" s="636"/>
      <c r="DC28" s="637"/>
      <c r="DD28" s="627">
        <v>622457</v>
      </c>
      <c r="DE28" s="622"/>
      <c r="DF28" s="622"/>
      <c r="DG28" s="622"/>
      <c r="DH28" s="622"/>
      <c r="DI28" s="622"/>
      <c r="DJ28" s="622"/>
      <c r="DK28" s="623"/>
      <c r="DL28" s="627">
        <v>622457</v>
      </c>
      <c r="DM28" s="622"/>
      <c r="DN28" s="622"/>
      <c r="DO28" s="622"/>
      <c r="DP28" s="622"/>
      <c r="DQ28" s="622"/>
      <c r="DR28" s="622"/>
      <c r="DS28" s="622"/>
      <c r="DT28" s="622"/>
      <c r="DU28" s="622"/>
      <c r="DV28" s="623"/>
      <c r="DW28" s="624">
        <v>11.1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11620</v>
      </c>
      <c r="S29" s="622"/>
      <c r="T29" s="622"/>
      <c r="U29" s="622"/>
      <c r="V29" s="622"/>
      <c r="W29" s="622"/>
      <c r="X29" s="622"/>
      <c r="Y29" s="623"/>
      <c r="Z29" s="659">
        <v>0.1</v>
      </c>
      <c r="AA29" s="659"/>
      <c r="AB29" s="659"/>
      <c r="AC29" s="659"/>
      <c r="AD29" s="660" t="s">
        <v>176</v>
      </c>
      <c r="AE29" s="660"/>
      <c r="AF29" s="660"/>
      <c r="AG29" s="660"/>
      <c r="AH29" s="660"/>
      <c r="AI29" s="660"/>
      <c r="AJ29" s="660"/>
      <c r="AK29" s="660"/>
      <c r="AL29" s="624" t="s">
        <v>176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622457</v>
      </c>
      <c r="CS29" s="634"/>
      <c r="CT29" s="634"/>
      <c r="CU29" s="634"/>
      <c r="CV29" s="634"/>
      <c r="CW29" s="634"/>
      <c r="CX29" s="634"/>
      <c r="CY29" s="635"/>
      <c r="CZ29" s="624">
        <v>6.6</v>
      </c>
      <c r="DA29" s="636"/>
      <c r="DB29" s="636"/>
      <c r="DC29" s="637"/>
      <c r="DD29" s="627">
        <v>622457</v>
      </c>
      <c r="DE29" s="634"/>
      <c r="DF29" s="634"/>
      <c r="DG29" s="634"/>
      <c r="DH29" s="634"/>
      <c r="DI29" s="634"/>
      <c r="DJ29" s="634"/>
      <c r="DK29" s="635"/>
      <c r="DL29" s="627">
        <v>622457</v>
      </c>
      <c r="DM29" s="634"/>
      <c r="DN29" s="634"/>
      <c r="DO29" s="634"/>
      <c r="DP29" s="634"/>
      <c r="DQ29" s="634"/>
      <c r="DR29" s="634"/>
      <c r="DS29" s="634"/>
      <c r="DT29" s="634"/>
      <c r="DU29" s="634"/>
      <c r="DV29" s="635"/>
      <c r="DW29" s="624">
        <v>11.1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1526534</v>
      </c>
      <c r="S30" s="622"/>
      <c r="T30" s="622"/>
      <c r="U30" s="622"/>
      <c r="V30" s="622"/>
      <c r="W30" s="622"/>
      <c r="X30" s="622"/>
      <c r="Y30" s="623"/>
      <c r="Z30" s="659">
        <v>15.1</v>
      </c>
      <c r="AA30" s="659"/>
      <c r="AB30" s="659"/>
      <c r="AC30" s="659"/>
      <c r="AD30" s="660" t="s">
        <v>130</v>
      </c>
      <c r="AE30" s="660"/>
      <c r="AF30" s="660"/>
      <c r="AG30" s="660"/>
      <c r="AH30" s="660"/>
      <c r="AI30" s="660"/>
      <c r="AJ30" s="660"/>
      <c r="AK30" s="660"/>
      <c r="AL30" s="624" t="s">
        <v>243</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591447</v>
      </c>
      <c r="CS30" s="622"/>
      <c r="CT30" s="622"/>
      <c r="CU30" s="622"/>
      <c r="CV30" s="622"/>
      <c r="CW30" s="622"/>
      <c r="CX30" s="622"/>
      <c r="CY30" s="623"/>
      <c r="CZ30" s="624">
        <v>6.3</v>
      </c>
      <c r="DA30" s="636"/>
      <c r="DB30" s="636"/>
      <c r="DC30" s="637"/>
      <c r="DD30" s="627">
        <v>591447</v>
      </c>
      <c r="DE30" s="622"/>
      <c r="DF30" s="622"/>
      <c r="DG30" s="622"/>
      <c r="DH30" s="622"/>
      <c r="DI30" s="622"/>
      <c r="DJ30" s="622"/>
      <c r="DK30" s="623"/>
      <c r="DL30" s="627">
        <v>591447</v>
      </c>
      <c r="DM30" s="622"/>
      <c r="DN30" s="622"/>
      <c r="DO30" s="622"/>
      <c r="DP30" s="622"/>
      <c r="DQ30" s="622"/>
      <c r="DR30" s="622"/>
      <c r="DS30" s="622"/>
      <c r="DT30" s="622"/>
      <c r="DU30" s="622"/>
      <c r="DV30" s="623"/>
      <c r="DW30" s="624">
        <v>10.6</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176</v>
      </c>
      <c r="AA31" s="659"/>
      <c r="AB31" s="659"/>
      <c r="AC31" s="659"/>
      <c r="AD31" s="660" t="s">
        <v>243</v>
      </c>
      <c r="AE31" s="660"/>
      <c r="AF31" s="660"/>
      <c r="AG31" s="660"/>
      <c r="AH31" s="660"/>
      <c r="AI31" s="660"/>
      <c r="AJ31" s="660"/>
      <c r="AK31" s="660"/>
      <c r="AL31" s="624" t="s">
        <v>130</v>
      </c>
      <c r="AM31" s="625"/>
      <c r="AN31" s="625"/>
      <c r="AO31" s="661"/>
      <c r="AP31" s="687" t="s">
        <v>315</v>
      </c>
      <c r="AQ31" s="688"/>
      <c r="AR31" s="688"/>
      <c r="AS31" s="688"/>
      <c r="AT31" s="689" t="s">
        <v>316</v>
      </c>
      <c r="AU31" s="214"/>
      <c r="AV31" s="214"/>
      <c r="AW31" s="214"/>
      <c r="AX31" s="676" t="s">
        <v>188</v>
      </c>
      <c r="AY31" s="677"/>
      <c r="AZ31" s="677"/>
      <c r="BA31" s="677"/>
      <c r="BB31" s="677"/>
      <c r="BC31" s="677"/>
      <c r="BD31" s="677"/>
      <c r="BE31" s="677"/>
      <c r="BF31" s="678"/>
      <c r="BG31" s="683">
        <v>98.8</v>
      </c>
      <c r="BH31" s="684"/>
      <c r="BI31" s="684"/>
      <c r="BJ31" s="684"/>
      <c r="BK31" s="684"/>
      <c r="BL31" s="684"/>
      <c r="BM31" s="685">
        <v>96.8</v>
      </c>
      <c r="BN31" s="684"/>
      <c r="BO31" s="684"/>
      <c r="BP31" s="684"/>
      <c r="BQ31" s="686"/>
      <c r="BR31" s="683">
        <v>98.9</v>
      </c>
      <c r="BS31" s="684"/>
      <c r="BT31" s="684"/>
      <c r="BU31" s="684"/>
      <c r="BV31" s="684"/>
      <c r="BW31" s="684"/>
      <c r="BX31" s="685">
        <v>96.6</v>
      </c>
      <c r="BY31" s="684"/>
      <c r="BZ31" s="684"/>
      <c r="CA31" s="684"/>
      <c r="CB31" s="686"/>
      <c r="CD31" s="642"/>
      <c r="CE31" s="643"/>
      <c r="CF31" s="618" t="s">
        <v>317</v>
      </c>
      <c r="CG31" s="619"/>
      <c r="CH31" s="619"/>
      <c r="CI31" s="619"/>
      <c r="CJ31" s="619"/>
      <c r="CK31" s="619"/>
      <c r="CL31" s="619"/>
      <c r="CM31" s="619"/>
      <c r="CN31" s="619"/>
      <c r="CO31" s="619"/>
      <c r="CP31" s="619"/>
      <c r="CQ31" s="620"/>
      <c r="CR31" s="621">
        <v>31010</v>
      </c>
      <c r="CS31" s="634"/>
      <c r="CT31" s="634"/>
      <c r="CU31" s="634"/>
      <c r="CV31" s="634"/>
      <c r="CW31" s="634"/>
      <c r="CX31" s="634"/>
      <c r="CY31" s="635"/>
      <c r="CZ31" s="624">
        <v>0.3</v>
      </c>
      <c r="DA31" s="636"/>
      <c r="DB31" s="636"/>
      <c r="DC31" s="637"/>
      <c r="DD31" s="627">
        <v>31010</v>
      </c>
      <c r="DE31" s="634"/>
      <c r="DF31" s="634"/>
      <c r="DG31" s="634"/>
      <c r="DH31" s="634"/>
      <c r="DI31" s="634"/>
      <c r="DJ31" s="634"/>
      <c r="DK31" s="635"/>
      <c r="DL31" s="627">
        <v>31010</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677613</v>
      </c>
      <c r="S32" s="622"/>
      <c r="T32" s="622"/>
      <c r="U32" s="622"/>
      <c r="V32" s="622"/>
      <c r="W32" s="622"/>
      <c r="X32" s="622"/>
      <c r="Y32" s="623"/>
      <c r="Z32" s="659">
        <v>6.7</v>
      </c>
      <c r="AA32" s="659"/>
      <c r="AB32" s="659"/>
      <c r="AC32" s="659"/>
      <c r="AD32" s="660" t="s">
        <v>243</v>
      </c>
      <c r="AE32" s="660"/>
      <c r="AF32" s="660"/>
      <c r="AG32" s="660"/>
      <c r="AH32" s="660"/>
      <c r="AI32" s="660"/>
      <c r="AJ32" s="660"/>
      <c r="AK32" s="660"/>
      <c r="AL32" s="624" t="s">
        <v>176</v>
      </c>
      <c r="AM32" s="625"/>
      <c r="AN32" s="625"/>
      <c r="AO32" s="661"/>
      <c r="AP32" s="662"/>
      <c r="AQ32" s="663"/>
      <c r="AR32" s="663"/>
      <c r="AS32" s="663"/>
      <c r="AT32" s="690"/>
      <c r="AU32" s="210" t="s">
        <v>319</v>
      </c>
      <c r="AX32" s="618" t="s">
        <v>320</v>
      </c>
      <c r="AY32" s="619"/>
      <c r="AZ32" s="619"/>
      <c r="BA32" s="619"/>
      <c r="BB32" s="619"/>
      <c r="BC32" s="619"/>
      <c r="BD32" s="619"/>
      <c r="BE32" s="619"/>
      <c r="BF32" s="620"/>
      <c r="BG32" s="692">
        <v>98.3</v>
      </c>
      <c r="BH32" s="634"/>
      <c r="BI32" s="634"/>
      <c r="BJ32" s="634"/>
      <c r="BK32" s="634"/>
      <c r="BL32" s="634"/>
      <c r="BM32" s="625">
        <v>96.2</v>
      </c>
      <c r="BN32" s="634"/>
      <c r="BO32" s="634"/>
      <c r="BP32" s="634"/>
      <c r="BQ32" s="657"/>
      <c r="BR32" s="692">
        <v>98.5</v>
      </c>
      <c r="BS32" s="634"/>
      <c r="BT32" s="634"/>
      <c r="BU32" s="634"/>
      <c r="BV32" s="634"/>
      <c r="BW32" s="634"/>
      <c r="BX32" s="625">
        <v>96.3</v>
      </c>
      <c r="BY32" s="634"/>
      <c r="BZ32" s="634"/>
      <c r="CA32" s="634"/>
      <c r="CB32" s="657"/>
      <c r="CD32" s="644"/>
      <c r="CE32" s="645"/>
      <c r="CF32" s="618" t="s">
        <v>321</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176</v>
      </c>
      <c r="DA32" s="636"/>
      <c r="DB32" s="636"/>
      <c r="DC32" s="637"/>
      <c r="DD32" s="627" t="s">
        <v>176</v>
      </c>
      <c r="DE32" s="622"/>
      <c r="DF32" s="622"/>
      <c r="DG32" s="622"/>
      <c r="DH32" s="622"/>
      <c r="DI32" s="622"/>
      <c r="DJ32" s="622"/>
      <c r="DK32" s="623"/>
      <c r="DL32" s="627" t="s">
        <v>176</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65820</v>
      </c>
      <c r="S33" s="622"/>
      <c r="T33" s="622"/>
      <c r="U33" s="622"/>
      <c r="V33" s="622"/>
      <c r="W33" s="622"/>
      <c r="X33" s="622"/>
      <c r="Y33" s="623"/>
      <c r="Z33" s="659">
        <v>0.6</v>
      </c>
      <c r="AA33" s="659"/>
      <c r="AB33" s="659"/>
      <c r="AC33" s="659"/>
      <c r="AD33" s="660">
        <v>6523</v>
      </c>
      <c r="AE33" s="660"/>
      <c r="AF33" s="660"/>
      <c r="AG33" s="660"/>
      <c r="AH33" s="660"/>
      <c r="AI33" s="660"/>
      <c r="AJ33" s="660"/>
      <c r="AK33" s="660"/>
      <c r="AL33" s="624">
        <v>0.1</v>
      </c>
      <c r="AM33" s="625"/>
      <c r="AN33" s="625"/>
      <c r="AO33" s="661"/>
      <c r="AP33" s="664"/>
      <c r="AQ33" s="665"/>
      <c r="AR33" s="665"/>
      <c r="AS33" s="665"/>
      <c r="AT33" s="691"/>
      <c r="AU33" s="215"/>
      <c r="AV33" s="215"/>
      <c r="AW33" s="215"/>
      <c r="AX33" s="602" t="s">
        <v>323</v>
      </c>
      <c r="AY33" s="603"/>
      <c r="AZ33" s="603"/>
      <c r="BA33" s="603"/>
      <c r="BB33" s="603"/>
      <c r="BC33" s="603"/>
      <c r="BD33" s="603"/>
      <c r="BE33" s="603"/>
      <c r="BF33" s="604"/>
      <c r="BG33" s="682">
        <v>99.1</v>
      </c>
      <c r="BH33" s="606"/>
      <c r="BI33" s="606"/>
      <c r="BJ33" s="606"/>
      <c r="BK33" s="606"/>
      <c r="BL33" s="606"/>
      <c r="BM33" s="652">
        <v>97.2</v>
      </c>
      <c r="BN33" s="606"/>
      <c r="BO33" s="606"/>
      <c r="BP33" s="606"/>
      <c r="BQ33" s="669"/>
      <c r="BR33" s="682">
        <v>99.2</v>
      </c>
      <c r="BS33" s="606"/>
      <c r="BT33" s="606"/>
      <c r="BU33" s="606"/>
      <c r="BV33" s="606"/>
      <c r="BW33" s="606"/>
      <c r="BX33" s="652">
        <v>96.8</v>
      </c>
      <c r="BY33" s="606"/>
      <c r="BZ33" s="606"/>
      <c r="CA33" s="606"/>
      <c r="CB33" s="669"/>
      <c r="CD33" s="618" t="s">
        <v>324</v>
      </c>
      <c r="CE33" s="619"/>
      <c r="CF33" s="619"/>
      <c r="CG33" s="619"/>
      <c r="CH33" s="619"/>
      <c r="CI33" s="619"/>
      <c r="CJ33" s="619"/>
      <c r="CK33" s="619"/>
      <c r="CL33" s="619"/>
      <c r="CM33" s="619"/>
      <c r="CN33" s="619"/>
      <c r="CO33" s="619"/>
      <c r="CP33" s="619"/>
      <c r="CQ33" s="620"/>
      <c r="CR33" s="621">
        <v>5250544</v>
      </c>
      <c r="CS33" s="634"/>
      <c r="CT33" s="634"/>
      <c r="CU33" s="634"/>
      <c r="CV33" s="634"/>
      <c r="CW33" s="634"/>
      <c r="CX33" s="634"/>
      <c r="CY33" s="635"/>
      <c r="CZ33" s="624">
        <v>55.7</v>
      </c>
      <c r="DA33" s="636"/>
      <c r="DB33" s="636"/>
      <c r="DC33" s="637"/>
      <c r="DD33" s="627">
        <v>4727901</v>
      </c>
      <c r="DE33" s="634"/>
      <c r="DF33" s="634"/>
      <c r="DG33" s="634"/>
      <c r="DH33" s="634"/>
      <c r="DI33" s="634"/>
      <c r="DJ33" s="634"/>
      <c r="DK33" s="635"/>
      <c r="DL33" s="627">
        <v>2505706</v>
      </c>
      <c r="DM33" s="634"/>
      <c r="DN33" s="634"/>
      <c r="DO33" s="634"/>
      <c r="DP33" s="634"/>
      <c r="DQ33" s="634"/>
      <c r="DR33" s="634"/>
      <c r="DS33" s="634"/>
      <c r="DT33" s="634"/>
      <c r="DU33" s="634"/>
      <c r="DV33" s="635"/>
      <c r="DW33" s="624">
        <v>44.8</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945767</v>
      </c>
      <c r="S34" s="622"/>
      <c r="T34" s="622"/>
      <c r="U34" s="622"/>
      <c r="V34" s="622"/>
      <c r="W34" s="622"/>
      <c r="X34" s="622"/>
      <c r="Y34" s="623"/>
      <c r="Z34" s="659">
        <v>9.3000000000000007</v>
      </c>
      <c r="AA34" s="659"/>
      <c r="AB34" s="659"/>
      <c r="AC34" s="659"/>
      <c r="AD34" s="660" t="s">
        <v>176</v>
      </c>
      <c r="AE34" s="660"/>
      <c r="AF34" s="660"/>
      <c r="AG34" s="660"/>
      <c r="AH34" s="660"/>
      <c r="AI34" s="660"/>
      <c r="AJ34" s="660"/>
      <c r="AK34" s="660"/>
      <c r="AL34" s="624" t="s">
        <v>130</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326</v>
      </c>
      <c r="CE34" s="619"/>
      <c r="CF34" s="619"/>
      <c r="CG34" s="619"/>
      <c r="CH34" s="619"/>
      <c r="CI34" s="619"/>
      <c r="CJ34" s="619"/>
      <c r="CK34" s="619"/>
      <c r="CL34" s="619"/>
      <c r="CM34" s="619"/>
      <c r="CN34" s="619"/>
      <c r="CO34" s="619"/>
      <c r="CP34" s="619"/>
      <c r="CQ34" s="620"/>
      <c r="CR34" s="621">
        <v>1585505</v>
      </c>
      <c r="CS34" s="622"/>
      <c r="CT34" s="622"/>
      <c r="CU34" s="622"/>
      <c r="CV34" s="622"/>
      <c r="CW34" s="622"/>
      <c r="CX34" s="622"/>
      <c r="CY34" s="623"/>
      <c r="CZ34" s="624">
        <v>16.8</v>
      </c>
      <c r="DA34" s="636"/>
      <c r="DB34" s="636"/>
      <c r="DC34" s="637"/>
      <c r="DD34" s="627">
        <v>1356148</v>
      </c>
      <c r="DE34" s="622"/>
      <c r="DF34" s="622"/>
      <c r="DG34" s="622"/>
      <c r="DH34" s="622"/>
      <c r="DI34" s="622"/>
      <c r="DJ34" s="622"/>
      <c r="DK34" s="623"/>
      <c r="DL34" s="627">
        <v>718915</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171300</v>
      </c>
      <c r="S35" s="622"/>
      <c r="T35" s="622"/>
      <c r="U35" s="622"/>
      <c r="V35" s="622"/>
      <c r="W35" s="622"/>
      <c r="X35" s="622"/>
      <c r="Y35" s="623"/>
      <c r="Z35" s="659">
        <v>1.7</v>
      </c>
      <c r="AA35" s="659"/>
      <c r="AB35" s="659"/>
      <c r="AC35" s="659"/>
      <c r="AD35" s="660" t="s">
        <v>130</v>
      </c>
      <c r="AE35" s="660"/>
      <c r="AF35" s="660"/>
      <c r="AG35" s="660"/>
      <c r="AH35" s="660"/>
      <c r="AI35" s="660"/>
      <c r="AJ35" s="660"/>
      <c r="AK35" s="660"/>
      <c r="AL35" s="624" t="s">
        <v>243</v>
      </c>
      <c r="AM35" s="625"/>
      <c r="AN35" s="625"/>
      <c r="AO35" s="661"/>
      <c r="AP35" s="218"/>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167081</v>
      </c>
      <c r="CS35" s="634"/>
      <c r="CT35" s="634"/>
      <c r="CU35" s="634"/>
      <c r="CV35" s="634"/>
      <c r="CW35" s="634"/>
      <c r="CX35" s="634"/>
      <c r="CY35" s="635"/>
      <c r="CZ35" s="624">
        <v>1.8</v>
      </c>
      <c r="DA35" s="636"/>
      <c r="DB35" s="636"/>
      <c r="DC35" s="637"/>
      <c r="DD35" s="627">
        <v>167081</v>
      </c>
      <c r="DE35" s="634"/>
      <c r="DF35" s="634"/>
      <c r="DG35" s="634"/>
      <c r="DH35" s="634"/>
      <c r="DI35" s="634"/>
      <c r="DJ35" s="634"/>
      <c r="DK35" s="635"/>
      <c r="DL35" s="627">
        <v>167081</v>
      </c>
      <c r="DM35" s="634"/>
      <c r="DN35" s="634"/>
      <c r="DO35" s="634"/>
      <c r="DP35" s="634"/>
      <c r="DQ35" s="634"/>
      <c r="DR35" s="634"/>
      <c r="DS35" s="634"/>
      <c r="DT35" s="634"/>
      <c r="DU35" s="634"/>
      <c r="DV35" s="635"/>
      <c r="DW35" s="624">
        <v>3</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752747</v>
      </c>
      <c r="S36" s="622"/>
      <c r="T36" s="622"/>
      <c r="U36" s="622"/>
      <c r="V36" s="622"/>
      <c r="W36" s="622"/>
      <c r="X36" s="622"/>
      <c r="Y36" s="623"/>
      <c r="Z36" s="659">
        <v>7.4</v>
      </c>
      <c r="AA36" s="659"/>
      <c r="AB36" s="659"/>
      <c r="AC36" s="659"/>
      <c r="AD36" s="660" t="s">
        <v>130</v>
      </c>
      <c r="AE36" s="660"/>
      <c r="AF36" s="660"/>
      <c r="AG36" s="660"/>
      <c r="AH36" s="660"/>
      <c r="AI36" s="660"/>
      <c r="AJ36" s="660"/>
      <c r="AK36" s="660"/>
      <c r="AL36" s="624" t="s">
        <v>176</v>
      </c>
      <c r="AM36" s="625"/>
      <c r="AN36" s="625"/>
      <c r="AO36" s="661"/>
      <c r="AP36" s="218"/>
      <c r="AQ36" s="670" t="s">
        <v>332</v>
      </c>
      <c r="AR36" s="671"/>
      <c r="AS36" s="671"/>
      <c r="AT36" s="671"/>
      <c r="AU36" s="671"/>
      <c r="AV36" s="671"/>
      <c r="AW36" s="671"/>
      <c r="AX36" s="671"/>
      <c r="AY36" s="672"/>
      <c r="AZ36" s="673">
        <v>1181022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54516</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1341341</v>
      </c>
      <c r="CS36" s="622"/>
      <c r="CT36" s="622"/>
      <c r="CU36" s="622"/>
      <c r="CV36" s="622"/>
      <c r="CW36" s="622"/>
      <c r="CX36" s="622"/>
      <c r="CY36" s="623"/>
      <c r="CZ36" s="624">
        <v>14.2</v>
      </c>
      <c r="DA36" s="636"/>
      <c r="DB36" s="636"/>
      <c r="DC36" s="637"/>
      <c r="DD36" s="627">
        <v>1200409</v>
      </c>
      <c r="DE36" s="622"/>
      <c r="DF36" s="622"/>
      <c r="DG36" s="622"/>
      <c r="DH36" s="622"/>
      <c r="DI36" s="622"/>
      <c r="DJ36" s="622"/>
      <c r="DK36" s="623"/>
      <c r="DL36" s="627">
        <v>696744</v>
      </c>
      <c r="DM36" s="622"/>
      <c r="DN36" s="622"/>
      <c r="DO36" s="622"/>
      <c r="DP36" s="622"/>
      <c r="DQ36" s="622"/>
      <c r="DR36" s="622"/>
      <c r="DS36" s="622"/>
      <c r="DT36" s="622"/>
      <c r="DU36" s="622"/>
      <c r="DV36" s="623"/>
      <c r="DW36" s="624">
        <v>12.5</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153476</v>
      </c>
      <c r="S37" s="622"/>
      <c r="T37" s="622"/>
      <c r="U37" s="622"/>
      <c r="V37" s="622"/>
      <c r="W37" s="622"/>
      <c r="X37" s="622"/>
      <c r="Y37" s="623"/>
      <c r="Z37" s="659">
        <v>1.5</v>
      </c>
      <c r="AA37" s="659"/>
      <c r="AB37" s="659"/>
      <c r="AC37" s="659"/>
      <c r="AD37" s="660">
        <v>22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361486</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54516</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554754</v>
      </c>
      <c r="CS37" s="634"/>
      <c r="CT37" s="634"/>
      <c r="CU37" s="634"/>
      <c r="CV37" s="634"/>
      <c r="CW37" s="634"/>
      <c r="CX37" s="634"/>
      <c r="CY37" s="635"/>
      <c r="CZ37" s="624">
        <v>5.9</v>
      </c>
      <c r="DA37" s="636"/>
      <c r="DB37" s="636"/>
      <c r="DC37" s="637"/>
      <c r="DD37" s="627">
        <v>553569</v>
      </c>
      <c r="DE37" s="634"/>
      <c r="DF37" s="634"/>
      <c r="DG37" s="634"/>
      <c r="DH37" s="634"/>
      <c r="DI37" s="634"/>
      <c r="DJ37" s="634"/>
      <c r="DK37" s="635"/>
      <c r="DL37" s="627">
        <v>500837</v>
      </c>
      <c r="DM37" s="634"/>
      <c r="DN37" s="634"/>
      <c r="DO37" s="634"/>
      <c r="DP37" s="634"/>
      <c r="DQ37" s="634"/>
      <c r="DR37" s="634"/>
      <c r="DS37" s="634"/>
      <c r="DT37" s="634"/>
      <c r="DU37" s="634"/>
      <c r="DV37" s="635"/>
      <c r="DW37" s="624">
        <v>8.9</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189313</v>
      </c>
      <c r="S38" s="622"/>
      <c r="T38" s="622"/>
      <c r="U38" s="622"/>
      <c r="V38" s="622"/>
      <c r="W38" s="622"/>
      <c r="X38" s="622"/>
      <c r="Y38" s="623"/>
      <c r="Z38" s="659">
        <v>1.9</v>
      </c>
      <c r="AA38" s="659"/>
      <c r="AB38" s="659"/>
      <c r="AC38" s="659"/>
      <c r="AD38" s="660" t="s">
        <v>176</v>
      </c>
      <c r="AE38" s="660"/>
      <c r="AF38" s="660"/>
      <c r="AG38" s="660"/>
      <c r="AH38" s="660"/>
      <c r="AI38" s="660"/>
      <c r="AJ38" s="660"/>
      <c r="AK38" s="660"/>
      <c r="AL38" s="624" t="s">
        <v>130</v>
      </c>
      <c r="AM38" s="625"/>
      <c r="AN38" s="625"/>
      <c r="AO38" s="661"/>
      <c r="AQ38" s="654" t="s">
        <v>340</v>
      </c>
      <c r="AR38" s="655"/>
      <c r="AS38" s="655"/>
      <c r="AT38" s="655"/>
      <c r="AU38" s="655"/>
      <c r="AV38" s="655"/>
      <c r="AW38" s="655"/>
      <c r="AX38" s="655"/>
      <c r="AY38" s="656"/>
      <c r="AZ38" s="621">
        <v>24569</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3731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1175414</v>
      </c>
      <c r="CS38" s="622"/>
      <c r="CT38" s="622"/>
      <c r="CU38" s="622"/>
      <c r="CV38" s="622"/>
      <c r="CW38" s="622"/>
      <c r="CX38" s="622"/>
      <c r="CY38" s="623"/>
      <c r="CZ38" s="624">
        <v>12.5</v>
      </c>
      <c r="DA38" s="636"/>
      <c r="DB38" s="636"/>
      <c r="DC38" s="637"/>
      <c r="DD38" s="627">
        <v>1028060</v>
      </c>
      <c r="DE38" s="622"/>
      <c r="DF38" s="622"/>
      <c r="DG38" s="622"/>
      <c r="DH38" s="622"/>
      <c r="DI38" s="622"/>
      <c r="DJ38" s="622"/>
      <c r="DK38" s="623"/>
      <c r="DL38" s="627">
        <v>922966</v>
      </c>
      <c r="DM38" s="622"/>
      <c r="DN38" s="622"/>
      <c r="DO38" s="622"/>
      <c r="DP38" s="622"/>
      <c r="DQ38" s="622"/>
      <c r="DR38" s="622"/>
      <c r="DS38" s="622"/>
      <c r="DT38" s="622"/>
      <c r="DU38" s="622"/>
      <c r="DV38" s="623"/>
      <c r="DW38" s="624">
        <v>16.5</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176</v>
      </c>
      <c r="AA39" s="659"/>
      <c r="AB39" s="659"/>
      <c r="AC39" s="659"/>
      <c r="AD39" s="660" t="s">
        <v>176</v>
      </c>
      <c r="AE39" s="660"/>
      <c r="AF39" s="660"/>
      <c r="AG39" s="660"/>
      <c r="AH39" s="660"/>
      <c r="AI39" s="660"/>
      <c r="AJ39" s="660"/>
      <c r="AK39" s="660"/>
      <c r="AL39" s="624" t="s">
        <v>130</v>
      </c>
      <c r="AM39" s="625"/>
      <c r="AN39" s="625"/>
      <c r="AO39" s="661"/>
      <c r="AQ39" s="654" t="s">
        <v>344</v>
      </c>
      <c r="AR39" s="655"/>
      <c r="AS39" s="655"/>
      <c r="AT39" s="655"/>
      <c r="AU39" s="655"/>
      <c r="AV39" s="655"/>
      <c r="AW39" s="655"/>
      <c r="AX39" s="655"/>
      <c r="AY39" s="656"/>
      <c r="AZ39" s="621">
        <v>5608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6423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976203</v>
      </c>
      <c r="CS39" s="634"/>
      <c r="CT39" s="634"/>
      <c r="CU39" s="634"/>
      <c r="CV39" s="634"/>
      <c r="CW39" s="634"/>
      <c r="CX39" s="634"/>
      <c r="CY39" s="635"/>
      <c r="CZ39" s="624">
        <v>10.4</v>
      </c>
      <c r="DA39" s="636"/>
      <c r="DB39" s="636"/>
      <c r="DC39" s="637"/>
      <c r="DD39" s="627">
        <v>976203</v>
      </c>
      <c r="DE39" s="634"/>
      <c r="DF39" s="634"/>
      <c r="DG39" s="634"/>
      <c r="DH39" s="634"/>
      <c r="DI39" s="634"/>
      <c r="DJ39" s="634"/>
      <c r="DK39" s="635"/>
      <c r="DL39" s="627" t="s">
        <v>130</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109613</v>
      </c>
      <c r="S40" s="622"/>
      <c r="T40" s="622"/>
      <c r="U40" s="622"/>
      <c r="V40" s="622"/>
      <c r="W40" s="622"/>
      <c r="X40" s="622"/>
      <c r="Y40" s="623"/>
      <c r="Z40" s="659">
        <v>1.1000000000000001</v>
      </c>
      <c r="AA40" s="659"/>
      <c r="AB40" s="659"/>
      <c r="AC40" s="659"/>
      <c r="AD40" s="660" t="s">
        <v>130</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t="s">
        <v>130</v>
      </c>
      <c r="BA40" s="622"/>
      <c r="BB40" s="622"/>
      <c r="BC40" s="622"/>
      <c r="BD40" s="634"/>
      <c r="BE40" s="634"/>
      <c r="BF40" s="657"/>
      <c r="BG40" s="662" t="s">
        <v>349</v>
      </c>
      <c r="BH40" s="663"/>
      <c r="BI40" s="663"/>
      <c r="BJ40" s="663"/>
      <c r="BK40" s="663"/>
      <c r="BL40" s="219"/>
      <c r="BM40" s="619" t="s">
        <v>350</v>
      </c>
      <c r="BN40" s="619"/>
      <c r="BO40" s="619"/>
      <c r="BP40" s="619"/>
      <c r="BQ40" s="619"/>
      <c r="BR40" s="619"/>
      <c r="BS40" s="619"/>
      <c r="BT40" s="619"/>
      <c r="BU40" s="620"/>
      <c r="BV40" s="621">
        <v>112</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0.1</v>
      </c>
      <c r="DA40" s="636"/>
      <c r="DB40" s="636"/>
      <c r="DC40" s="637"/>
      <c r="DD40" s="627" t="s">
        <v>130</v>
      </c>
      <c r="DE40" s="622"/>
      <c r="DF40" s="622"/>
      <c r="DG40" s="622"/>
      <c r="DH40" s="622"/>
      <c r="DI40" s="622"/>
      <c r="DJ40" s="622"/>
      <c r="DK40" s="623"/>
      <c r="DL40" s="627" t="s">
        <v>243</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10128549</v>
      </c>
      <c r="S41" s="646"/>
      <c r="T41" s="646"/>
      <c r="U41" s="646"/>
      <c r="V41" s="646"/>
      <c r="W41" s="646"/>
      <c r="X41" s="646"/>
      <c r="Y41" s="649"/>
      <c r="Z41" s="650">
        <v>100</v>
      </c>
      <c r="AA41" s="650"/>
      <c r="AB41" s="650"/>
      <c r="AC41" s="650"/>
      <c r="AD41" s="651">
        <v>5486626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182170</v>
      </c>
      <c r="BA41" s="622"/>
      <c r="BB41" s="622"/>
      <c r="BC41" s="622"/>
      <c r="BD41" s="634"/>
      <c r="BE41" s="634"/>
      <c r="BF41" s="657"/>
      <c r="BG41" s="662"/>
      <c r="BH41" s="663"/>
      <c r="BI41" s="663"/>
      <c r="BJ41" s="663"/>
      <c r="BK41" s="663"/>
      <c r="BL41" s="219"/>
      <c r="BM41" s="619" t="s">
        <v>354</v>
      </c>
      <c r="BN41" s="619"/>
      <c r="BO41" s="619"/>
      <c r="BP41" s="619"/>
      <c r="BQ41" s="619"/>
      <c r="BR41" s="619"/>
      <c r="BS41" s="619"/>
      <c r="BT41" s="619"/>
      <c r="BU41" s="620"/>
      <c r="BV41" s="621" t="s">
        <v>130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607189</v>
      </c>
      <c r="BA42" s="646"/>
      <c r="BB42" s="646"/>
      <c r="BC42" s="646"/>
      <c r="BD42" s="606"/>
      <c r="BE42" s="606"/>
      <c r="BF42" s="669"/>
      <c r="BG42" s="664"/>
      <c r="BH42" s="665"/>
      <c r="BI42" s="665"/>
      <c r="BJ42" s="665"/>
      <c r="BK42" s="665"/>
      <c r="BL42" s="220"/>
      <c r="BM42" s="603" t="s">
        <v>357</v>
      </c>
      <c r="BN42" s="603"/>
      <c r="BO42" s="603"/>
      <c r="BP42" s="603"/>
      <c r="BQ42" s="603"/>
      <c r="BR42" s="603"/>
      <c r="BS42" s="603"/>
      <c r="BT42" s="603"/>
      <c r="BU42" s="604"/>
      <c r="BV42" s="605">
        <v>261</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323636</v>
      </c>
      <c r="CS42" s="634"/>
      <c r="CT42" s="634"/>
      <c r="CU42" s="634"/>
      <c r="CV42" s="634"/>
      <c r="CW42" s="634"/>
      <c r="CX42" s="634"/>
      <c r="CY42" s="635"/>
      <c r="CZ42" s="624">
        <v>3.4</v>
      </c>
      <c r="DA42" s="636"/>
      <c r="DB42" s="636"/>
      <c r="DC42" s="637"/>
      <c r="DD42" s="627">
        <v>137023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359</v>
      </c>
      <c r="CD43" s="618" t="s">
        <v>360</v>
      </c>
      <c r="CE43" s="619"/>
      <c r="CF43" s="619"/>
      <c r="CG43" s="619"/>
      <c r="CH43" s="619"/>
      <c r="CI43" s="619"/>
      <c r="CJ43" s="619"/>
      <c r="CK43" s="619"/>
      <c r="CL43" s="619"/>
      <c r="CM43" s="619"/>
      <c r="CN43" s="619"/>
      <c r="CO43" s="619"/>
      <c r="CP43" s="619"/>
      <c r="CQ43" s="620"/>
      <c r="CR43" s="621">
        <v>10707</v>
      </c>
      <c r="CS43" s="634"/>
      <c r="CT43" s="634"/>
      <c r="CU43" s="634"/>
      <c r="CV43" s="634"/>
      <c r="CW43" s="634"/>
      <c r="CX43" s="634"/>
      <c r="CY43" s="635"/>
      <c r="CZ43" s="624">
        <v>0.1</v>
      </c>
      <c r="DA43" s="636"/>
      <c r="DB43" s="636"/>
      <c r="DC43" s="637"/>
      <c r="DD43" s="627">
        <v>10707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323636</v>
      </c>
      <c r="CS44" s="622"/>
      <c r="CT44" s="622"/>
      <c r="CU44" s="622"/>
      <c r="CV44" s="622"/>
      <c r="CW44" s="622"/>
      <c r="CX44" s="622"/>
      <c r="CY44" s="623"/>
      <c r="CZ44" s="624">
        <v>3.4</v>
      </c>
      <c r="DA44" s="625"/>
      <c r="DB44" s="625"/>
      <c r="DC44" s="626"/>
      <c r="DD44" s="627">
        <v>137023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72194</v>
      </c>
      <c r="CS45" s="634"/>
      <c r="CT45" s="634"/>
      <c r="CU45" s="634"/>
      <c r="CV45" s="634"/>
      <c r="CW45" s="634"/>
      <c r="CX45" s="634"/>
      <c r="CY45" s="635"/>
      <c r="CZ45" s="624">
        <v>0.8</v>
      </c>
      <c r="DA45" s="636"/>
      <c r="DB45" s="636"/>
      <c r="DC45" s="637"/>
      <c r="DD45" s="627">
        <v>12838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365</v>
      </c>
      <c r="CG46" s="619"/>
      <c r="CH46" s="619"/>
      <c r="CI46" s="619"/>
      <c r="CJ46" s="619"/>
      <c r="CK46" s="619"/>
      <c r="CL46" s="619"/>
      <c r="CM46" s="619"/>
      <c r="CN46" s="619"/>
      <c r="CO46" s="619"/>
      <c r="CP46" s="619"/>
      <c r="CQ46" s="620"/>
      <c r="CR46" s="621">
        <v>229589</v>
      </c>
      <c r="CS46" s="622"/>
      <c r="CT46" s="622"/>
      <c r="CU46" s="622"/>
      <c r="CV46" s="622"/>
      <c r="CW46" s="622"/>
      <c r="CX46" s="622"/>
      <c r="CY46" s="623"/>
      <c r="CZ46" s="624">
        <v>2.4</v>
      </c>
      <c r="DA46" s="625"/>
      <c r="DB46" s="625"/>
      <c r="DC46" s="626"/>
      <c r="DD46" s="627">
        <v>115332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366</v>
      </c>
      <c r="CG47" s="619"/>
      <c r="CH47" s="619"/>
      <c r="CI47" s="619"/>
      <c r="CJ47" s="619"/>
      <c r="CK47" s="619"/>
      <c r="CL47" s="619"/>
      <c r="CM47" s="619"/>
      <c r="CN47" s="619"/>
      <c r="CO47" s="619"/>
      <c r="CP47" s="619"/>
      <c r="CQ47" s="620"/>
      <c r="CR47" s="621" t="s">
        <v>243</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368</v>
      </c>
      <c r="CE49" s="603"/>
      <c r="CF49" s="603"/>
      <c r="CG49" s="603"/>
      <c r="CH49" s="603"/>
      <c r="CI49" s="603"/>
      <c r="CJ49" s="603"/>
      <c r="CK49" s="603"/>
      <c r="CL49" s="603"/>
      <c r="CM49" s="603"/>
      <c r="CN49" s="603"/>
      <c r="CO49" s="603"/>
      <c r="CP49" s="603"/>
      <c r="CQ49" s="604"/>
      <c r="CR49" s="605">
        <v>9422864</v>
      </c>
      <c r="CS49" s="606"/>
      <c r="CT49" s="606"/>
      <c r="CU49" s="606"/>
      <c r="CV49" s="606"/>
      <c r="CW49" s="606"/>
      <c r="CX49" s="606"/>
      <c r="CY49" s="607"/>
      <c r="CZ49" s="608">
        <v>100</v>
      </c>
      <c r="DA49" s="609"/>
      <c r="DB49" s="609"/>
      <c r="DC49" s="610"/>
      <c r="DD49" s="611">
        <v>7364393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VpZKRCoLFkav94BPsVf3nhphJEDQra87eh3LsiACcLmbY2fk7J9juU4v2b7Qc1m31danQrv5C0M9RZlL8kdJw==" saltValue="lPUYgdrjSQh89pEtHm0N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370</v>
      </c>
      <c r="DK2" s="1092"/>
      <c r="DL2" s="1092"/>
      <c r="DM2" s="1092"/>
      <c r="DN2" s="1092"/>
      <c r="DO2" s="1093"/>
      <c r="DP2" s="224"/>
      <c r="DQ2" s="1091" t="s">
        <v>371</v>
      </c>
      <c r="DR2" s="1092"/>
      <c r="DS2" s="1092"/>
      <c r="DT2" s="1092"/>
      <c r="DU2" s="1092"/>
      <c r="DV2" s="1092"/>
      <c r="DW2" s="1092"/>
      <c r="DX2" s="1092"/>
      <c r="DY2" s="1092"/>
      <c r="DZ2" s="109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28"/>
      <c r="BA5" s="228"/>
      <c r="BB5" s="228"/>
      <c r="BC5" s="228"/>
      <c r="BD5" s="228"/>
      <c r="BE5" s="229"/>
      <c r="BF5" s="229"/>
      <c r="BG5" s="229"/>
      <c r="BH5" s="229"/>
      <c r="BI5" s="229"/>
      <c r="BJ5" s="229"/>
      <c r="BK5" s="229"/>
      <c r="BL5" s="229"/>
      <c r="BM5" s="229"/>
      <c r="BN5" s="229"/>
      <c r="BO5" s="229"/>
      <c r="BP5" s="229"/>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15">
      <c r="A7" s="232">
        <v>1</v>
      </c>
      <c r="B7" s="1047" t="s">
        <v>391</v>
      </c>
      <c r="C7" s="1048"/>
      <c r="D7" s="1048"/>
      <c r="E7" s="1048"/>
      <c r="F7" s="1048"/>
      <c r="G7" s="1048"/>
      <c r="H7" s="1048"/>
      <c r="I7" s="1048"/>
      <c r="J7" s="1048"/>
      <c r="K7" s="1048"/>
      <c r="L7" s="1048"/>
      <c r="M7" s="1048"/>
      <c r="N7" s="1048"/>
      <c r="O7" s="1048"/>
      <c r="P7" s="1049"/>
      <c r="Q7" s="1102">
        <v>10117</v>
      </c>
      <c r="R7" s="1103"/>
      <c r="S7" s="1103"/>
      <c r="T7" s="1103"/>
      <c r="U7" s="1103"/>
      <c r="V7" s="1103">
        <v>9411</v>
      </c>
      <c r="W7" s="1103"/>
      <c r="X7" s="1103"/>
      <c r="Y7" s="1103"/>
      <c r="Z7" s="1103"/>
      <c r="AA7" s="1103">
        <v>706</v>
      </c>
      <c r="AB7" s="1103"/>
      <c r="AC7" s="1103"/>
      <c r="AD7" s="1103"/>
      <c r="AE7" s="1104"/>
      <c r="AF7" s="1105">
        <v>702</v>
      </c>
      <c r="AG7" s="1106"/>
      <c r="AH7" s="1106"/>
      <c r="AI7" s="1106"/>
      <c r="AJ7" s="1107"/>
      <c r="AK7" s="1108">
        <v>171</v>
      </c>
      <c r="AL7" s="1109"/>
      <c r="AM7" s="1109"/>
      <c r="AN7" s="1109"/>
      <c r="AO7" s="1109"/>
      <c r="AP7" s="1109">
        <v>6740</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607</v>
      </c>
      <c r="BT7" s="1100"/>
      <c r="BU7" s="1100"/>
      <c r="BV7" s="1100"/>
      <c r="BW7" s="1100"/>
      <c r="BX7" s="1100"/>
      <c r="BY7" s="1100"/>
      <c r="BZ7" s="1100"/>
      <c r="CA7" s="1100"/>
      <c r="CB7" s="1100"/>
      <c r="CC7" s="1100"/>
      <c r="CD7" s="1100"/>
      <c r="CE7" s="1100"/>
      <c r="CF7" s="1100"/>
      <c r="CG7" s="1112"/>
      <c r="CH7" s="1096">
        <v>0</v>
      </c>
      <c r="CI7" s="1097"/>
      <c r="CJ7" s="1097"/>
      <c r="CK7" s="1097"/>
      <c r="CL7" s="1098"/>
      <c r="CM7" s="1096">
        <v>22</v>
      </c>
      <c r="CN7" s="1097"/>
      <c r="CO7" s="1097"/>
      <c r="CP7" s="1097"/>
      <c r="CQ7" s="1098"/>
      <c r="CR7" s="1096">
        <v>5</v>
      </c>
      <c r="CS7" s="1097"/>
      <c r="CT7" s="1097"/>
      <c r="CU7" s="1097"/>
      <c r="CV7" s="1098"/>
      <c r="CW7" s="1096" t="s">
        <v>592</v>
      </c>
      <c r="CX7" s="1097"/>
      <c r="CY7" s="1097"/>
      <c r="CZ7" s="1097"/>
      <c r="DA7" s="1098"/>
      <c r="DB7" s="1096" t="s">
        <v>592</v>
      </c>
      <c r="DC7" s="1097"/>
      <c r="DD7" s="1097"/>
      <c r="DE7" s="1097"/>
      <c r="DF7" s="1098"/>
      <c r="DG7" s="1096" t="s">
        <v>592</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393</v>
      </c>
      <c r="B23" s="937" t="s">
        <v>394</v>
      </c>
      <c r="C23" s="938"/>
      <c r="D23" s="938"/>
      <c r="E23" s="938"/>
      <c r="F23" s="938"/>
      <c r="G23" s="938"/>
      <c r="H23" s="938"/>
      <c r="I23" s="938"/>
      <c r="J23" s="938"/>
      <c r="K23" s="938"/>
      <c r="L23" s="938"/>
      <c r="M23" s="938"/>
      <c r="N23" s="938"/>
      <c r="O23" s="938"/>
      <c r="P23" s="948"/>
      <c r="Q23" s="1067">
        <v>10117</v>
      </c>
      <c r="R23" s="1061"/>
      <c r="S23" s="1061"/>
      <c r="T23" s="1061"/>
      <c r="U23" s="1061"/>
      <c r="V23" s="1061">
        <v>9411</v>
      </c>
      <c r="W23" s="1061"/>
      <c r="X23" s="1061"/>
      <c r="Y23" s="1061"/>
      <c r="Z23" s="1061"/>
      <c r="AA23" s="1061">
        <v>706</v>
      </c>
      <c r="AB23" s="1061"/>
      <c r="AC23" s="1061"/>
      <c r="AD23" s="1061"/>
      <c r="AE23" s="1068"/>
      <c r="AF23" s="1069">
        <v>702</v>
      </c>
      <c r="AG23" s="1061"/>
      <c r="AH23" s="1061"/>
      <c r="AI23" s="1061"/>
      <c r="AJ23" s="1070"/>
      <c r="AK23" s="1071"/>
      <c r="AL23" s="1072"/>
      <c r="AM23" s="1072"/>
      <c r="AN23" s="1072"/>
      <c r="AO23" s="1072"/>
      <c r="AP23" s="1061">
        <v>6740</v>
      </c>
      <c r="AQ23" s="1061"/>
      <c r="AR23" s="1061"/>
      <c r="AS23" s="1061"/>
      <c r="AT23" s="1061"/>
      <c r="AU23" s="1062"/>
      <c r="AV23" s="1062"/>
      <c r="AW23" s="1062"/>
      <c r="AX23" s="1062"/>
      <c r="AY23" s="1063"/>
      <c r="AZ23" s="1064" t="s">
        <v>395</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406</v>
      </c>
      <c r="C28" s="1048"/>
      <c r="D28" s="1048"/>
      <c r="E28" s="1048"/>
      <c r="F28" s="1048"/>
      <c r="G28" s="1048"/>
      <c r="H28" s="1048"/>
      <c r="I28" s="1048"/>
      <c r="J28" s="1048"/>
      <c r="K28" s="1048"/>
      <c r="L28" s="1048"/>
      <c r="M28" s="1048"/>
      <c r="N28" s="1048"/>
      <c r="O28" s="1048"/>
      <c r="P28" s="1049"/>
      <c r="Q28" s="1050">
        <v>2807</v>
      </c>
      <c r="R28" s="1051"/>
      <c r="S28" s="1051"/>
      <c r="T28" s="1051"/>
      <c r="U28" s="1051"/>
      <c r="V28" s="1051">
        <v>2753</v>
      </c>
      <c r="W28" s="1051"/>
      <c r="X28" s="1051"/>
      <c r="Y28" s="1051"/>
      <c r="Z28" s="1051"/>
      <c r="AA28" s="1051">
        <v>55</v>
      </c>
      <c r="AB28" s="1051"/>
      <c r="AC28" s="1051"/>
      <c r="AD28" s="1051"/>
      <c r="AE28" s="1052"/>
      <c r="AF28" s="1053">
        <v>55</v>
      </c>
      <c r="AG28" s="1051"/>
      <c r="AH28" s="1051"/>
      <c r="AI28" s="1051"/>
      <c r="AJ28" s="1054"/>
      <c r="AK28" s="1042">
        <v>182</v>
      </c>
      <c r="AL28" s="1043"/>
      <c r="AM28" s="1043"/>
      <c r="AN28" s="1043"/>
      <c r="AO28" s="1043"/>
      <c r="AP28" s="1043" t="s">
        <v>592</v>
      </c>
      <c r="AQ28" s="1043"/>
      <c r="AR28" s="1043"/>
      <c r="AS28" s="1043"/>
      <c r="AT28" s="1043"/>
      <c r="AU28" s="1043" t="s">
        <v>592</v>
      </c>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407</v>
      </c>
      <c r="C29" s="1031"/>
      <c r="D29" s="1031"/>
      <c r="E29" s="1031"/>
      <c r="F29" s="1031"/>
      <c r="G29" s="1031"/>
      <c r="H29" s="1031"/>
      <c r="I29" s="1031"/>
      <c r="J29" s="1031"/>
      <c r="K29" s="1031"/>
      <c r="L29" s="1031"/>
      <c r="M29" s="1031"/>
      <c r="N29" s="1031"/>
      <c r="O29" s="1031"/>
      <c r="P29" s="1032"/>
      <c r="Q29" s="1038">
        <v>251</v>
      </c>
      <c r="R29" s="1039"/>
      <c r="S29" s="1039"/>
      <c r="T29" s="1039"/>
      <c r="U29" s="1039"/>
      <c r="V29" s="1039">
        <v>245</v>
      </c>
      <c r="W29" s="1039"/>
      <c r="X29" s="1039"/>
      <c r="Y29" s="1039"/>
      <c r="Z29" s="1039"/>
      <c r="AA29" s="1039">
        <v>6</v>
      </c>
      <c r="AB29" s="1039"/>
      <c r="AC29" s="1039"/>
      <c r="AD29" s="1039"/>
      <c r="AE29" s="1040"/>
      <c r="AF29" s="1035">
        <v>6</v>
      </c>
      <c r="AG29" s="1036"/>
      <c r="AH29" s="1036"/>
      <c r="AI29" s="1036"/>
      <c r="AJ29" s="1037"/>
      <c r="AK29" s="980">
        <v>64</v>
      </c>
      <c r="AL29" s="971"/>
      <c r="AM29" s="971"/>
      <c r="AN29" s="971"/>
      <c r="AO29" s="971"/>
      <c r="AP29" s="971" t="s">
        <v>592</v>
      </c>
      <c r="AQ29" s="971"/>
      <c r="AR29" s="971"/>
      <c r="AS29" s="971"/>
      <c r="AT29" s="971"/>
      <c r="AU29" s="971" t="s">
        <v>592</v>
      </c>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408</v>
      </c>
      <c r="C30" s="1031"/>
      <c r="D30" s="1031"/>
      <c r="E30" s="1031"/>
      <c r="F30" s="1031"/>
      <c r="G30" s="1031"/>
      <c r="H30" s="1031"/>
      <c r="I30" s="1031"/>
      <c r="J30" s="1031"/>
      <c r="K30" s="1031"/>
      <c r="L30" s="1031"/>
      <c r="M30" s="1031"/>
      <c r="N30" s="1031"/>
      <c r="O30" s="1031"/>
      <c r="P30" s="1032"/>
      <c r="Q30" s="1038">
        <v>1939</v>
      </c>
      <c r="R30" s="1039"/>
      <c r="S30" s="1039"/>
      <c r="T30" s="1039"/>
      <c r="U30" s="1039"/>
      <c r="V30" s="1039">
        <v>1748</v>
      </c>
      <c r="W30" s="1039"/>
      <c r="X30" s="1039"/>
      <c r="Y30" s="1039"/>
      <c r="Z30" s="1039"/>
      <c r="AA30" s="1039">
        <v>191</v>
      </c>
      <c r="AB30" s="1039"/>
      <c r="AC30" s="1039"/>
      <c r="AD30" s="1039"/>
      <c r="AE30" s="1040"/>
      <c r="AF30" s="1035">
        <v>191</v>
      </c>
      <c r="AG30" s="1036"/>
      <c r="AH30" s="1036"/>
      <c r="AI30" s="1036"/>
      <c r="AJ30" s="1037"/>
      <c r="AK30" s="980">
        <v>297</v>
      </c>
      <c r="AL30" s="971"/>
      <c r="AM30" s="971"/>
      <c r="AN30" s="971"/>
      <c r="AO30" s="971"/>
      <c r="AP30" s="971" t="s">
        <v>592</v>
      </c>
      <c r="AQ30" s="971"/>
      <c r="AR30" s="971"/>
      <c r="AS30" s="971"/>
      <c r="AT30" s="971"/>
      <c r="AU30" s="971" t="s">
        <v>592</v>
      </c>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409</v>
      </c>
      <c r="C31" s="1031"/>
      <c r="D31" s="1031"/>
      <c r="E31" s="1031"/>
      <c r="F31" s="1031"/>
      <c r="G31" s="1031"/>
      <c r="H31" s="1031"/>
      <c r="I31" s="1031"/>
      <c r="J31" s="1031"/>
      <c r="K31" s="1031"/>
      <c r="L31" s="1031"/>
      <c r="M31" s="1031"/>
      <c r="N31" s="1031"/>
      <c r="O31" s="1031"/>
      <c r="P31" s="1032"/>
      <c r="Q31" s="1038">
        <v>5</v>
      </c>
      <c r="R31" s="1039"/>
      <c r="S31" s="1039"/>
      <c r="T31" s="1039"/>
      <c r="U31" s="1039"/>
      <c r="V31" s="1039">
        <v>4</v>
      </c>
      <c r="W31" s="1039"/>
      <c r="X31" s="1039"/>
      <c r="Y31" s="1039"/>
      <c r="Z31" s="1039"/>
      <c r="AA31" s="1039">
        <v>1</v>
      </c>
      <c r="AB31" s="1039"/>
      <c r="AC31" s="1039"/>
      <c r="AD31" s="1039"/>
      <c r="AE31" s="1040"/>
      <c r="AF31" s="1035">
        <v>1</v>
      </c>
      <c r="AG31" s="1036"/>
      <c r="AH31" s="1036"/>
      <c r="AI31" s="1036"/>
      <c r="AJ31" s="1037"/>
      <c r="AK31" s="980" t="s">
        <v>592</v>
      </c>
      <c r="AL31" s="971"/>
      <c r="AM31" s="971"/>
      <c r="AN31" s="971"/>
      <c r="AO31" s="971"/>
      <c r="AP31" s="971" t="s">
        <v>592</v>
      </c>
      <c r="AQ31" s="971"/>
      <c r="AR31" s="971"/>
      <c r="AS31" s="971"/>
      <c r="AT31" s="971"/>
      <c r="AU31" s="971" t="s">
        <v>592</v>
      </c>
      <c r="AV31" s="971"/>
      <c r="AW31" s="971"/>
      <c r="AX31" s="971"/>
      <c r="AY31" s="971"/>
      <c r="AZ31" s="1041"/>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410</v>
      </c>
      <c r="C32" s="1031"/>
      <c r="D32" s="1031"/>
      <c r="E32" s="1031"/>
      <c r="F32" s="1031"/>
      <c r="G32" s="1031"/>
      <c r="H32" s="1031"/>
      <c r="I32" s="1031"/>
      <c r="J32" s="1031"/>
      <c r="K32" s="1031"/>
      <c r="L32" s="1031"/>
      <c r="M32" s="1031"/>
      <c r="N32" s="1031"/>
      <c r="O32" s="1031"/>
      <c r="P32" s="1032"/>
      <c r="Q32" s="1038">
        <v>438</v>
      </c>
      <c r="R32" s="1039"/>
      <c r="S32" s="1039"/>
      <c r="T32" s="1039"/>
      <c r="U32" s="1039"/>
      <c r="V32" s="1039">
        <v>299</v>
      </c>
      <c r="W32" s="1039"/>
      <c r="X32" s="1039"/>
      <c r="Y32" s="1039"/>
      <c r="Z32" s="1039"/>
      <c r="AA32" s="1039">
        <v>139</v>
      </c>
      <c r="AB32" s="1039"/>
      <c r="AC32" s="1039"/>
      <c r="AD32" s="1039"/>
      <c r="AE32" s="1040"/>
      <c r="AF32" s="1035">
        <v>1492</v>
      </c>
      <c r="AG32" s="1036"/>
      <c r="AH32" s="1036"/>
      <c r="AI32" s="1036"/>
      <c r="AJ32" s="1037"/>
      <c r="AK32" s="980">
        <v>5</v>
      </c>
      <c r="AL32" s="971"/>
      <c r="AM32" s="971"/>
      <c r="AN32" s="971"/>
      <c r="AO32" s="971"/>
      <c r="AP32" s="971">
        <v>102</v>
      </c>
      <c r="AQ32" s="971"/>
      <c r="AR32" s="971"/>
      <c r="AS32" s="971"/>
      <c r="AT32" s="971"/>
      <c r="AU32" s="971">
        <v>2</v>
      </c>
      <c r="AV32" s="971"/>
      <c r="AW32" s="971"/>
      <c r="AX32" s="971"/>
      <c r="AY32" s="971"/>
      <c r="AZ32" s="1041"/>
      <c r="BA32" s="1041"/>
      <c r="BB32" s="1041"/>
      <c r="BC32" s="1041"/>
      <c r="BD32" s="1041"/>
      <c r="BE32" s="972" t="s">
        <v>411</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412</v>
      </c>
      <c r="C33" s="1031"/>
      <c r="D33" s="1031"/>
      <c r="E33" s="1031"/>
      <c r="F33" s="1031"/>
      <c r="G33" s="1031"/>
      <c r="H33" s="1031"/>
      <c r="I33" s="1031"/>
      <c r="J33" s="1031"/>
      <c r="K33" s="1031"/>
      <c r="L33" s="1031"/>
      <c r="M33" s="1031"/>
      <c r="N33" s="1031"/>
      <c r="O33" s="1031"/>
      <c r="P33" s="1032"/>
      <c r="Q33" s="1038">
        <v>460</v>
      </c>
      <c r="R33" s="1039"/>
      <c r="S33" s="1039"/>
      <c r="T33" s="1039"/>
      <c r="U33" s="1039"/>
      <c r="V33" s="1039">
        <v>444</v>
      </c>
      <c r="W33" s="1039"/>
      <c r="X33" s="1039"/>
      <c r="Y33" s="1039"/>
      <c r="Z33" s="1039"/>
      <c r="AA33" s="1039">
        <v>16</v>
      </c>
      <c r="AB33" s="1039"/>
      <c r="AC33" s="1039"/>
      <c r="AD33" s="1039"/>
      <c r="AE33" s="1040"/>
      <c r="AF33" s="1035">
        <v>14</v>
      </c>
      <c r="AG33" s="1036"/>
      <c r="AH33" s="1036"/>
      <c r="AI33" s="1036"/>
      <c r="AJ33" s="1037"/>
      <c r="AK33" s="980">
        <v>214</v>
      </c>
      <c r="AL33" s="971"/>
      <c r="AM33" s="971"/>
      <c r="AN33" s="971"/>
      <c r="AO33" s="971"/>
      <c r="AP33" s="971">
        <v>2511</v>
      </c>
      <c r="AQ33" s="971"/>
      <c r="AR33" s="971"/>
      <c r="AS33" s="971"/>
      <c r="AT33" s="971"/>
      <c r="AU33" s="971">
        <v>2506</v>
      </c>
      <c r="AV33" s="971"/>
      <c r="AW33" s="971"/>
      <c r="AX33" s="971"/>
      <c r="AY33" s="971"/>
      <c r="AZ33" s="1041"/>
      <c r="BA33" s="1041"/>
      <c r="BB33" s="1041"/>
      <c r="BC33" s="1041"/>
      <c r="BD33" s="1041"/>
      <c r="BE33" s="972" t="s">
        <v>413</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t="s">
        <v>414</v>
      </c>
      <c r="C34" s="1031"/>
      <c r="D34" s="1031"/>
      <c r="E34" s="1031"/>
      <c r="F34" s="1031"/>
      <c r="G34" s="1031"/>
      <c r="H34" s="1031"/>
      <c r="I34" s="1031"/>
      <c r="J34" s="1031"/>
      <c r="K34" s="1031"/>
      <c r="L34" s="1031"/>
      <c r="M34" s="1031"/>
      <c r="N34" s="1031"/>
      <c r="O34" s="1031"/>
      <c r="P34" s="1032"/>
      <c r="Q34" s="1038">
        <v>295</v>
      </c>
      <c r="R34" s="1039"/>
      <c r="S34" s="1039"/>
      <c r="T34" s="1039"/>
      <c r="U34" s="1039"/>
      <c r="V34" s="1039">
        <v>292</v>
      </c>
      <c r="W34" s="1039"/>
      <c r="X34" s="1039"/>
      <c r="Y34" s="1039"/>
      <c r="Z34" s="1039"/>
      <c r="AA34" s="1039">
        <v>4</v>
      </c>
      <c r="AB34" s="1039"/>
      <c r="AC34" s="1039"/>
      <c r="AD34" s="1039"/>
      <c r="AE34" s="1040"/>
      <c r="AF34" s="1035">
        <v>4</v>
      </c>
      <c r="AG34" s="1036"/>
      <c r="AH34" s="1036"/>
      <c r="AI34" s="1036"/>
      <c r="AJ34" s="1037"/>
      <c r="AK34" s="980">
        <v>173</v>
      </c>
      <c r="AL34" s="971"/>
      <c r="AM34" s="971"/>
      <c r="AN34" s="971"/>
      <c r="AO34" s="971"/>
      <c r="AP34" s="971">
        <v>1927</v>
      </c>
      <c r="AQ34" s="971"/>
      <c r="AR34" s="971"/>
      <c r="AS34" s="971"/>
      <c r="AT34" s="971"/>
      <c r="AU34" s="971">
        <v>1813</v>
      </c>
      <c r="AV34" s="971"/>
      <c r="AW34" s="971"/>
      <c r="AX34" s="971"/>
      <c r="AY34" s="971"/>
      <c r="AZ34" s="1041"/>
      <c r="BA34" s="1041"/>
      <c r="BB34" s="1041"/>
      <c r="BC34" s="1041"/>
      <c r="BD34" s="1041"/>
      <c r="BE34" s="972" t="s">
        <v>413</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t="s">
        <v>415</v>
      </c>
      <c r="C35" s="1031"/>
      <c r="D35" s="1031"/>
      <c r="E35" s="1031"/>
      <c r="F35" s="1031"/>
      <c r="G35" s="1031"/>
      <c r="H35" s="1031"/>
      <c r="I35" s="1031"/>
      <c r="J35" s="1031"/>
      <c r="K35" s="1031"/>
      <c r="L35" s="1031"/>
      <c r="M35" s="1031"/>
      <c r="N35" s="1031"/>
      <c r="O35" s="1031"/>
      <c r="P35" s="1032"/>
      <c r="Q35" s="1038">
        <v>84</v>
      </c>
      <c r="R35" s="1039"/>
      <c r="S35" s="1039"/>
      <c r="T35" s="1039"/>
      <c r="U35" s="1039"/>
      <c r="V35" s="1039">
        <v>75</v>
      </c>
      <c r="W35" s="1039"/>
      <c r="X35" s="1039"/>
      <c r="Y35" s="1039"/>
      <c r="Z35" s="1039"/>
      <c r="AA35" s="1039">
        <v>9</v>
      </c>
      <c r="AB35" s="1039"/>
      <c r="AC35" s="1039"/>
      <c r="AD35" s="1039"/>
      <c r="AE35" s="1040"/>
      <c r="AF35" s="1035">
        <v>9</v>
      </c>
      <c r="AG35" s="1036"/>
      <c r="AH35" s="1036"/>
      <c r="AI35" s="1036"/>
      <c r="AJ35" s="1037"/>
      <c r="AK35" s="980">
        <v>60</v>
      </c>
      <c r="AL35" s="971"/>
      <c r="AM35" s="971"/>
      <c r="AN35" s="971"/>
      <c r="AO35" s="971"/>
      <c r="AP35" s="971" t="s">
        <v>592</v>
      </c>
      <c r="AQ35" s="971"/>
      <c r="AR35" s="971"/>
      <c r="AS35" s="971"/>
      <c r="AT35" s="971"/>
      <c r="AU35" s="971">
        <v>40</v>
      </c>
      <c r="AV35" s="971"/>
      <c r="AW35" s="971"/>
      <c r="AX35" s="971"/>
      <c r="AY35" s="971"/>
      <c r="AZ35" s="1041"/>
      <c r="BA35" s="1041"/>
      <c r="BB35" s="1041"/>
      <c r="BC35" s="1041"/>
      <c r="BD35" s="1041"/>
      <c r="BE35" s="972" t="s">
        <v>413</v>
      </c>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1771</v>
      </c>
      <c r="AG63" s="959"/>
      <c r="AH63" s="959"/>
      <c r="AI63" s="959"/>
      <c r="AJ63" s="1022"/>
      <c r="AK63" s="1023"/>
      <c r="AL63" s="963"/>
      <c r="AM63" s="963"/>
      <c r="AN63" s="963"/>
      <c r="AO63" s="963"/>
      <c r="AP63" s="959">
        <v>4540</v>
      </c>
      <c r="AQ63" s="959"/>
      <c r="AR63" s="959"/>
      <c r="AS63" s="959"/>
      <c r="AT63" s="959"/>
      <c r="AU63" s="959">
        <v>4361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593</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527</v>
      </c>
      <c r="AQ68" s="982"/>
      <c r="AR68" s="982"/>
      <c r="AS68" s="982"/>
      <c r="AT68" s="982"/>
      <c r="AU68" s="982" t="s">
        <v>527</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594</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527</v>
      </c>
      <c r="AQ69" s="971"/>
      <c r="AR69" s="971"/>
      <c r="AS69" s="971"/>
      <c r="AT69" s="971"/>
      <c r="AU69" s="971" t="s">
        <v>527</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595</v>
      </c>
      <c r="C70" s="975"/>
      <c r="D70" s="975"/>
      <c r="E70" s="975"/>
      <c r="F70" s="975"/>
      <c r="G70" s="975"/>
      <c r="H70" s="975"/>
      <c r="I70" s="975"/>
      <c r="J70" s="975"/>
      <c r="K70" s="975"/>
      <c r="L70" s="975"/>
      <c r="M70" s="975"/>
      <c r="N70" s="975"/>
      <c r="O70" s="975"/>
      <c r="P70" s="976"/>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527</v>
      </c>
      <c r="AL70" s="971"/>
      <c r="AM70" s="971"/>
      <c r="AN70" s="971"/>
      <c r="AO70" s="971"/>
      <c r="AP70" s="971" t="s">
        <v>527</v>
      </c>
      <c r="AQ70" s="971"/>
      <c r="AR70" s="971"/>
      <c r="AS70" s="971"/>
      <c r="AT70" s="971"/>
      <c r="AU70" s="971" t="s">
        <v>527</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596</v>
      </c>
      <c r="C71" s="975"/>
      <c r="D71" s="975"/>
      <c r="E71" s="975"/>
      <c r="F71" s="975"/>
      <c r="G71" s="975"/>
      <c r="H71" s="975"/>
      <c r="I71" s="975"/>
      <c r="J71" s="975"/>
      <c r="K71" s="975"/>
      <c r="L71" s="975"/>
      <c r="M71" s="975"/>
      <c r="N71" s="975"/>
      <c r="O71" s="975"/>
      <c r="P71" s="976"/>
      <c r="Q71" s="977">
        <v>1041</v>
      </c>
      <c r="R71" s="971"/>
      <c r="S71" s="971"/>
      <c r="T71" s="971"/>
      <c r="U71" s="971"/>
      <c r="V71" s="971">
        <v>1037</v>
      </c>
      <c r="W71" s="971"/>
      <c r="X71" s="971"/>
      <c r="Y71" s="971"/>
      <c r="Z71" s="971"/>
      <c r="AA71" s="971">
        <v>4</v>
      </c>
      <c r="AB71" s="971"/>
      <c r="AC71" s="971"/>
      <c r="AD71" s="971"/>
      <c r="AE71" s="971"/>
      <c r="AF71" s="971">
        <v>4</v>
      </c>
      <c r="AG71" s="971"/>
      <c r="AH71" s="971"/>
      <c r="AI71" s="971"/>
      <c r="AJ71" s="971"/>
      <c r="AK71" s="971" t="s">
        <v>527</v>
      </c>
      <c r="AL71" s="971"/>
      <c r="AM71" s="971"/>
      <c r="AN71" s="971"/>
      <c r="AO71" s="971"/>
      <c r="AP71" s="971" t="s">
        <v>527</v>
      </c>
      <c r="AQ71" s="971"/>
      <c r="AR71" s="971"/>
      <c r="AS71" s="971"/>
      <c r="AT71" s="971"/>
      <c r="AU71" s="971" t="s">
        <v>527</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597</v>
      </c>
      <c r="C72" s="975"/>
      <c r="D72" s="975"/>
      <c r="E72" s="975"/>
      <c r="F72" s="975"/>
      <c r="G72" s="975"/>
      <c r="H72" s="975"/>
      <c r="I72" s="975"/>
      <c r="J72" s="975"/>
      <c r="K72" s="975"/>
      <c r="L72" s="975"/>
      <c r="M72" s="975"/>
      <c r="N72" s="975"/>
      <c r="O72" s="975"/>
      <c r="P72" s="976"/>
      <c r="Q72" s="977">
        <v>368351</v>
      </c>
      <c r="R72" s="971"/>
      <c r="S72" s="971"/>
      <c r="T72" s="971"/>
      <c r="U72" s="971"/>
      <c r="V72" s="971">
        <v>355170</v>
      </c>
      <c r="W72" s="971"/>
      <c r="X72" s="971"/>
      <c r="Y72" s="971"/>
      <c r="Z72" s="971"/>
      <c r="AA72" s="971">
        <v>13181</v>
      </c>
      <c r="AB72" s="971"/>
      <c r="AC72" s="971"/>
      <c r="AD72" s="971"/>
      <c r="AE72" s="971"/>
      <c r="AF72" s="971">
        <v>13181</v>
      </c>
      <c r="AG72" s="971"/>
      <c r="AH72" s="971"/>
      <c r="AI72" s="971"/>
      <c r="AJ72" s="971"/>
      <c r="AK72" s="971">
        <v>2368</v>
      </c>
      <c r="AL72" s="971"/>
      <c r="AM72" s="971"/>
      <c r="AN72" s="971"/>
      <c r="AO72" s="971"/>
      <c r="AP72" s="971" t="s">
        <v>527</v>
      </c>
      <c r="AQ72" s="971"/>
      <c r="AR72" s="971"/>
      <c r="AS72" s="971"/>
      <c r="AT72" s="971"/>
      <c r="AU72" s="971" t="s">
        <v>527</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598</v>
      </c>
      <c r="C73" s="975"/>
      <c r="D73" s="975"/>
      <c r="E73" s="975"/>
      <c r="F73" s="975"/>
      <c r="G73" s="975"/>
      <c r="H73" s="975"/>
      <c r="I73" s="975"/>
      <c r="J73" s="975"/>
      <c r="K73" s="975"/>
      <c r="L73" s="975"/>
      <c r="M73" s="975"/>
      <c r="N73" s="975"/>
      <c r="O73" s="975"/>
      <c r="P73" s="976"/>
      <c r="Q73" s="977">
        <v>4652</v>
      </c>
      <c r="R73" s="971"/>
      <c r="S73" s="971"/>
      <c r="T73" s="971"/>
      <c r="U73" s="971"/>
      <c r="V73" s="971">
        <v>4492</v>
      </c>
      <c r="W73" s="971"/>
      <c r="X73" s="971"/>
      <c r="Y73" s="971"/>
      <c r="Z73" s="971"/>
      <c r="AA73" s="971">
        <v>160</v>
      </c>
      <c r="AB73" s="971"/>
      <c r="AC73" s="971"/>
      <c r="AD73" s="971"/>
      <c r="AE73" s="971"/>
      <c r="AF73" s="971">
        <v>94</v>
      </c>
      <c r="AG73" s="971"/>
      <c r="AH73" s="971"/>
      <c r="AI73" s="971"/>
      <c r="AJ73" s="971"/>
      <c r="AK73" s="971">
        <v>176</v>
      </c>
      <c r="AL73" s="971"/>
      <c r="AM73" s="971"/>
      <c r="AN73" s="971"/>
      <c r="AO73" s="971"/>
      <c r="AP73" s="971">
        <v>995</v>
      </c>
      <c r="AQ73" s="971"/>
      <c r="AR73" s="971"/>
      <c r="AS73" s="971"/>
      <c r="AT73" s="971"/>
      <c r="AU73" s="971">
        <v>67</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599</v>
      </c>
      <c r="C74" s="975"/>
      <c r="D74" s="975"/>
      <c r="E74" s="975"/>
      <c r="F74" s="975"/>
      <c r="G74" s="975"/>
      <c r="H74" s="975"/>
      <c r="I74" s="975"/>
      <c r="J74" s="975"/>
      <c r="K74" s="975"/>
      <c r="L74" s="975"/>
      <c r="M74" s="975"/>
      <c r="N74" s="975"/>
      <c r="O74" s="975"/>
      <c r="P74" s="976"/>
      <c r="Q74" s="977">
        <v>206</v>
      </c>
      <c r="R74" s="971"/>
      <c r="S74" s="971"/>
      <c r="T74" s="971"/>
      <c r="U74" s="971"/>
      <c r="V74" s="971">
        <v>206</v>
      </c>
      <c r="W74" s="971"/>
      <c r="X74" s="971"/>
      <c r="Y74" s="971"/>
      <c r="Z74" s="971"/>
      <c r="AA74" s="971">
        <v>0</v>
      </c>
      <c r="AB74" s="971"/>
      <c r="AC74" s="971"/>
      <c r="AD74" s="971"/>
      <c r="AE74" s="971"/>
      <c r="AF74" s="971">
        <v>0</v>
      </c>
      <c r="AG74" s="971"/>
      <c r="AH74" s="971"/>
      <c r="AI74" s="971"/>
      <c r="AJ74" s="971"/>
      <c r="AK74" s="971">
        <v>8</v>
      </c>
      <c r="AL74" s="971"/>
      <c r="AM74" s="971"/>
      <c r="AN74" s="971"/>
      <c r="AO74" s="971"/>
      <c r="AP74" s="971">
        <v>99</v>
      </c>
      <c r="AQ74" s="971"/>
      <c r="AR74" s="971"/>
      <c r="AS74" s="971"/>
      <c r="AT74" s="971"/>
      <c r="AU74" s="971">
        <v>3</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t="s">
        <v>600</v>
      </c>
      <c r="C75" s="975"/>
      <c r="D75" s="975"/>
      <c r="E75" s="975"/>
      <c r="F75" s="975"/>
      <c r="G75" s="975"/>
      <c r="H75" s="975"/>
      <c r="I75" s="975"/>
      <c r="J75" s="975"/>
      <c r="K75" s="975"/>
      <c r="L75" s="975"/>
      <c r="M75" s="975"/>
      <c r="N75" s="975"/>
      <c r="O75" s="975"/>
      <c r="P75" s="976"/>
      <c r="Q75" s="978">
        <v>5</v>
      </c>
      <c r="R75" s="979"/>
      <c r="S75" s="979"/>
      <c r="T75" s="979"/>
      <c r="U75" s="980"/>
      <c r="V75" s="981">
        <v>5</v>
      </c>
      <c r="W75" s="979"/>
      <c r="X75" s="979"/>
      <c r="Y75" s="979"/>
      <c r="Z75" s="980"/>
      <c r="AA75" s="981">
        <v>0</v>
      </c>
      <c r="AB75" s="979"/>
      <c r="AC75" s="979"/>
      <c r="AD75" s="979"/>
      <c r="AE75" s="980"/>
      <c r="AF75" s="981">
        <v>0</v>
      </c>
      <c r="AG75" s="979"/>
      <c r="AH75" s="979"/>
      <c r="AI75" s="979"/>
      <c r="AJ75" s="980"/>
      <c r="AK75" s="981" t="s">
        <v>527</v>
      </c>
      <c r="AL75" s="979"/>
      <c r="AM75" s="979"/>
      <c r="AN75" s="979"/>
      <c r="AO75" s="980"/>
      <c r="AP75" s="981" t="s">
        <v>527</v>
      </c>
      <c r="AQ75" s="979"/>
      <c r="AR75" s="979"/>
      <c r="AS75" s="979"/>
      <c r="AT75" s="980"/>
      <c r="AU75" s="981" t="s">
        <v>527</v>
      </c>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t="s">
        <v>601</v>
      </c>
      <c r="C76" s="975"/>
      <c r="D76" s="975"/>
      <c r="E76" s="975"/>
      <c r="F76" s="975"/>
      <c r="G76" s="975"/>
      <c r="H76" s="975"/>
      <c r="I76" s="975"/>
      <c r="J76" s="975"/>
      <c r="K76" s="975"/>
      <c r="L76" s="975"/>
      <c r="M76" s="975"/>
      <c r="N76" s="975"/>
      <c r="O76" s="975"/>
      <c r="P76" s="976"/>
      <c r="Q76" s="978">
        <v>64</v>
      </c>
      <c r="R76" s="979"/>
      <c r="S76" s="979"/>
      <c r="T76" s="979"/>
      <c r="U76" s="980"/>
      <c r="V76" s="981">
        <v>58</v>
      </c>
      <c r="W76" s="979"/>
      <c r="X76" s="979"/>
      <c r="Y76" s="979"/>
      <c r="Z76" s="980"/>
      <c r="AA76" s="981">
        <v>6</v>
      </c>
      <c r="AB76" s="979"/>
      <c r="AC76" s="979"/>
      <c r="AD76" s="979"/>
      <c r="AE76" s="980"/>
      <c r="AF76" s="981">
        <v>6</v>
      </c>
      <c r="AG76" s="979"/>
      <c r="AH76" s="979"/>
      <c r="AI76" s="979"/>
      <c r="AJ76" s="980"/>
      <c r="AK76" s="981" t="s">
        <v>527</v>
      </c>
      <c r="AL76" s="979"/>
      <c r="AM76" s="979"/>
      <c r="AN76" s="979"/>
      <c r="AO76" s="980"/>
      <c r="AP76" s="981" t="s">
        <v>527</v>
      </c>
      <c r="AQ76" s="979"/>
      <c r="AR76" s="979"/>
      <c r="AS76" s="979"/>
      <c r="AT76" s="980"/>
      <c r="AU76" s="981" t="s">
        <v>527</v>
      </c>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t="s">
        <v>602</v>
      </c>
      <c r="C77" s="975"/>
      <c r="D77" s="975"/>
      <c r="E77" s="975"/>
      <c r="F77" s="975"/>
      <c r="G77" s="975"/>
      <c r="H77" s="975"/>
      <c r="I77" s="975"/>
      <c r="J77" s="975"/>
      <c r="K77" s="975"/>
      <c r="L77" s="975"/>
      <c r="M77" s="975"/>
      <c r="N77" s="975"/>
      <c r="O77" s="975"/>
      <c r="P77" s="976"/>
      <c r="Q77" s="978">
        <v>252</v>
      </c>
      <c r="R77" s="979"/>
      <c r="S77" s="979"/>
      <c r="T77" s="979"/>
      <c r="U77" s="980"/>
      <c r="V77" s="981">
        <v>224</v>
      </c>
      <c r="W77" s="979"/>
      <c r="X77" s="979"/>
      <c r="Y77" s="979"/>
      <c r="Z77" s="980"/>
      <c r="AA77" s="981">
        <v>29</v>
      </c>
      <c r="AB77" s="979"/>
      <c r="AC77" s="979"/>
      <c r="AD77" s="979"/>
      <c r="AE77" s="980"/>
      <c r="AF77" s="981">
        <v>29</v>
      </c>
      <c r="AG77" s="979"/>
      <c r="AH77" s="979"/>
      <c r="AI77" s="979"/>
      <c r="AJ77" s="980"/>
      <c r="AK77" s="981" t="s">
        <v>527</v>
      </c>
      <c r="AL77" s="979"/>
      <c r="AM77" s="979"/>
      <c r="AN77" s="979"/>
      <c r="AO77" s="980"/>
      <c r="AP77" s="981" t="s">
        <v>527</v>
      </c>
      <c r="AQ77" s="979"/>
      <c r="AR77" s="979"/>
      <c r="AS77" s="979"/>
      <c r="AT77" s="980"/>
      <c r="AU77" s="981" t="s">
        <v>527</v>
      </c>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t="s">
        <v>603</v>
      </c>
      <c r="C78" s="975"/>
      <c r="D78" s="975"/>
      <c r="E78" s="975"/>
      <c r="F78" s="975"/>
      <c r="G78" s="975"/>
      <c r="H78" s="975"/>
      <c r="I78" s="975"/>
      <c r="J78" s="975"/>
      <c r="K78" s="975"/>
      <c r="L78" s="975"/>
      <c r="M78" s="975"/>
      <c r="N78" s="975"/>
      <c r="O78" s="975"/>
      <c r="P78" s="976"/>
      <c r="Q78" s="977">
        <v>205</v>
      </c>
      <c r="R78" s="971"/>
      <c r="S78" s="971"/>
      <c r="T78" s="971"/>
      <c r="U78" s="971"/>
      <c r="V78" s="971">
        <v>183</v>
      </c>
      <c r="W78" s="971"/>
      <c r="X78" s="971"/>
      <c r="Y78" s="971"/>
      <c r="Z78" s="971"/>
      <c r="AA78" s="971">
        <v>21</v>
      </c>
      <c r="AB78" s="971"/>
      <c r="AC78" s="971"/>
      <c r="AD78" s="971"/>
      <c r="AE78" s="971"/>
      <c r="AF78" s="971">
        <v>21</v>
      </c>
      <c r="AG78" s="971"/>
      <c r="AH78" s="971"/>
      <c r="AI78" s="971"/>
      <c r="AJ78" s="971"/>
      <c r="AK78" s="971" t="s">
        <v>527</v>
      </c>
      <c r="AL78" s="971"/>
      <c r="AM78" s="971"/>
      <c r="AN78" s="971"/>
      <c r="AO78" s="971"/>
      <c r="AP78" s="971" t="s">
        <v>527</v>
      </c>
      <c r="AQ78" s="971"/>
      <c r="AR78" s="971"/>
      <c r="AS78" s="971"/>
      <c r="AT78" s="971"/>
      <c r="AU78" s="971" t="s">
        <v>527</v>
      </c>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t="s">
        <v>604</v>
      </c>
      <c r="C79" s="975"/>
      <c r="D79" s="975"/>
      <c r="E79" s="975"/>
      <c r="F79" s="975"/>
      <c r="G79" s="975"/>
      <c r="H79" s="975"/>
      <c r="I79" s="975"/>
      <c r="J79" s="975"/>
      <c r="K79" s="975"/>
      <c r="L79" s="975"/>
      <c r="M79" s="975"/>
      <c r="N79" s="975"/>
      <c r="O79" s="975"/>
      <c r="P79" s="976"/>
      <c r="Q79" s="977">
        <v>902</v>
      </c>
      <c r="R79" s="971"/>
      <c r="S79" s="971"/>
      <c r="T79" s="971"/>
      <c r="U79" s="971"/>
      <c r="V79" s="971">
        <v>814</v>
      </c>
      <c r="W79" s="971"/>
      <c r="X79" s="971"/>
      <c r="Y79" s="971"/>
      <c r="Z79" s="971"/>
      <c r="AA79" s="971">
        <v>88</v>
      </c>
      <c r="AB79" s="971"/>
      <c r="AC79" s="971"/>
      <c r="AD79" s="971"/>
      <c r="AE79" s="971"/>
      <c r="AF79" s="971">
        <v>88</v>
      </c>
      <c r="AG79" s="971"/>
      <c r="AH79" s="971"/>
      <c r="AI79" s="971"/>
      <c r="AJ79" s="971"/>
      <c r="AK79" s="971" t="s">
        <v>527</v>
      </c>
      <c r="AL79" s="971"/>
      <c r="AM79" s="971"/>
      <c r="AN79" s="971"/>
      <c r="AO79" s="971"/>
      <c r="AP79" s="971" t="s">
        <v>527</v>
      </c>
      <c r="AQ79" s="971"/>
      <c r="AR79" s="971"/>
      <c r="AS79" s="971"/>
      <c r="AT79" s="971"/>
      <c r="AU79" s="971" t="s">
        <v>527</v>
      </c>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t="s">
        <v>605</v>
      </c>
      <c r="C80" s="975"/>
      <c r="D80" s="975"/>
      <c r="E80" s="975"/>
      <c r="F80" s="975"/>
      <c r="G80" s="975"/>
      <c r="H80" s="975"/>
      <c r="I80" s="975"/>
      <c r="J80" s="975"/>
      <c r="K80" s="975"/>
      <c r="L80" s="975"/>
      <c r="M80" s="975"/>
      <c r="N80" s="975"/>
      <c r="O80" s="975"/>
      <c r="P80" s="976"/>
      <c r="Q80" s="977">
        <v>109</v>
      </c>
      <c r="R80" s="971"/>
      <c r="S80" s="971"/>
      <c r="T80" s="971"/>
      <c r="U80" s="971"/>
      <c r="V80" s="971">
        <v>95</v>
      </c>
      <c r="W80" s="971"/>
      <c r="X80" s="971"/>
      <c r="Y80" s="971"/>
      <c r="Z80" s="971"/>
      <c r="AA80" s="971">
        <v>15</v>
      </c>
      <c r="AB80" s="971"/>
      <c r="AC80" s="971"/>
      <c r="AD80" s="971"/>
      <c r="AE80" s="971"/>
      <c r="AF80" s="971">
        <v>15</v>
      </c>
      <c r="AG80" s="971"/>
      <c r="AH80" s="971"/>
      <c r="AI80" s="971"/>
      <c r="AJ80" s="971"/>
      <c r="AK80" s="971" t="s">
        <v>527</v>
      </c>
      <c r="AL80" s="971"/>
      <c r="AM80" s="971"/>
      <c r="AN80" s="971"/>
      <c r="AO80" s="971"/>
      <c r="AP80" s="971" t="s">
        <v>527</v>
      </c>
      <c r="AQ80" s="971"/>
      <c r="AR80" s="971"/>
      <c r="AS80" s="971"/>
      <c r="AT80" s="971"/>
      <c r="AU80" s="971" t="s">
        <v>527</v>
      </c>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t="s">
        <v>606</v>
      </c>
      <c r="C81" s="975"/>
      <c r="D81" s="975"/>
      <c r="E81" s="975"/>
      <c r="F81" s="975"/>
      <c r="G81" s="975"/>
      <c r="H81" s="975"/>
      <c r="I81" s="975"/>
      <c r="J81" s="975"/>
      <c r="K81" s="975"/>
      <c r="L81" s="975"/>
      <c r="M81" s="975"/>
      <c r="N81" s="975"/>
      <c r="O81" s="975"/>
      <c r="P81" s="976"/>
      <c r="Q81" s="977">
        <v>104</v>
      </c>
      <c r="R81" s="971"/>
      <c r="S81" s="971"/>
      <c r="T81" s="971"/>
      <c r="U81" s="971"/>
      <c r="V81" s="971">
        <v>83</v>
      </c>
      <c r="W81" s="971"/>
      <c r="X81" s="971"/>
      <c r="Y81" s="971"/>
      <c r="Z81" s="971"/>
      <c r="AA81" s="971">
        <v>22</v>
      </c>
      <c r="AB81" s="971"/>
      <c r="AC81" s="971"/>
      <c r="AD81" s="971"/>
      <c r="AE81" s="971"/>
      <c r="AF81" s="971">
        <v>17</v>
      </c>
      <c r="AG81" s="971"/>
      <c r="AH81" s="971"/>
      <c r="AI81" s="971"/>
      <c r="AJ81" s="971"/>
      <c r="AK81" s="971" t="s">
        <v>527</v>
      </c>
      <c r="AL81" s="971"/>
      <c r="AM81" s="971"/>
      <c r="AN81" s="971"/>
      <c r="AO81" s="971"/>
      <c r="AP81" s="971" t="s">
        <v>527</v>
      </c>
      <c r="AQ81" s="971"/>
      <c r="AR81" s="971"/>
      <c r="AS81" s="971"/>
      <c r="AT81" s="971"/>
      <c r="AU81" s="971" t="s">
        <v>527</v>
      </c>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13696</v>
      </c>
      <c r="AG88" s="959"/>
      <c r="AH88" s="959"/>
      <c r="AI88" s="959"/>
      <c r="AJ88" s="959"/>
      <c r="AK88" s="963"/>
      <c r="AL88" s="963"/>
      <c r="AM88" s="963"/>
      <c r="AN88" s="963"/>
      <c r="AO88" s="963"/>
      <c r="AP88" s="959">
        <v>1094</v>
      </c>
      <c r="AQ88" s="959"/>
      <c r="AR88" s="959"/>
      <c r="AS88" s="959"/>
      <c r="AT88" s="959"/>
      <c r="AU88" s="959">
        <v>70</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26"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564379</v>
      </c>
      <c r="AB110" s="889"/>
      <c r="AC110" s="889"/>
      <c r="AD110" s="889"/>
      <c r="AE110" s="890"/>
      <c r="AF110" s="891">
        <v>572021</v>
      </c>
      <c r="AG110" s="889"/>
      <c r="AH110" s="889"/>
      <c r="AI110" s="889"/>
      <c r="AJ110" s="890"/>
      <c r="AK110" s="891">
        <v>587906</v>
      </c>
      <c r="AL110" s="889"/>
      <c r="AM110" s="889"/>
      <c r="AN110" s="889"/>
      <c r="AO110" s="890"/>
      <c r="AP110" s="892">
        <v>11.9</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7196556</v>
      </c>
      <c r="BR110" s="842"/>
      <c r="BS110" s="842"/>
      <c r="BT110" s="842"/>
      <c r="BU110" s="842"/>
      <c r="BV110" s="842">
        <v>7117961</v>
      </c>
      <c r="BW110" s="842"/>
      <c r="BX110" s="842"/>
      <c r="BY110" s="842"/>
      <c r="BZ110" s="842"/>
      <c r="CA110" s="842">
        <v>6740310</v>
      </c>
      <c r="CB110" s="842"/>
      <c r="CC110" s="842"/>
      <c r="CD110" s="842"/>
      <c r="CE110" s="842"/>
      <c r="CF110" s="866">
        <v>136.1</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446</v>
      </c>
      <c r="DM110" s="842"/>
      <c r="DN110" s="842"/>
      <c r="DO110" s="842"/>
      <c r="DP110" s="842"/>
      <c r="DQ110" s="842" t="s">
        <v>445</v>
      </c>
      <c r="DR110" s="842"/>
      <c r="DS110" s="842"/>
      <c r="DT110" s="842"/>
      <c r="DU110" s="842"/>
      <c r="DV110" s="843" t="s">
        <v>447</v>
      </c>
      <c r="DW110" s="843"/>
      <c r="DX110" s="843"/>
      <c r="DY110" s="843"/>
      <c r="DZ110" s="844"/>
    </row>
    <row r="111" spans="1:131" s="226"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274370</v>
      </c>
      <c r="BR111" s="817"/>
      <c r="BS111" s="817"/>
      <c r="BT111" s="817"/>
      <c r="BU111" s="817"/>
      <c r="BV111" s="817">
        <v>246241</v>
      </c>
      <c r="BW111" s="817"/>
      <c r="BX111" s="817"/>
      <c r="BY111" s="817"/>
      <c r="BZ111" s="817"/>
      <c r="CA111" s="817">
        <v>218113</v>
      </c>
      <c r="CB111" s="817"/>
      <c r="CC111" s="817"/>
      <c r="CD111" s="817"/>
      <c r="CE111" s="817"/>
      <c r="CF111" s="875">
        <v>4.4000000000000004</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130</v>
      </c>
      <c r="DM111" s="817"/>
      <c r="DN111" s="817"/>
      <c r="DO111" s="817"/>
      <c r="DP111" s="817"/>
      <c r="DQ111" s="817" t="s">
        <v>130</v>
      </c>
      <c r="DR111" s="817"/>
      <c r="DS111" s="817"/>
      <c r="DT111" s="817"/>
      <c r="DU111" s="817"/>
      <c r="DV111" s="794" t="s">
        <v>452</v>
      </c>
      <c r="DW111" s="794"/>
      <c r="DX111" s="794"/>
      <c r="DY111" s="794"/>
      <c r="DZ111" s="795"/>
    </row>
    <row r="112" spans="1:131" s="226"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455</v>
      </c>
      <c r="AB112" s="780"/>
      <c r="AC112" s="780"/>
      <c r="AD112" s="780"/>
      <c r="AE112" s="781"/>
      <c r="AF112" s="782" t="s">
        <v>446</v>
      </c>
      <c r="AG112" s="780"/>
      <c r="AH112" s="780"/>
      <c r="AI112" s="780"/>
      <c r="AJ112" s="781"/>
      <c r="AK112" s="782" t="s">
        <v>445</v>
      </c>
      <c r="AL112" s="780"/>
      <c r="AM112" s="780"/>
      <c r="AN112" s="780"/>
      <c r="AO112" s="781"/>
      <c r="AP112" s="824" t="s">
        <v>447</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4485599</v>
      </c>
      <c r="BR112" s="817"/>
      <c r="BS112" s="817"/>
      <c r="BT112" s="817"/>
      <c r="BU112" s="817"/>
      <c r="BV112" s="817">
        <v>4362492</v>
      </c>
      <c r="BW112" s="817"/>
      <c r="BX112" s="817"/>
      <c r="BY112" s="817"/>
      <c r="BZ112" s="817"/>
      <c r="CA112" s="817">
        <v>4361818</v>
      </c>
      <c r="CB112" s="817"/>
      <c r="CC112" s="817"/>
      <c r="CD112" s="817"/>
      <c r="CE112" s="817"/>
      <c r="CF112" s="875">
        <v>88.1</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274370</v>
      </c>
      <c r="DH112" s="817"/>
      <c r="DI112" s="817"/>
      <c r="DJ112" s="817"/>
      <c r="DK112" s="817"/>
      <c r="DL112" s="817">
        <v>246241</v>
      </c>
      <c r="DM112" s="817"/>
      <c r="DN112" s="817"/>
      <c r="DO112" s="817"/>
      <c r="DP112" s="817"/>
      <c r="DQ112" s="817">
        <v>218113</v>
      </c>
      <c r="DR112" s="817"/>
      <c r="DS112" s="817"/>
      <c r="DT112" s="817"/>
      <c r="DU112" s="817"/>
      <c r="DV112" s="794">
        <v>4.4000000000000004</v>
      </c>
      <c r="DW112" s="794"/>
      <c r="DX112" s="794"/>
      <c r="DY112" s="794"/>
      <c r="DZ112" s="795"/>
    </row>
    <row r="113" spans="1:130" s="226"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328619</v>
      </c>
      <c r="AB113" s="919"/>
      <c r="AC113" s="919"/>
      <c r="AD113" s="919"/>
      <c r="AE113" s="920"/>
      <c r="AF113" s="921">
        <v>323821</v>
      </c>
      <c r="AG113" s="919"/>
      <c r="AH113" s="919"/>
      <c r="AI113" s="919"/>
      <c r="AJ113" s="920"/>
      <c r="AK113" s="921">
        <v>327888</v>
      </c>
      <c r="AL113" s="919"/>
      <c r="AM113" s="919"/>
      <c r="AN113" s="919"/>
      <c r="AO113" s="920"/>
      <c r="AP113" s="922">
        <v>6.6</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55164</v>
      </c>
      <c r="BR113" s="817"/>
      <c r="BS113" s="817"/>
      <c r="BT113" s="817"/>
      <c r="BU113" s="817"/>
      <c r="BV113" s="817">
        <v>63799</v>
      </c>
      <c r="BW113" s="817"/>
      <c r="BX113" s="817"/>
      <c r="BY113" s="817"/>
      <c r="BZ113" s="817"/>
      <c r="CA113" s="817">
        <v>69829</v>
      </c>
      <c r="CB113" s="817"/>
      <c r="CC113" s="817"/>
      <c r="CD113" s="817"/>
      <c r="CE113" s="817"/>
      <c r="CF113" s="875">
        <v>1.4</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461</v>
      </c>
      <c r="DH113" s="780"/>
      <c r="DI113" s="780"/>
      <c r="DJ113" s="780"/>
      <c r="DK113" s="781"/>
      <c r="DL113" s="782" t="s">
        <v>451</v>
      </c>
      <c r="DM113" s="780"/>
      <c r="DN113" s="780"/>
      <c r="DO113" s="780"/>
      <c r="DP113" s="781"/>
      <c r="DQ113" s="782" t="s">
        <v>130</v>
      </c>
      <c r="DR113" s="780"/>
      <c r="DS113" s="780"/>
      <c r="DT113" s="780"/>
      <c r="DU113" s="781"/>
      <c r="DV113" s="824" t="s">
        <v>130</v>
      </c>
      <c r="DW113" s="825"/>
      <c r="DX113" s="825"/>
      <c r="DY113" s="825"/>
      <c r="DZ113" s="826"/>
    </row>
    <row r="114" spans="1:130" s="226"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17903</v>
      </c>
      <c r="AB114" s="780"/>
      <c r="AC114" s="780"/>
      <c r="AD114" s="780"/>
      <c r="AE114" s="781"/>
      <c r="AF114" s="782">
        <v>16697</v>
      </c>
      <c r="AG114" s="780"/>
      <c r="AH114" s="780"/>
      <c r="AI114" s="780"/>
      <c r="AJ114" s="781"/>
      <c r="AK114" s="782">
        <v>14345</v>
      </c>
      <c r="AL114" s="780"/>
      <c r="AM114" s="780"/>
      <c r="AN114" s="780"/>
      <c r="AO114" s="781"/>
      <c r="AP114" s="824">
        <v>0.3</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1351810</v>
      </c>
      <c r="BR114" s="817"/>
      <c r="BS114" s="817"/>
      <c r="BT114" s="817"/>
      <c r="BU114" s="817"/>
      <c r="BV114" s="817">
        <v>1344972</v>
      </c>
      <c r="BW114" s="817"/>
      <c r="BX114" s="817"/>
      <c r="BY114" s="817"/>
      <c r="BZ114" s="817"/>
      <c r="CA114" s="817">
        <v>1380056</v>
      </c>
      <c r="CB114" s="817"/>
      <c r="CC114" s="817"/>
      <c r="CD114" s="817"/>
      <c r="CE114" s="817"/>
      <c r="CF114" s="875">
        <v>27.9</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445</v>
      </c>
      <c r="DM114" s="780"/>
      <c r="DN114" s="780"/>
      <c r="DO114" s="780"/>
      <c r="DP114" s="781"/>
      <c r="DQ114" s="782" t="s">
        <v>130</v>
      </c>
      <c r="DR114" s="780"/>
      <c r="DS114" s="780"/>
      <c r="DT114" s="780"/>
      <c r="DU114" s="781"/>
      <c r="DV114" s="824" t="s">
        <v>130</v>
      </c>
      <c r="DW114" s="825"/>
      <c r="DX114" s="825"/>
      <c r="DY114" s="825"/>
      <c r="DZ114" s="826"/>
    </row>
    <row r="115" spans="1:130" s="226"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28128</v>
      </c>
      <c r="AB115" s="919"/>
      <c r="AC115" s="919"/>
      <c r="AD115" s="919"/>
      <c r="AE115" s="920"/>
      <c r="AF115" s="921">
        <v>28128</v>
      </c>
      <c r="AG115" s="919"/>
      <c r="AH115" s="919"/>
      <c r="AI115" s="919"/>
      <c r="AJ115" s="920"/>
      <c r="AK115" s="921">
        <v>28128</v>
      </c>
      <c r="AL115" s="919"/>
      <c r="AM115" s="919"/>
      <c r="AN115" s="919"/>
      <c r="AO115" s="920"/>
      <c r="AP115" s="922">
        <v>0.6</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v>1423</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130</v>
      </c>
      <c r="DM115" s="780"/>
      <c r="DN115" s="780"/>
      <c r="DO115" s="780"/>
      <c r="DP115" s="781"/>
      <c r="DQ115" s="782" t="s">
        <v>468</v>
      </c>
      <c r="DR115" s="780"/>
      <c r="DS115" s="780"/>
      <c r="DT115" s="780"/>
      <c r="DU115" s="781"/>
      <c r="DV115" s="824" t="s">
        <v>468</v>
      </c>
      <c r="DW115" s="825"/>
      <c r="DX115" s="825"/>
      <c r="DY115" s="825"/>
      <c r="DZ115" s="826"/>
    </row>
    <row r="116" spans="1:130" s="226"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452</v>
      </c>
      <c r="AL116" s="780"/>
      <c r="AM116" s="780"/>
      <c r="AN116" s="780"/>
      <c r="AO116" s="781"/>
      <c r="AP116" s="824" t="s">
        <v>445</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471</v>
      </c>
      <c r="BR116" s="817"/>
      <c r="BS116" s="817"/>
      <c r="BT116" s="817"/>
      <c r="BU116" s="817"/>
      <c r="BV116" s="817" t="s">
        <v>130</v>
      </c>
      <c r="BW116" s="817"/>
      <c r="BX116" s="817"/>
      <c r="BY116" s="817"/>
      <c r="BZ116" s="817"/>
      <c r="CA116" s="817" t="s">
        <v>451</v>
      </c>
      <c r="CB116" s="817"/>
      <c r="CC116" s="817"/>
      <c r="CD116" s="817"/>
      <c r="CE116" s="817"/>
      <c r="CF116" s="875" t="s">
        <v>451</v>
      </c>
      <c r="CG116" s="876"/>
      <c r="CH116" s="876"/>
      <c r="CI116" s="876"/>
      <c r="CJ116" s="876"/>
      <c r="CK116" s="927"/>
      <c r="CL116" s="821"/>
      <c r="CM116" s="815"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461</v>
      </c>
      <c r="DM116" s="780"/>
      <c r="DN116" s="780"/>
      <c r="DO116" s="780"/>
      <c r="DP116" s="781"/>
      <c r="DQ116" s="782" t="s">
        <v>452</v>
      </c>
      <c r="DR116" s="780"/>
      <c r="DS116" s="780"/>
      <c r="DT116" s="780"/>
      <c r="DU116" s="781"/>
      <c r="DV116" s="824" t="s">
        <v>130</v>
      </c>
      <c r="DW116" s="825"/>
      <c r="DX116" s="825"/>
      <c r="DY116" s="825"/>
      <c r="DZ116" s="826"/>
    </row>
    <row r="117" spans="1:130" s="226"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939029</v>
      </c>
      <c r="AB117" s="903"/>
      <c r="AC117" s="903"/>
      <c r="AD117" s="903"/>
      <c r="AE117" s="904"/>
      <c r="AF117" s="905">
        <v>940667</v>
      </c>
      <c r="AG117" s="903"/>
      <c r="AH117" s="903"/>
      <c r="AI117" s="903"/>
      <c r="AJ117" s="904"/>
      <c r="AK117" s="905">
        <v>958267</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130</v>
      </c>
      <c r="BW117" s="817"/>
      <c r="BX117" s="817"/>
      <c r="BY117" s="817"/>
      <c r="BZ117" s="817"/>
      <c r="CA117" s="817" t="s">
        <v>447</v>
      </c>
      <c r="CB117" s="817"/>
      <c r="CC117" s="817"/>
      <c r="CD117" s="817"/>
      <c r="CE117" s="817"/>
      <c r="CF117" s="875" t="s">
        <v>455</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471</v>
      </c>
      <c r="DM117" s="780"/>
      <c r="DN117" s="780"/>
      <c r="DO117" s="780"/>
      <c r="DP117" s="781"/>
      <c r="DQ117" s="782" t="s">
        <v>447</v>
      </c>
      <c r="DR117" s="780"/>
      <c r="DS117" s="780"/>
      <c r="DT117" s="780"/>
      <c r="DU117" s="781"/>
      <c r="DV117" s="824" t="s">
        <v>130</v>
      </c>
      <c r="DW117" s="825"/>
      <c r="DX117" s="825"/>
      <c r="DY117" s="825"/>
      <c r="DZ117" s="826"/>
    </row>
    <row r="118" spans="1:130" s="226"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461</v>
      </c>
      <c r="BR118" s="845"/>
      <c r="BS118" s="845"/>
      <c r="BT118" s="845"/>
      <c r="BU118" s="845"/>
      <c r="BV118" s="845" t="s">
        <v>461</v>
      </c>
      <c r="BW118" s="845"/>
      <c r="BX118" s="845"/>
      <c r="BY118" s="845"/>
      <c r="BZ118" s="845"/>
      <c r="CA118" s="845" t="s">
        <v>130</v>
      </c>
      <c r="CB118" s="845"/>
      <c r="CC118" s="845"/>
      <c r="CD118" s="845"/>
      <c r="CE118" s="845"/>
      <c r="CF118" s="875" t="s">
        <v>130</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447</v>
      </c>
      <c r="DR118" s="780"/>
      <c r="DS118" s="780"/>
      <c r="DT118" s="780"/>
      <c r="DU118" s="781"/>
      <c r="DV118" s="824" t="s">
        <v>130</v>
      </c>
      <c r="DW118" s="825"/>
      <c r="DX118" s="825"/>
      <c r="DY118" s="825"/>
      <c r="DZ118" s="826"/>
    </row>
    <row r="119" spans="1:130" s="226"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445</v>
      </c>
      <c r="AG119" s="889"/>
      <c r="AH119" s="889"/>
      <c r="AI119" s="889"/>
      <c r="AJ119" s="890"/>
      <c r="AK119" s="891" t="s">
        <v>130</v>
      </c>
      <c r="AL119" s="889"/>
      <c r="AM119" s="889"/>
      <c r="AN119" s="889"/>
      <c r="AO119" s="890"/>
      <c r="AP119" s="892" t="s">
        <v>468</v>
      </c>
      <c r="AQ119" s="893"/>
      <c r="AR119" s="893"/>
      <c r="AS119" s="893"/>
      <c r="AT119" s="894"/>
      <c r="AU119" s="934"/>
      <c r="AV119" s="935"/>
      <c r="AW119" s="935"/>
      <c r="AX119" s="935"/>
      <c r="AY119" s="935"/>
      <c r="AZ119" s="247" t="s">
        <v>188</v>
      </c>
      <c r="BA119" s="247"/>
      <c r="BB119" s="247"/>
      <c r="BC119" s="247"/>
      <c r="BD119" s="247"/>
      <c r="BE119" s="247"/>
      <c r="BF119" s="247"/>
      <c r="BG119" s="247"/>
      <c r="BH119" s="247"/>
      <c r="BI119" s="247"/>
      <c r="BJ119" s="247"/>
      <c r="BK119" s="247"/>
      <c r="BL119" s="247"/>
      <c r="BM119" s="247"/>
      <c r="BN119" s="247"/>
      <c r="BO119" s="877" t="s">
        <v>478</v>
      </c>
      <c r="BP119" s="878"/>
      <c r="BQ119" s="879">
        <v>13364922</v>
      </c>
      <c r="BR119" s="845"/>
      <c r="BS119" s="845"/>
      <c r="BT119" s="845"/>
      <c r="BU119" s="845"/>
      <c r="BV119" s="845">
        <v>13135465</v>
      </c>
      <c r="BW119" s="845"/>
      <c r="BX119" s="845"/>
      <c r="BY119" s="845"/>
      <c r="BZ119" s="845"/>
      <c r="CA119" s="845">
        <v>12770126</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468</v>
      </c>
      <c r="DM119" s="764"/>
      <c r="DN119" s="764"/>
      <c r="DO119" s="764"/>
      <c r="DP119" s="765"/>
      <c r="DQ119" s="766" t="s">
        <v>468</v>
      </c>
      <c r="DR119" s="764"/>
      <c r="DS119" s="764"/>
      <c r="DT119" s="764"/>
      <c r="DU119" s="765"/>
      <c r="DV119" s="848" t="s">
        <v>445</v>
      </c>
      <c r="DW119" s="849"/>
      <c r="DX119" s="849"/>
      <c r="DY119" s="849"/>
      <c r="DZ119" s="850"/>
    </row>
    <row r="120" spans="1:130" s="226"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452</v>
      </c>
      <c r="AG120" s="780"/>
      <c r="AH120" s="780"/>
      <c r="AI120" s="780"/>
      <c r="AJ120" s="781"/>
      <c r="AK120" s="782" t="s">
        <v>445</v>
      </c>
      <c r="AL120" s="780"/>
      <c r="AM120" s="780"/>
      <c r="AN120" s="780"/>
      <c r="AO120" s="781"/>
      <c r="AP120" s="824" t="s">
        <v>447</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2899900</v>
      </c>
      <c r="BR120" s="842"/>
      <c r="BS120" s="842"/>
      <c r="BT120" s="842"/>
      <c r="BU120" s="842"/>
      <c r="BV120" s="842">
        <v>3893350</v>
      </c>
      <c r="BW120" s="842"/>
      <c r="BX120" s="842"/>
      <c r="BY120" s="842"/>
      <c r="BZ120" s="842"/>
      <c r="CA120" s="842">
        <v>4831307</v>
      </c>
      <c r="CB120" s="842"/>
      <c r="CC120" s="842"/>
      <c r="CD120" s="842"/>
      <c r="CE120" s="842"/>
      <c r="CF120" s="866">
        <v>97.5</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2558276</v>
      </c>
      <c r="DH120" s="842"/>
      <c r="DI120" s="842"/>
      <c r="DJ120" s="842"/>
      <c r="DK120" s="842"/>
      <c r="DL120" s="842">
        <v>2525583</v>
      </c>
      <c r="DM120" s="842"/>
      <c r="DN120" s="842"/>
      <c r="DO120" s="842"/>
      <c r="DP120" s="842"/>
      <c r="DQ120" s="842">
        <v>2505838</v>
      </c>
      <c r="DR120" s="842"/>
      <c r="DS120" s="842"/>
      <c r="DT120" s="842"/>
      <c r="DU120" s="842"/>
      <c r="DV120" s="843">
        <v>50.6</v>
      </c>
      <c r="DW120" s="843"/>
      <c r="DX120" s="843"/>
      <c r="DY120" s="843"/>
      <c r="DZ120" s="844"/>
    </row>
    <row r="121" spans="1:130" s="226"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28128</v>
      </c>
      <c r="AB121" s="780"/>
      <c r="AC121" s="780"/>
      <c r="AD121" s="780"/>
      <c r="AE121" s="781"/>
      <c r="AF121" s="782">
        <v>28128</v>
      </c>
      <c r="AG121" s="780"/>
      <c r="AH121" s="780"/>
      <c r="AI121" s="780"/>
      <c r="AJ121" s="781"/>
      <c r="AK121" s="782">
        <v>28128</v>
      </c>
      <c r="AL121" s="780"/>
      <c r="AM121" s="780"/>
      <c r="AN121" s="780"/>
      <c r="AO121" s="781"/>
      <c r="AP121" s="824">
        <v>0.6</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t="s">
        <v>461</v>
      </c>
      <c r="BR121" s="817"/>
      <c r="BS121" s="817"/>
      <c r="BT121" s="817"/>
      <c r="BU121" s="817"/>
      <c r="BV121" s="817" t="s">
        <v>468</v>
      </c>
      <c r="BW121" s="817"/>
      <c r="BX121" s="817"/>
      <c r="BY121" s="817"/>
      <c r="BZ121" s="817"/>
      <c r="CA121" s="817" t="s">
        <v>445</v>
      </c>
      <c r="CB121" s="817"/>
      <c r="CC121" s="817"/>
      <c r="CD121" s="817"/>
      <c r="CE121" s="817"/>
      <c r="CF121" s="875" t="s">
        <v>445</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1924862</v>
      </c>
      <c r="DH121" s="817"/>
      <c r="DI121" s="817"/>
      <c r="DJ121" s="817"/>
      <c r="DK121" s="817"/>
      <c r="DL121" s="817">
        <v>1834656</v>
      </c>
      <c r="DM121" s="817"/>
      <c r="DN121" s="817"/>
      <c r="DO121" s="817"/>
      <c r="DP121" s="817"/>
      <c r="DQ121" s="817">
        <v>1813341</v>
      </c>
      <c r="DR121" s="817"/>
      <c r="DS121" s="817"/>
      <c r="DT121" s="817"/>
      <c r="DU121" s="817"/>
      <c r="DV121" s="794">
        <v>36.6</v>
      </c>
      <c r="DW121" s="794"/>
      <c r="DX121" s="794"/>
      <c r="DY121" s="794"/>
      <c r="DZ121" s="795"/>
    </row>
    <row r="122" spans="1:130" s="226"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446</v>
      </c>
      <c r="AG122" s="780"/>
      <c r="AH122" s="780"/>
      <c r="AI122" s="780"/>
      <c r="AJ122" s="781"/>
      <c r="AK122" s="782" t="s">
        <v>445</v>
      </c>
      <c r="AL122" s="780"/>
      <c r="AM122" s="780"/>
      <c r="AN122" s="780"/>
      <c r="AO122" s="781"/>
      <c r="AP122" s="824" t="s">
        <v>447</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7523458</v>
      </c>
      <c r="BR122" s="845"/>
      <c r="BS122" s="845"/>
      <c r="BT122" s="845"/>
      <c r="BU122" s="845"/>
      <c r="BV122" s="845">
        <v>7291646</v>
      </c>
      <c r="BW122" s="845"/>
      <c r="BX122" s="845"/>
      <c r="BY122" s="845"/>
      <c r="BZ122" s="845"/>
      <c r="CA122" s="845">
        <v>6954610</v>
      </c>
      <c r="CB122" s="845"/>
      <c r="CC122" s="845"/>
      <c r="CD122" s="845"/>
      <c r="CE122" s="845"/>
      <c r="CF122" s="846">
        <v>140.4</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t="s">
        <v>445</v>
      </c>
      <c r="DH122" s="817"/>
      <c r="DI122" s="817"/>
      <c r="DJ122" s="817"/>
      <c r="DK122" s="817"/>
      <c r="DL122" s="817" t="s">
        <v>130</v>
      </c>
      <c r="DM122" s="817"/>
      <c r="DN122" s="817"/>
      <c r="DO122" s="817"/>
      <c r="DP122" s="817"/>
      <c r="DQ122" s="817">
        <v>40498</v>
      </c>
      <c r="DR122" s="817"/>
      <c r="DS122" s="817"/>
      <c r="DT122" s="817"/>
      <c r="DU122" s="817"/>
      <c r="DV122" s="794">
        <v>0.8</v>
      </c>
      <c r="DW122" s="794"/>
      <c r="DX122" s="794"/>
      <c r="DY122" s="794"/>
      <c r="DZ122" s="795"/>
    </row>
    <row r="123" spans="1:130" s="226" customFormat="1" ht="26.25" customHeight="1" x14ac:dyDescent="0.15">
      <c r="A123" s="820"/>
      <c r="B123" s="821"/>
      <c r="C123" s="815"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461</v>
      </c>
      <c r="AB123" s="780"/>
      <c r="AC123" s="780"/>
      <c r="AD123" s="780"/>
      <c r="AE123" s="781"/>
      <c r="AF123" s="782" t="s">
        <v>455</v>
      </c>
      <c r="AG123" s="780"/>
      <c r="AH123" s="780"/>
      <c r="AI123" s="780"/>
      <c r="AJ123" s="781"/>
      <c r="AK123" s="782" t="s">
        <v>468</v>
      </c>
      <c r="AL123" s="780"/>
      <c r="AM123" s="780"/>
      <c r="AN123" s="780"/>
      <c r="AO123" s="781"/>
      <c r="AP123" s="824" t="s">
        <v>130</v>
      </c>
      <c r="AQ123" s="825"/>
      <c r="AR123" s="825"/>
      <c r="AS123" s="825"/>
      <c r="AT123" s="826"/>
      <c r="AU123" s="886"/>
      <c r="AV123" s="887"/>
      <c r="AW123" s="887"/>
      <c r="AX123" s="887"/>
      <c r="AY123" s="887"/>
      <c r="AZ123" s="247" t="s">
        <v>188</v>
      </c>
      <c r="BA123" s="247"/>
      <c r="BB123" s="247"/>
      <c r="BC123" s="247"/>
      <c r="BD123" s="247"/>
      <c r="BE123" s="247"/>
      <c r="BF123" s="247"/>
      <c r="BG123" s="247"/>
      <c r="BH123" s="247"/>
      <c r="BI123" s="247"/>
      <c r="BJ123" s="247"/>
      <c r="BK123" s="247"/>
      <c r="BL123" s="247"/>
      <c r="BM123" s="247"/>
      <c r="BN123" s="247"/>
      <c r="BO123" s="877" t="s">
        <v>489</v>
      </c>
      <c r="BP123" s="878"/>
      <c r="BQ123" s="832">
        <v>10423358</v>
      </c>
      <c r="BR123" s="833"/>
      <c r="BS123" s="833"/>
      <c r="BT123" s="833"/>
      <c r="BU123" s="833"/>
      <c r="BV123" s="833">
        <v>11184996</v>
      </c>
      <c r="BW123" s="833"/>
      <c r="BX123" s="833"/>
      <c r="BY123" s="833"/>
      <c r="BZ123" s="833"/>
      <c r="CA123" s="833">
        <v>11785917</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v>2461</v>
      </c>
      <c r="DH123" s="780"/>
      <c r="DI123" s="780"/>
      <c r="DJ123" s="780"/>
      <c r="DK123" s="781"/>
      <c r="DL123" s="782">
        <v>2253</v>
      </c>
      <c r="DM123" s="780"/>
      <c r="DN123" s="780"/>
      <c r="DO123" s="780"/>
      <c r="DP123" s="781"/>
      <c r="DQ123" s="782">
        <v>2141</v>
      </c>
      <c r="DR123" s="780"/>
      <c r="DS123" s="780"/>
      <c r="DT123" s="780"/>
      <c r="DU123" s="781"/>
      <c r="DV123" s="824">
        <v>0</v>
      </c>
      <c r="DW123" s="825"/>
      <c r="DX123" s="825"/>
      <c r="DY123" s="825"/>
      <c r="DZ123" s="826"/>
    </row>
    <row r="124" spans="1:130" s="226"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445</v>
      </c>
      <c r="AG124" s="780"/>
      <c r="AH124" s="780"/>
      <c r="AI124" s="780"/>
      <c r="AJ124" s="781"/>
      <c r="AK124" s="782" t="s">
        <v>130</v>
      </c>
      <c r="AL124" s="780"/>
      <c r="AM124" s="780"/>
      <c r="AN124" s="780"/>
      <c r="AO124" s="781"/>
      <c r="AP124" s="824" t="s">
        <v>468</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61.2</v>
      </c>
      <c r="BR124" s="831"/>
      <c r="BS124" s="831"/>
      <c r="BT124" s="831"/>
      <c r="BU124" s="831"/>
      <c r="BV124" s="831">
        <v>38.200000000000003</v>
      </c>
      <c r="BW124" s="831"/>
      <c r="BX124" s="831"/>
      <c r="BY124" s="831"/>
      <c r="BZ124" s="831"/>
      <c r="CA124" s="831">
        <v>19.8</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446</v>
      </c>
      <c r="DW124" s="849"/>
      <c r="DX124" s="849"/>
      <c r="DY124" s="849"/>
      <c r="DZ124" s="850"/>
    </row>
    <row r="125" spans="1:130" s="226"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445</v>
      </c>
      <c r="AG125" s="780"/>
      <c r="AH125" s="780"/>
      <c r="AI125" s="780"/>
      <c r="AJ125" s="781"/>
      <c r="AK125" s="782" t="s">
        <v>130</v>
      </c>
      <c r="AL125" s="780"/>
      <c r="AM125" s="780"/>
      <c r="AN125" s="780"/>
      <c r="AO125" s="781"/>
      <c r="AP125" s="824" t="s">
        <v>445</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452</v>
      </c>
      <c r="DW125" s="843"/>
      <c r="DX125" s="843"/>
      <c r="DY125" s="843"/>
      <c r="DZ125" s="844"/>
    </row>
    <row r="126" spans="1:130" s="226"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130</v>
      </c>
      <c r="AG126" s="780"/>
      <c r="AH126" s="780"/>
      <c r="AI126" s="780"/>
      <c r="AJ126" s="781"/>
      <c r="AK126" s="782" t="s">
        <v>130</v>
      </c>
      <c r="AL126" s="780"/>
      <c r="AM126" s="780"/>
      <c r="AN126" s="780"/>
      <c r="AO126" s="781"/>
      <c r="AP126" s="824" t="s">
        <v>446</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471</v>
      </c>
      <c r="DM126" s="817"/>
      <c r="DN126" s="817"/>
      <c r="DO126" s="817"/>
      <c r="DP126" s="817"/>
      <c r="DQ126" s="817" t="s">
        <v>446</v>
      </c>
      <c r="DR126" s="817"/>
      <c r="DS126" s="817"/>
      <c r="DT126" s="817"/>
      <c r="DU126" s="817"/>
      <c r="DV126" s="794" t="s">
        <v>445</v>
      </c>
      <c r="DW126" s="794"/>
      <c r="DX126" s="794"/>
      <c r="DY126" s="794"/>
      <c r="DZ126" s="795"/>
    </row>
    <row r="127" spans="1:130" s="226"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445</v>
      </c>
      <c r="AG127" s="780"/>
      <c r="AH127" s="780"/>
      <c r="AI127" s="780"/>
      <c r="AJ127" s="781"/>
      <c r="AK127" s="782" t="s">
        <v>130</v>
      </c>
      <c r="AL127" s="780"/>
      <c r="AM127" s="780"/>
      <c r="AN127" s="780"/>
      <c r="AO127" s="781"/>
      <c r="AP127" s="824" t="s">
        <v>445</v>
      </c>
      <c r="AQ127" s="825"/>
      <c r="AR127" s="825"/>
      <c r="AS127" s="825"/>
      <c r="AT127" s="826"/>
      <c r="AU127" s="228"/>
      <c r="AV127" s="228"/>
      <c r="AW127" s="228"/>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130</v>
      </c>
      <c r="DM127" s="817"/>
      <c r="DN127" s="817"/>
      <c r="DO127" s="817"/>
      <c r="DP127" s="817"/>
      <c r="DQ127" s="817" t="s">
        <v>447</v>
      </c>
      <c r="DR127" s="817"/>
      <c r="DS127" s="817"/>
      <c r="DT127" s="817"/>
      <c r="DU127" s="817"/>
      <c r="DV127" s="794" t="s">
        <v>130</v>
      </c>
      <c r="DW127" s="794"/>
      <c r="DX127" s="794"/>
      <c r="DY127" s="794"/>
      <c r="DZ127" s="795"/>
    </row>
    <row r="128" spans="1:130" s="226"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t="s">
        <v>471</v>
      </c>
      <c r="AB128" s="801"/>
      <c r="AC128" s="801"/>
      <c r="AD128" s="801"/>
      <c r="AE128" s="802"/>
      <c r="AF128" s="803" t="s">
        <v>445</v>
      </c>
      <c r="AG128" s="801"/>
      <c r="AH128" s="801"/>
      <c r="AI128" s="801"/>
      <c r="AJ128" s="802"/>
      <c r="AK128" s="803">
        <v>271</v>
      </c>
      <c r="AL128" s="801"/>
      <c r="AM128" s="801"/>
      <c r="AN128" s="801"/>
      <c r="AO128" s="802"/>
      <c r="AP128" s="804"/>
      <c r="AQ128" s="805"/>
      <c r="AR128" s="805"/>
      <c r="AS128" s="805"/>
      <c r="AT128" s="806"/>
      <c r="AU128" s="228"/>
      <c r="AV128" s="228"/>
      <c r="AW128" s="228"/>
      <c r="AX128" s="807" t="s">
        <v>504</v>
      </c>
      <c r="AY128" s="808"/>
      <c r="AZ128" s="808"/>
      <c r="BA128" s="808"/>
      <c r="BB128" s="808"/>
      <c r="BC128" s="808"/>
      <c r="BD128" s="808"/>
      <c r="BE128" s="809"/>
      <c r="BF128" s="786" t="s">
        <v>452</v>
      </c>
      <c r="BG128" s="787"/>
      <c r="BH128" s="787"/>
      <c r="BI128" s="787"/>
      <c r="BJ128" s="787"/>
      <c r="BK128" s="787"/>
      <c r="BL128" s="810"/>
      <c r="BM128" s="786">
        <v>14.67</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v>1423</v>
      </c>
      <c r="DH128" s="791"/>
      <c r="DI128" s="791"/>
      <c r="DJ128" s="791"/>
      <c r="DK128" s="791"/>
      <c r="DL128" s="791" t="s">
        <v>445</v>
      </c>
      <c r="DM128" s="791"/>
      <c r="DN128" s="791"/>
      <c r="DO128" s="791"/>
      <c r="DP128" s="791"/>
      <c r="DQ128" s="791" t="s">
        <v>445</v>
      </c>
      <c r="DR128" s="791"/>
      <c r="DS128" s="791"/>
      <c r="DT128" s="791"/>
      <c r="DU128" s="791"/>
      <c r="DV128" s="792" t="s">
        <v>445</v>
      </c>
      <c r="DW128" s="792"/>
      <c r="DX128" s="792"/>
      <c r="DY128" s="792"/>
      <c r="DZ128" s="793"/>
    </row>
    <row r="129" spans="1:131" s="226"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5412097</v>
      </c>
      <c r="AB129" s="780"/>
      <c r="AC129" s="780"/>
      <c r="AD129" s="780"/>
      <c r="AE129" s="781"/>
      <c r="AF129" s="782">
        <v>5708461</v>
      </c>
      <c r="AG129" s="780"/>
      <c r="AH129" s="780"/>
      <c r="AI129" s="780"/>
      <c r="AJ129" s="781"/>
      <c r="AK129" s="782">
        <v>5552781</v>
      </c>
      <c r="AL129" s="780"/>
      <c r="AM129" s="780"/>
      <c r="AN129" s="780"/>
      <c r="AO129" s="781"/>
      <c r="AP129" s="783"/>
      <c r="AQ129" s="784"/>
      <c r="AR129" s="784"/>
      <c r="AS129" s="784"/>
      <c r="AT129" s="785"/>
      <c r="AU129" s="229"/>
      <c r="AV129" s="229"/>
      <c r="AW129" s="229"/>
      <c r="AX129" s="751" t="s">
        <v>507</v>
      </c>
      <c r="AY129" s="752"/>
      <c r="AZ129" s="752"/>
      <c r="BA129" s="752"/>
      <c r="BB129" s="752"/>
      <c r="BC129" s="752"/>
      <c r="BD129" s="752"/>
      <c r="BE129" s="753"/>
      <c r="BF129" s="770" t="s">
        <v>447</v>
      </c>
      <c r="BG129" s="771"/>
      <c r="BH129" s="771"/>
      <c r="BI129" s="771"/>
      <c r="BJ129" s="771"/>
      <c r="BK129" s="771"/>
      <c r="BL129" s="772"/>
      <c r="BM129" s="770">
        <v>19.670000000000002</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611818</v>
      </c>
      <c r="AB130" s="780"/>
      <c r="AC130" s="780"/>
      <c r="AD130" s="780"/>
      <c r="AE130" s="781"/>
      <c r="AF130" s="782">
        <v>613723</v>
      </c>
      <c r="AG130" s="780"/>
      <c r="AH130" s="780"/>
      <c r="AI130" s="780"/>
      <c r="AJ130" s="781"/>
      <c r="AK130" s="782">
        <v>599943</v>
      </c>
      <c r="AL130" s="780"/>
      <c r="AM130" s="780"/>
      <c r="AN130" s="780"/>
      <c r="AO130" s="781"/>
      <c r="AP130" s="783"/>
      <c r="AQ130" s="784"/>
      <c r="AR130" s="784"/>
      <c r="AS130" s="784"/>
      <c r="AT130" s="785"/>
      <c r="AU130" s="229"/>
      <c r="AV130" s="229"/>
      <c r="AW130" s="229"/>
      <c r="AX130" s="751" t="s">
        <v>510</v>
      </c>
      <c r="AY130" s="752"/>
      <c r="AZ130" s="752"/>
      <c r="BA130" s="752"/>
      <c r="BB130" s="752"/>
      <c r="BC130" s="752"/>
      <c r="BD130" s="752"/>
      <c r="BE130" s="753"/>
      <c r="BF130" s="754">
        <v>6.8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4800279</v>
      </c>
      <c r="AB131" s="764"/>
      <c r="AC131" s="764"/>
      <c r="AD131" s="764"/>
      <c r="AE131" s="765"/>
      <c r="AF131" s="766">
        <v>5094738</v>
      </c>
      <c r="AG131" s="764"/>
      <c r="AH131" s="764"/>
      <c r="AI131" s="764"/>
      <c r="AJ131" s="765"/>
      <c r="AK131" s="766">
        <v>4952838</v>
      </c>
      <c r="AL131" s="764"/>
      <c r="AM131" s="764"/>
      <c r="AN131" s="764"/>
      <c r="AO131" s="765"/>
      <c r="AP131" s="767"/>
      <c r="AQ131" s="768"/>
      <c r="AR131" s="768"/>
      <c r="AS131" s="768"/>
      <c r="AT131" s="769"/>
      <c r="AU131" s="229"/>
      <c r="AV131" s="229"/>
      <c r="AW131" s="229"/>
      <c r="AX131" s="729" t="s">
        <v>512</v>
      </c>
      <c r="AY131" s="730"/>
      <c r="AZ131" s="730"/>
      <c r="BA131" s="730"/>
      <c r="BB131" s="730"/>
      <c r="BC131" s="730"/>
      <c r="BD131" s="730"/>
      <c r="BE131" s="731"/>
      <c r="BF131" s="732">
        <v>19.8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6.8164996240000004</v>
      </c>
      <c r="AB132" s="745"/>
      <c r="AC132" s="745"/>
      <c r="AD132" s="745"/>
      <c r="AE132" s="746"/>
      <c r="AF132" s="747">
        <v>6.4172877980000003</v>
      </c>
      <c r="AG132" s="745"/>
      <c r="AH132" s="745"/>
      <c r="AI132" s="745"/>
      <c r="AJ132" s="746"/>
      <c r="AK132" s="747">
        <v>7.2292491700000001</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7</v>
      </c>
      <c r="AB133" s="724"/>
      <c r="AC133" s="724"/>
      <c r="AD133" s="724"/>
      <c r="AE133" s="725"/>
      <c r="AF133" s="723">
        <v>6.8</v>
      </c>
      <c r="AG133" s="724"/>
      <c r="AH133" s="724"/>
      <c r="AI133" s="724"/>
      <c r="AJ133" s="725"/>
      <c r="AK133" s="723">
        <v>6.8</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D5IKrLpQrHsZ4apZPqR/k76TMURTFuyRkWPzn9BA0icBmheqQCj+lh/8fCpV2nxIEwCn+WTno5Yjm7wnCdxMg==" saltValue="2dSbA+BAwGgV+mIYut2K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yRKRtmjaCX47xqeW+kCFbuSn/mgiVbClJb0Ieorx4S6b57ybZA1TzW9l93z6zlfNGVaA6sTlg/pMvOPT1/rtfg==" saltValue="tnndCeIWcv4a+GlF68RMB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OeL3niA85PP/tvtYDaEm3KXxUsY3kY6Uo6uhjcmLjLgd8eQHjVWIIEZrhcog1EjzlqhAyj0dellEMunm8D49g==" saltValue="njZe5Pvj7fA+aumwJ937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519</v>
      </c>
      <c r="AP7" s="268"/>
      <c r="AQ7" s="269" t="s">
        <v>520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521</v>
      </c>
      <c r="AQ8" s="275" t="s">
        <v>522</v>
      </c>
      <c r="AR8" s="276" t="s">
        <v>523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524</v>
      </c>
      <c r="AL9" s="1131"/>
      <c r="AM9" s="1131"/>
      <c r="AN9" s="1132"/>
      <c r="AO9" s="277">
        <v>1452795</v>
      </c>
      <c r="AP9" s="277">
        <v>68451</v>
      </c>
      <c r="AQ9" s="278">
        <v>102779</v>
      </c>
      <c r="AR9" s="279">
        <v>-33.4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525</v>
      </c>
      <c r="AL10" s="1131"/>
      <c r="AM10" s="1131"/>
      <c r="AN10" s="1132"/>
      <c r="AO10" s="280">
        <v>277352</v>
      </c>
      <c r="AP10" s="280">
        <v>13068</v>
      </c>
      <c r="AQ10" s="281">
        <v>13414</v>
      </c>
      <c r="AR10" s="282">
        <v>-2.6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526</v>
      </c>
      <c r="AL11" s="1131"/>
      <c r="AM11" s="1131"/>
      <c r="AN11" s="1132"/>
      <c r="AO11" s="280" t="s">
        <v>527</v>
      </c>
      <c r="AP11" s="280" t="s">
        <v>527</v>
      </c>
      <c r="AQ11" s="281">
        <v>625</v>
      </c>
      <c r="AR11" s="282" t="s">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528</v>
      </c>
      <c r="AL12" s="1131"/>
      <c r="AM12" s="1131"/>
      <c r="AN12" s="1132"/>
      <c r="AO12" s="280" t="s">
        <v>527</v>
      </c>
      <c r="AP12" s="280" t="s">
        <v>527</v>
      </c>
      <c r="AQ12" s="281" t="s">
        <v>527</v>
      </c>
      <c r="AR12" s="282" t="s">
        <v>527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529</v>
      </c>
      <c r="AL13" s="1131"/>
      <c r="AM13" s="1131"/>
      <c r="AN13" s="1132"/>
      <c r="AO13" s="280">
        <v>111583</v>
      </c>
      <c r="AP13" s="280">
        <v>5257</v>
      </c>
      <c r="AQ13" s="281">
        <v>4486</v>
      </c>
      <c r="AR13" s="282">
        <v>17.2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530</v>
      </c>
      <c r="AL14" s="1131"/>
      <c r="AM14" s="1131"/>
      <c r="AN14" s="1132"/>
      <c r="AO14" s="280">
        <v>10707</v>
      </c>
      <c r="AP14" s="280">
        <v>504</v>
      </c>
      <c r="AQ14" s="281">
        <v>2014</v>
      </c>
      <c r="AR14" s="282">
        <v>-75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531</v>
      </c>
      <c r="AL15" s="1134"/>
      <c r="AM15" s="1134"/>
      <c r="AN15" s="1135"/>
      <c r="AO15" s="280">
        <v>-116661</v>
      </c>
      <c r="AP15" s="280">
        <v>-5497</v>
      </c>
      <c r="AQ15" s="281">
        <v>-12185</v>
      </c>
      <c r="AR15" s="282">
        <v>-54.9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188</v>
      </c>
      <c r="AL16" s="1134"/>
      <c r="AM16" s="1134"/>
      <c r="AN16" s="1135"/>
      <c r="AO16" s="280">
        <v>1735776</v>
      </c>
      <c r="AP16" s="280">
        <v>81784</v>
      </c>
      <c r="AQ16" s="281">
        <v>111132</v>
      </c>
      <c r="AR16" s="282">
        <v>-26.4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536</v>
      </c>
      <c r="AL21" s="1137"/>
      <c r="AM21" s="1137"/>
      <c r="AN21" s="1138"/>
      <c r="AO21" s="293">
        <v>7.54</v>
      </c>
      <c r="AP21" s="294">
        <v>10.32</v>
      </c>
      <c r="AQ21" s="295">
        <v>-2.78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537</v>
      </c>
      <c r="AL22" s="1137"/>
      <c r="AM22" s="1137"/>
      <c r="AN22" s="1138"/>
      <c r="AO22" s="298">
        <v>99.4</v>
      </c>
      <c r="AP22" s="299">
        <v>97.4</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519</v>
      </c>
      <c r="AP30" s="268"/>
      <c r="AQ30" s="269" t="s">
        <v>520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521</v>
      </c>
      <c r="AQ31" s="275" t="s">
        <v>522</v>
      </c>
      <c r="AR31" s="276" t="s">
        <v>523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541</v>
      </c>
      <c r="AL32" s="1121"/>
      <c r="AM32" s="1121"/>
      <c r="AN32" s="1122"/>
      <c r="AO32" s="308">
        <v>587906</v>
      </c>
      <c r="AP32" s="308">
        <v>27700</v>
      </c>
      <c r="AQ32" s="309">
        <v>77966</v>
      </c>
      <c r="AR32" s="310">
        <v>-64.5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542</v>
      </c>
      <c r="AL33" s="1121"/>
      <c r="AM33" s="1121"/>
      <c r="AN33" s="1122"/>
      <c r="AO33" s="308" t="s">
        <v>527</v>
      </c>
      <c r="AP33" s="308" t="s">
        <v>527</v>
      </c>
      <c r="AQ33" s="309" t="s">
        <v>527</v>
      </c>
      <c r="AR33" s="310" t="s">
        <v>527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543</v>
      </c>
      <c r="AL34" s="1121"/>
      <c r="AM34" s="1121"/>
      <c r="AN34" s="1122"/>
      <c r="AO34" s="308" t="s">
        <v>527</v>
      </c>
      <c r="AP34" s="308" t="s">
        <v>527</v>
      </c>
      <c r="AQ34" s="309" t="s">
        <v>527</v>
      </c>
      <c r="AR34" s="310" t="s">
        <v>527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544</v>
      </c>
      <c r="AL35" s="1121"/>
      <c r="AM35" s="1121"/>
      <c r="AN35" s="1122"/>
      <c r="AO35" s="308">
        <v>327888</v>
      </c>
      <c r="AP35" s="308">
        <v>15449</v>
      </c>
      <c r="AQ35" s="309">
        <v>25902</v>
      </c>
      <c r="AR35" s="310">
        <v>-40.4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545</v>
      </c>
      <c r="AL36" s="1121"/>
      <c r="AM36" s="1121"/>
      <c r="AN36" s="1122"/>
      <c r="AO36" s="308">
        <v>14345</v>
      </c>
      <c r="AP36" s="308">
        <v>676</v>
      </c>
      <c r="AQ36" s="309">
        <v>1723</v>
      </c>
      <c r="AR36" s="310">
        <v>-60.8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546</v>
      </c>
      <c r="AL37" s="1121"/>
      <c r="AM37" s="1121"/>
      <c r="AN37" s="1122"/>
      <c r="AO37" s="308">
        <v>28128</v>
      </c>
      <c r="AP37" s="308">
        <v>1325</v>
      </c>
      <c r="AQ37" s="309">
        <v>794</v>
      </c>
      <c r="AR37" s="310">
        <v>66.900000000000006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547</v>
      </c>
      <c r="AL38" s="1124"/>
      <c r="AM38" s="1124"/>
      <c r="AN38" s="1125"/>
      <c r="AO38" s="311" t="s">
        <v>527</v>
      </c>
      <c r="AP38" s="311" t="s">
        <v>527</v>
      </c>
      <c r="AQ38" s="312">
        <v>2</v>
      </c>
      <c r="AR38" s="300" t="s">
        <v>527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548</v>
      </c>
      <c r="AL39" s="1124"/>
      <c r="AM39" s="1124"/>
      <c r="AN39" s="1125"/>
      <c r="AO39" s="308">
        <v>-271</v>
      </c>
      <c r="AP39" s="308">
        <v>-13</v>
      </c>
      <c r="AQ39" s="309">
        <v>-3939</v>
      </c>
      <c r="AR39" s="310">
        <v>-99.7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549</v>
      </c>
      <c r="AL40" s="1121"/>
      <c r="AM40" s="1121"/>
      <c r="AN40" s="1122"/>
      <c r="AO40" s="308">
        <v>-599943</v>
      </c>
      <c r="AP40" s="308">
        <v>-28267</v>
      </c>
      <c r="AQ40" s="309">
        <v>-69021</v>
      </c>
      <c r="AR40" s="310">
        <v>-59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303</v>
      </c>
      <c r="AL41" s="1127"/>
      <c r="AM41" s="1127"/>
      <c r="AN41" s="1128"/>
      <c r="AO41" s="308">
        <v>358053</v>
      </c>
      <c r="AP41" s="308">
        <v>16870</v>
      </c>
      <c r="AQ41" s="309">
        <v>33427</v>
      </c>
      <c r="AR41" s="310">
        <v>-49.5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519</v>
      </c>
      <c r="AN49" s="1115" t="s">
        <v>553</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554</v>
      </c>
      <c r="AO50" s="325" t="s">
        <v>555</v>
      </c>
      <c r="AP50" s="326" t="s">
        <v>556</v>
      </c>
      <c r="AQ50" s="327" t="s">
        <v>557</v>
      </c>
      <c r="AR50" s="328" t="s">
        <v>558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951588</v>
      </c>
      <c r="AN51" s="330">
        <v>42699</v>
      </c>
      <c r="AO51" s="331">
        <v>67.3</v>
      </c>
      <c r="AP51" s="332">
        <v>66364</v>
      </c>
      <c r="AQ51" s="333">
        <v>2</v>
      </c>
      <c r="AR51" s="334">
        <v>65.3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595303</v>
      </c>
      <c r="AN52" s="338">
        <v>26712</v>
      </c>
      <c r="AO52" s="339">
        <v>12.7</v>
      </c>
      <c r="AP52" s="340">
        <v>24935</v>
      </c>
      <c r="AQ52" s="341">
        <v>-32.700000000000003</v>
      </c>
      <c r="AR52" s="342">
        <v>45.4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930267</v>
      </c>
      <c r="AN53" s="330">
        <v>42130</v>
      </c>
      <c r="AO53" s="331">
        <v>-1.3</v>
      </c>
      <c r="AP53" s="332">
        <v>68548</v>
      </c>
      <c r="AQ53" s="333">
        <v>3.3</v>
      </c>
      <c r="AR53" s="334">
        <v>-4.5999999999999996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648506</v>
      </c>
      <c r="AN54" s="338">
        <v>29369</v>
      </c>
      <c r="AO54" s="339">
        <v>9.9</v>
      </c>
      <c r="AP54" s="340">
        <v>31673</v>
      </c>
      <c r="AQ54" s="341">
        <v>27</v>
      </c>
      <c r="AR54" s="342">
        <v>-17.100000000000001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500448</v>
      </c>
      <c r="AN55" s="330">
        <v>23024</v>
      </c>
      <c r="AO55" s="331">
        <v>-45.4</v>
      </c>
      <c r="AP55" s="332">
        <v>78575</v>
      </c>
      <c r="AQ55" s="333">
        <v>14.6</v>
      </c>
      <c r="AR55" s="334">
        <v>-60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323617</v>
      </c>
      <c r="AN56" s="338">
        <v>14889</v>
      </c>
      <c r="AO56" s="339">
        <v>-49.3</v>
      </c>
      <c r="AP56" s="340">
        <v>41766</v>
      </c>
      <c r="AQ56" s="341">
        <v>31.9</v>
      </c>
      <c r="AR56" s="342">
        <v>-81.2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364139</v>
      </c>
      <c r="AN57" s="330">
        <v>17111</v>
      </c>
      <c r="AO57" s="331">
        <v>-25.7</v>
      </c>
      <c r="AP57" s="332">
        <v>61630</v>
      </c>
      <c r="AQ57" s="333">
        <v>-21.6</v>
      </c>
      <c r="AR57" s="334">
        <v>-4.0999999999999996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162555</v>
      </c>
      <c r="AN58" s="338">
        <v>7639</v>
      </c>
      <c r="AO58" s="339">
        <v>-48.7</v>
      </c>
      <c r="AP58" s="340">
        <v>28910</v>
      </c>
      <c r="AQ58" s="341">
        <v>-30.8</v>
      </c>
      <c r="AR58" s="342">
        <v>-17.899999999999999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323636</v>
      </c>
      <c r="AN59" s="330">
        <v>15249</v>
      </c>
      <c r="AO59" s="331">
        <v>-10.9</v>
      </c>
      <c r="AP59" s="332">
        <v>76485</v>
      </c>
      <c r="AQ59" s="333">
        <v>24.1</v>
      </c>
      <c r="AR59" s="334">
        <v>-35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229589</v>
      </c>
      <c r="AN60" s="338">
        <v>10817</v>
      </c>
      <c r="AO60" s="339">
        <v>41.6</v>
      </c>
      <c r="AP60" s="340">
        <v>29566</v>
      </c>
      <c r="AQ60" s="341">
        <v>2.2999999999999998</v>
      </c>
      <c r="AR60" s="342">
        <v>39.299999999999997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614016</v>
      </c>
      <c r="AN61" s="345">
        <v>28043</v>
      </c>
      <c r="AO61" s="346">
        <v>-3.2</v>
      </c>
      <c r="AP61" s="347">
        <v>70320</v>
      </c>
      <c r="AQ61" s="348">
        <v>4.5</v>
      </c>
      <c r="AR61" s="334">
        <v>-7.7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391914</v>
      </c>
      <c r="AN62" s="338">
        <v>17885</v>
      </c>
      <c r="AO62" s="339">
        <v>-6.8</v>
      </c>
      <c r="AP62" s="340">
        <v>31370</v>
      </c>
      <c r="AQ62" s="341">
        <v>-0.5</v>
      </c>
      <c r="AR62" s="342">
        <v>-6.3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7lyVhH3tI87zqv8uWo2Uw/iTjghRLontElOxDvUpsdWnIiTtcQC4RbrblEbrnE41kALnjM+mlRlNka/1mABJ8Q==" saltValue="qlvad3FtqXByWEgaiETr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567</v>
      </c>
    </row>
    <row r="121" spans="125:125" ht="13.5" hidden="1" customHeight="1" x14ac:dyDescent="0.15">
      <c r="DU121" s="255"/>
    </row>
  </sheetData>
  <sheetProtection algorithmName="SHA-512" hashValue="ff5TkBk6J/WYPvJr4/sDGumTbhEUEZFyvCwSck940yZhPKvtHiGipcBWvFZH3/Qsx9EGTQyoO73fdhWEWY48/A==" saltValue="PI51Z9mWP7hskPrC5AmN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568</v>
      </c>
    </row>
  </sheetData>
  <sheetProtection algorithmName="SHA-512" hashValue="0c45v+C8Y5np/rflRUnNSLVFtXn9cJMbeDR2PYx5tEAC+N7VCF/HXnXDndT9Qc6c9AL6uc1hAuIJ0xhzSatITw==" saltValue="K4cb3ehk4+bD6TxYEj4T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17.38</v>
      </c>
      <c r="G47" s="12">
        <v>16.91</v>
      </c>
      <c r="H47" s="12">
        <v>18.02</v>
      </c>
      <c r="I47" s="12">
        <v>21.14</v>
      </c>
      <c r="J47" s="13">
        <v>25.86</v>
      </c>
    </row>
    <row r="48" spans="2:10" ht="57.75" customHeight="1" x14ac:dyDescent="0.15">
      <c r="B48" s="14"/>
      <c r="C48" s="1141" t="s">
        <v>4</v>
      </c>
      <c r="D48" s="1141"/>
      <c r="E48" s="1142"/>
      <c r="F48" s="15">
        <v>8.5</v>
      </c>
      <c r="G48" s="16">
        <v>6.25</v>
      </c>
      <c r="H48" s="16">
        <v>8.61</v>
      </c>
      <c r="I48" s="16">
        <v>13.19</v>
      </c>
      <c r="J48" s="17">
        <v>12.65</v>
      </c>
    </row>
    <row r="49" spans="2:10" ht="57.75" customHeight="1" thickBot="1" x14ac:dyDescent="0.2">
      <c r="B49" s="18"/>
      <c r="C49" s="1143" t="s">
        <v>5</v>
      </c>
      <c r="D49" s="1143"/>
      <c r="E49" s="1144"/>
      <c r="F49" s="19" t="s">
        <v>574</v>
      </c>
      <c r="G49" s="20" t="s">
        <v>575</v>
      </c>
      <c r="H49" s="20">
        <v>4.3</v>
      </c>
      <c r="I49" s="20">
        <v>9.09</v>
      </c>
      <c r="J49" s="21">
        <v>3.21</v>
      </c>
    </row>
    <row r="50" spans="2:10" x14ac:dyDescent="0.15"/>
  </sheetData>
  <sheetProtection algorithmName="SHA-512" hashValue="I22fAkfqrBIcH72Y8LtxbmJxVFAPySlW0D8pN7bqmzCHjdBpWTgW2sLGjDt91xa9dArHYXiDQ/dkPGyo2hOX1g==" saltValue="KShbvP0RyUzlslFl5ri7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2024-03-21T23:27:19Z</cp:lastPrinted>
  <dcterms:created xsi:type="dcterms:W3CDTF">2024-03-14T01:29:13Z</dcterms:created>
  <dcterms:modified xsi:type="dcterms:W3CDTF">2024-03-25T05:21:40Z</dcterms:modified>
  <cp:category/>
</cp:coreProperties>
</file>