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tabRatio="713" activeTab="0"/>
  </bookViews>
  <sheets>
    <sheet name="一般＆退職・基礎" sheetId="1" r:id="rId1"/>
    <sheet name="一般＆退職・介護" sheetId="2" r:id="rId2"/>
    <sheet name="合計・基礎+介護" sheetId="3" r:id="rId3"/>
  </sheets>
  <definedNames/>
  <calcPr fullCalcOnLoad="1"/>
</workbook>
</file>

<file path=xl/sharedStrings.xml><?xml version="1.0" encoding="utf-8"?>
<sst xmlns="http://schemas.openxmlformats.org/spreadsheetml/2006/main" count="213" uniqueCount="66">
  <si>
    <t>市町村名</t>
  </si>
  <si>
    <t>国民健康保険</t>
  </si>
  <si>
    <t>世　帯　数　　　　　　　　（世帯）</t>
  </si>
  <si>
    <t>被保険者数（人）</t>
  </si>
  <si>
    <t>国　民　健　康　保　険　税</t>
  </si>
  <si>
    <t>（千円）</t>
  </si>
  <si>
    <t>総　　額</t>
  </si>
  <si>
    <t>所得割額　（千円）</t>
  </si>
  <si>
    <t>資産割額　（千円）</t>
  </si>
  <si>
    <t>均等割額　（千円）</t>
  </si>
  <si>
    <t>１世帯当たりの保険税の額（円）</t>
  </si>
  <si>
    <t>被保険者１人当たりの保険税額（円）</t>
  </si>
  <si>
    <t>（市町村計）</t>
  </si>
  <si>
    <t>番号</t>
  </si>
  <si>
    <t>平等割額　（千円）</t>
  </si>
  <si>
    <t>（町 村 計）</t>
  </si>
  <si>
    <t>（3）合計（基礎＋介護分）</t>
  </si>
  <si>
    <t>（1）基礎課税額に係る分</t>
  </si>
  <si>
    <t>（2）介護納付金課税額に係る分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</si>
  <si>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</si>
  <si>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</si>
  <si>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</si>
  <si>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</si>
  <si>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</si>
  <si>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</si>
  <si>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</si>
  <si>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</si>
  <si>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</si>
  <si>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</si>
  <si>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</si>
  <si>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</si>
  <si>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</si>
  <si>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</si>
  <si>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</si>
  <si>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</si>
  <si>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</si>
  <si>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</si>
  <si>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</si>
  <si>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</si>
  <si>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</si>
  <si>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</si>
  <si>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</si>
  <si>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</si>
  <si>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</si>
  <si>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</si>
  <si>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</si>
  <si>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</si>
  <si>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</si>
  <si>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</si>
  <si>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</si>
  <si>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</si>
  <si>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</si>
  <si>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</si>
  <si>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</si>
  <si>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</si>
  <si>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</si>
  <si>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</si>
  <si>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</si>
  <si>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</si>
  <si>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</si>
  <si>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</si>
  <si>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</si>
  <si>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</si>
  <si>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</si>
  <si>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第３表　平成１７年度国民健康保険税（料）に関する調</t>
  </si>
  <si>
    <t xml:space="preserve">-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</si>
</sst>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6" xfId="0" applyNumberFormat="1" applyBorder="1" applyAlignment="1">
      <alignment horizont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6" xfId="0" applyNumberFormat="1" applyBorder="1" applyAlignment="1">
      <alignment/>
    </xf>
    <xf numFmtId="176" fontId="0" fillId="0" borderId="8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 vertical="center" textRotation="255"/>
    </xf>
    <xf numFmtId="176" fontId="0" fillId="0" borderId="14" xfId="0" applyNumberFormat="1" applyBorder="1" applyAlignment="1">
      <alignment horizontal="center" vertical="center" textRotation="255"/>
    </xf>
    <xf numFmtId="176" fontId="0" fillId="0" borderId="15" xfId="0" applyNumberFormat="1" applyBorder="1" applyAlignment="1">
      <alignment horizontal="center" vertical="center" textRotation="255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177" fontId="0" fillId="0" borderId="21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 shrinkToFit="1"/>
    </xf>
    <xf numFmtId="176" fontId="0" fillId="0" borderId="25" xfId="0" applyNumberFormat="1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176" fontId="0" fillId="2" borderId="11" xfId="0" applyNumberFormat="1" applyFill="1" applyBorder="1" applyAlignment="1">
      <alignment/>
    </xf>
    <xf numFmtId="0" fontId="0" fillId="2" borderId="19" xfId="0" applyFill="1" applyBorder="1" applyAlignment="1">
      <alignment horizontal="center"/>
    </xf>
    <xf numFmtId="176" fontId="0" fillId="2" borderId="20" xfId="0" applyNumberFormat="1" applyFill="1" applyBorder="1" applyAlignment="1">
      <alignment/>
    </xf>
    <xf numFmtId="176" fontId="0" fillId="2" borderId="19" xfId="0" applyNumberFormat="1" applyFill="1" applyBorder="1" applyAlignment="1">
      <alignment horizontal="center"/>
    </xf>
    <xf numFmtId="176" fontId="0" fillId="2" borderId="15" xfId="0" applyNumberFormat="1" applyFill="1" applyBorder="1" applyAlignment="1">
      <alignment/>
    </xf>
    <xf numFmtId="176" fontId="0" fillId="2" borderId="18" xfId="0" applyNumberFormat="1" applyFill="1" applyBorder="1" applyAlignment="1">
      <alignment horizontal="center"/>
    </xf>
    <xf numFmtId="176" fontId="0" fillId="2" borderId="10" xfId="0" applyNumberFormat="1" applyFill="1" applyBorder="1" applyAlignment="1">
      <alignment/>
    </xf>
    <xf numFmtId="177" fontId="0" fillId="0" borderId="23" xfId="0" applyNumberFormat="1" applyBorder="1" applyAlignment="1">
      <alignment/>
    </xf>
    <xf numFmtId="177" fontId="0" fillId="2" borderId="11" xfId="0" applyNumberFormat="1" applyFill="1" applyBorder="1" applyAlignment="1">
      <alignment/>
    </xf>
    <xf numFmtId="177" fontId="0" fillId="2" borderId="19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/>
    </xf>
    <xf numFmtId="177" fontId="0" fillId="2" borderId="15" xfId="0" applyNumberFormat="1" applyFill="1" applyBorder="1" applyAlignment="1">
      <alignment/>
    </xf>
    <xf numFmtId="177" fontId="0" fillId="2" borderId="18" xfId="0" applyNumberFormat="1" applyFill="1" applyBorder="1" applyAlignment="1">
      <alignment horizontal="center"/>
    </xf>
    <xf numFmtId="177" fontId="0" fillId="2" borderId="10" xfId="0" applyNumberFormat="1" applyFill="1" applyBorder="1" applyAlignment="1">
      <alignment/>
    </xf>
    <xf numFmtId="177" fontId="0" fillId="0" borderId="6" xfId="0" applyNumberFormat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SheetLayoutView="75" workbookViewId="0" topLeftCell="A1">
      <pane xSplit="2" ySplit="6" topLeftCell="C7" activePane="bottomRight" state="frozen"/>
      <selection pane="topLeft" activeCell="L33" sqref="L33"/>
      <selection pane="topRight" activeCell="L33" sqref="L33"/>
      <selection pane="bottomLeft" activeCell="L33" sqref="L33"/>
      <selection pane="bottomRight" activeCell="B2" sqref="B2"/>
    </sheetView>
  </sheetViews>
  <sheetFormatPr defaultColWidth="9.00390625" defaultRowHeight="13.5"/>
  <cols>
    <col min="1" max="1" width="4.50390625" style="1" customWidth="1"/>
    <col min="2" max="2" width="11.00390625" style="18" customWidth="1"/>
    <col min="3" max="11" width="11.00390625" style="1" customWidth="1"/>
    <col min="12" max="16384" width="9.00390625" style="1" customWidth="1"/>
  </cols>
  <sheetData>
    <row r="1" spans="1:2" s="12" customFormat="1" ht="24" customHeight="1">
      <c r="A1" s="13" t="s">
        <v>64</v>
      </c>
      <c r="B1" s="19"/>
    </row>
    <row r="2" spans="1:2" s="12" customFormat="1" ht="24" customHeight="1">
      <c r="A2" s="14" t="s">
        <v>17</v>
      </c>
      <c r="B2" s="19"/>
    </row>
    <row r="3" spans="1:11" ht="13.5">
      <c r="A3" s="29" t="s">
        <v>13</v>
      </c>
      <c r="B3" s="32" t="s">
        <v>0</v>
      </c>
      <c r="C3" s="27" t="s">
        <v>1</v>
      </c>
      <c r="D3" s="35"/>
      <c r="E3" s="27" t="s">
        <v>4</v>
      </c>
      <c r="F3" s="28"/>
      <c r="G3" s="28"/>
      <c r="H3" s="28"/>
      <c r="I3" s="2"/>
      <c r="J3" s="24" t="s">
        <v>10</v>
      </c>
      <c r="K3" s="24" t="s">
        <v>11</v>
      </c>
    </row>
    <row r="4" spans="1:11" ht="13.5">
      <c r="A4" s="30"/>
      <c r="B4" s="33"/>
      <c r="C4" s="36" t="s">
        <v>2</v>
      </c>
      <c r="D4" s="39" t="s">
        <v>3</v>
      </c>
      <c r="E4" s="24" t="s">
        <v>7</v>
      </c>
      <c r="F4" s="24" t="s">
        <v>8</v>
      </c>
      <c r="G4" s="24" t="s">
        <v>9</v>
      </c>
      <c r="H4" s="24" t="s">
        <v>14</v>
      </c>
      <c r="I4" s="3" t="s">
        <v>6</v>
      </c>
      <c r="J4" s="25"/>
      <c r="K4" s="25"/>
    </row>
    <row r="5" spans="1:11" ht="13.5">
      <c r="A5" s="30"/>
      <c r="B5" s="33"/>
      <c r="C5" s="37"/>
      <c r="D5" s="39"/>
      <c r="E5" s="25"/>
      <c r="F5" s="25"/>
      <c r="G5" s="25"/>
      <c r="H5" s="25"/>
      <c r="I5" s="3" t="s">
        <v>5</v>
      </c>
      <c r="J5" s="25"/>
      <c r="K5" s="25"/>
    </row>
    <row r="6" spans="1:11" ht="13.5">
      <c r="A6" s="31"/>
      <c r="B6" s="34"/>
      <c r="C6" s="38"/>
      <c r="D6" s="39"/>
      <c r="E6" s="26"/>
      <c r="F6" s="26"/>
      <c r="G6" s="26"/>
      <c r="H6" s="26"/>
      <c r="I6" s="4"/>
      <c r="J6" s="26"/>
      <c r="K6" s="26"/>
    </row>
    <row r="7" spans="1:11" ht="13.5">
      <c r="A7" s="9">
        <v>1</v>
      </c>
      <c r="B7" s="20" t="s">
        <v>19</v>
      </c>
      <c r="C7" s="9">
        <v>50166</v>
      </c>
      <c r="D7" s="9">
        <v>103985</v>
      </c>
      <c r="E7" s="44">
        <v>4744658</v>
      </c>
      <c r="F7" s="44">
        <v>818298</v>
      </c>
      <c r="G7" s="44">
        <v>1573070</v>
      </c>
      <c r="H7" s="44">
        <v>962000</v>
      </c>
      <c r="I7" s="44">
        <v>8098026</v>
      </c>
      <c r="J7" s="9">
        <f>SUM(I7*1000/C7)</f>
        <v>161424.59036000477</v>
      </c>
      <c r="K7" s="9">
        <f>SUM(I7*1000/D7)</f>
        <v>77876.86685579651</v>
      </c>
    </row>
    <row r="8" spans="1:11" ht="13.5">
      <c r="A8" s="10">
        <v>2</v>
      </c>
      <c r="B8" s="21" t="s">
        <v>20</v>
      </c>
      <c r="C8" s="10">
        <v>36001</v>
      </c>
      <c r="D8" s="10">
        <v>65544</v>
      </c>
      <c r="E8" s="43">
        <v>2375784</v>
      </c>
      <c r="F8" s="43">
        <v>559749</v>
      </c>
      <c r="G8" s="43">
        <v>1077303</v>
      </c>
      <c r="H8" s="43">
        <v>637250</v>
      </c>
      <c r="I8" s="43">
        <v>4650086</v>
      </c>
      <c r="J8" s="10">
        <f aca="true" t="shared" si="0" ref="J8:J51">SUM(I8*1000/C8)</f>
        <v>129165.46762589928</v>
      </c>
      <c r="K8" s="10">
        <f aca="true" t="shared" si="1" ref="K8:K51">SUM(I8*1000/D8)</f>
        <v>70946.02099353106</v>
      </c>
    </row>
    <row r="9" spans="1:11" ht="13.5">
      <c r="A9" s="10">
        <v>3</v>
      </c>
      <c r="B9" s="21" t="s">
        <v>21</v>
      </c>
      <c r="C9" s="10">
        <v>29660</v>
      </c>
      <c r="D9" s="10">
        <v>58132</v>
      </c>
      <c r="E9" s="43">
        <v>2833141</v>
      </c>
      <c r="F9" s="43">
        <v>509160</v>
      </c>
      <c r="G9" s="43">
        <v>968408</v>
      </c>
      <c r="H9" s="43">
        <v>547367</v>
      </c>
      <c r="I9" s="43">
        <v>4858076</v>
      </c>
      <c r="J9" s="10">
        <f t="shared" si="0"/>
        <v>163792.17801753202</v>
      </c>
      <c r="K9" s="10">
        <f t="shared" si="1"/>
        <v>83569.73783802381</v>
      </c>
    </row>
    <row r="10" spans="1:11" ht="13.5">
      <c r="A10" s="10">
        <v>4</v>
      </c>
      <c r="B10" s="21" t="s">
        <v>22</v>
      </c>
      <c r="C10" s="10">
        <v>28976</v>
      </c>
      <c r="D10" s="10">
        <v>62530</v>
      </c>
      <c r="E10" s="43">
        <v>3080852</v>
      </c>
      <c r="F10" s="43">
        <v>393797</v>
      </c>
      <c r="G10" s="43">
        <v>1026008</v>
      </c>
      <c r="H10" s="43">
        <v>551395</v>
      </c>
      <c r="I10" s="43">
        <v>5052052</v>
      </c>
      <c r="J10" s="10">
        <f t="shared" si="0"/>
        <v>174352.98177802318</v>
      </c>
      <c r="K10" s="10">
        <f t="shared" si="1"/>
        <v>80794.05085558932</v>
      </c>
    </row>
    <row r="11" spans="1:11" ht="13.5">
      <c r="A11" s="10">
        <v>5</v>
      </c>
      <c r="B11" s="21" t="s">
        <v>23</v>
      </c>
      <c r="C11" s="10">
        <v>16670</v>
      </c>
      <c r="D11" s="10">
        <v>36360</v>
      </c>
      <c r="E11" s="43">
        <v>1404876</v>
      </c>
      <c r="F11" s="43">
        <v>370395</v>
      </c>
      <c r="G11" s="43">
        <v>557217</v>
      </c>
      <c r="H11" s="43">
        <v>276053</v>
      </c>
      <c r="I11" s="43">
        <v>2608541</v>
      </c>
      <c r="J11" s="10">
        <f t="shared" si="0"/>
        <v>156481.16376724656</v>
      </c>
      <c r="K11" s="10">
        <f t="shared" si="1"/>
        <v>71742.05170517051</v>
      </c>
    </row>
    <row r="12" spans="1:11" ht="13.5">
      <c r="A12" s="10">
        <v>6</v>
      </c>
      <c r="B12" s="21" t="s">
        <v>24</v>
      </c>
      <c r="C12" s="10">
        <v>10426</v>
      </c>
      <c r="D12" s="10">
        <v>24398</v>
      </c>
      <c r="E12" s="43">
        <v>1050070</v>
      </c>
      <c r="F12" s="43">
        <v>265571</v>
      </c>
      <c r="G12" s="43">
        <v>422515</v>
      </c>
      <c r="H12" s="43">
        <v>190746</v>
      </c>
      <c r="I12" s="43">
        <v>1928902</v>
      </c>
      <c r="J12" s="10">
        <f t="shared" si="0"/>
        <v>185008.82409361211</v>
      </c>
      <c r="K12" s="10">
        <f t="shared" si="1"/>
        <v>79059.84097057136</v>
      </c>
    </row>
    <row r="13" spans="1:11" ht="13.5">
      <c r="A13" s="10">
        <v>7</v>
      </c>
      <c r="B13" s="21" t="s">
        <v>48</v>
      </c>
      <c r="C13" s="10">
        <v>13603</v>
      </c>
      <c r="D13" s="10">
        <v>27028</v>
      </c>
      <c r="E13" s="43">
        <v>359684</v>
      </c>
      <c r="F13" s="43">
        <v>49467</v>
      </c>
      <c r="G13" s="43">
        <v>117839</v>
      </c>
      <c r="H13" s="43">
        <v>59324</v>
      </c>
      <c r="I13" s="43">
        <v>586314</v>
      </c>
      <c r="J13" s="10">
        <f t="shared" si="0"/>
        <v>43101.81577593178</v>
      </c>
      <c r="K13" s="10">
        <f t="shared" si="1"/>
        <v>21692.837057865916</v>
      </c>
    </row>
    <row r="14" spans="1:11" ht="13.5">
      <c r="A14" s="10">
        <v>8</v>
      </c>
      <c r="B14" s="21" t="s">
        <v>25</v>
      </c>
      <c r="C14" s="10">
        <v>9147</v>
      </c>
      <c r="D14" s="10">
        <v>21797</v>
      </c>
      <c r="E14" s="43">
        <v>984355</v>
      </c>
      <c r="F14" s="43">
        <v>253592</v>
      </c>
      <c r="G14" s="43">
        <v>421998</v>
      </c>
      <c r="H14" s="43">
        <v>177894</v>
      </c>
      <c r="I14" s="43">
        <v>1837839</v>
      </c>
      <c r="J14" s="10">
        <f t="shared" si="0"/>
        <v>200922.59757297474</v>
      </c>
      <c r="K14" s="10">
        <f t="shared" si="1"/>
        <v>84316.14442354452</v>
      </c>
    </row>
    <row r="15" spans="1:11" ht="13.5">
      <c r="A15" s="10">
        <v>9</v>
      </c>
      <c r="B15" s="21" t="s">
        <v>49</v>
      </c>
      <c r="C15" s="10">
        <v>12477</v>
      </c>
      <c r="D15" s="10">
        <v>29185</v>
      </c>
      <c r="E15" s="43">
        <v>1397353</v>
      </c>
      <c r="F15" s="43">
        <v>321816</v>
      </c>
      <c r="G15" s="43">
        <v>567019</v>
      </c>
      <c r="H15" s="43">
        <v>257646</v>
      </c>
      <c r="I15" s="43">
        <v>2543834</v>
      </c>
      <c r="J15" s="10">
        <f t="shared" si="0"/>
        <v>203881.8626272341</v>
      </c>
      <c r="K15" s="10">
        <f t="shared" si="1"/>
        <v>87162.37793387014</v>
      </c>
    </row>
    <row r="16" spans="1:11" ht="13.5">
      <c r="A16" s="10">
        <v>10</v>
      </c>
      <c r="B16" s="21" t="s">
        <v>26</v>
      </c>
      <c r="C16" s="10">
        <v>11971</v>
      </c>
      <c r="D16" s="10">
        <v>24128</v>
      </c>
      <c r="E16" s="43">
        <v>822821</v>
      </c>
      <c r="F16" s="43">
        <v>205299</v>
      </c>
      <c r="G16" s="43">
        <v>316836</v>
      </c>
      <c r="H16" s="43">
        <v>210820</v>
      </c>
      <c r="I16" s="43">
        <v>1555776</v>
      </c>
      <c r="J16" s="10">
        <f t="shared" si="0"/>
        <v>129962.07501461866</v>
      </c>
      <c r="K16" s="10">
        <f t="shared" si="1"/>
        <v>64480.106100795754</v>
      </c>
    </row>
    <row r="17" spans="1:11" ht="13.5">
      <c r="A17" s="10">
        <v>11</v>
      </c>
      <c r="B17" s="21" t="s">
        <v>27</v>
      </c>
      <c r="C17" s="10">
        <v>6434</v>
      </c>
      <c r="D17" s="10">
        <v>12317</v>
      </c>
      <c r="E17" s="43">
        <v>442960</v>
      </c>
      <c r="F17" s="43">
        <v>128722</v>
      </c>
      <c r="G17" s="43">
        <v>178206</v>
      </c>
      <c r="H17" s="43">
        <v>101847</v>
      </c>
      <c r="I17" s="43">
        <v>851735</v>
      </c>
      <c r="J17" s="10">
        <f t="shared" si="0"/>
        <v>132380.32328256138</v>
      </c>
      <c r="K17" s="10">
        <f t="shared" si="1"/>
        <v>69151.1731752862</v>
      </c>
    </row>
    <row r="18" spans="1:11" ht="13.5">
      <c r="A18" s="10">
        <v>12</v>
      </c>
      <c r="B18" s="21" t="s">
        <v>28</v>
      </c>
      <c r="C18" s="10">
        <v>10192</v>
      </c>
      <c r="D18" s="10">
        <v>19974</v>
      </c>
      <c r="E18" s="43">
        <v>655184</v>
      </c>
      <c r="F18" s="43">
        <v>181198</v>
      </c>
      <c r="G18" s="43">
        <v>268739</v>
      </c>
      <c r="H18" s="43">
        <v>147794</v>
      </c>
      <c r="I18" s="43">
        <v>1252915</v>
      </c>
      <c r="J18" s="10">
        <f t="shared" si="0"/>
        <v>122931.22056514914</v>
      </c>
      <c r="K18" s="10">
        <f t="shared" si="1"/>
        <v>62727.29548412937</v>
      </c>
    </row>
    <row r="19" spans="1:11" ht="13.5">
      <c r="A19" s="10">
        <v>13</v>
      </c>
      <c r="B19" s="21" t="s">
        <v>29</v>
      </c>
      <c r="C19" s="10">
        <v>16147</v>
      </c>
      <c r="D19" s="10">
        <v>34601</v>
      </c>
      <c r="E19" s="43">
        <v>1248700</v>
      </c>
      <c r="F19" s="43">
        <v>213383</v>
      </c>
      <c r="G19" s="43">
        <v>575170</v>
      </c>
      <c r="H19" s="43">
        <v>259093</v>
      </c>
      <c r="I19" s="43">
        <v>2296346</v>
      </c>
      <c r="J19" s="10">
        <f t="shared" si="0"/>
        <v>142215.0244627485</v>
      </c>
      <c r="K19" s="10">
        <f t="shared" si="1"/>
        <v>66366.46339701164</v>
      </c>
    </row>
    <row r="20" spans="1:11" ht="13.5">
      <c r="A20" s="10">
        <v>14</v>
      </c>
      <c r="B20" s="21" t="s">
        <v>30</v>
      </c>
      <c r="C20" s="10">
        <v>21983</v>
      </c>
      <c r="D20" s="10">
        <v>42502</v>
      </c>
      <c r="E20" s="43">
        <v>2052364</v>
      </c>
      <c r="F20" s="43">
        <v>100914</v>
      </c>
      <c r="G20" s="43">
        <v>656576</v>
      </c>
      <c r="H20" s="43">
        <v>372578</v>
      </c>
      <c r="I20" s="43">
        <v>3182432</v>
      </c>
      <c r="J20" s="10">
        <f t="shared" si="0"/>
        <v>144767.86607833326</v>
      </c>
      <c r="K20" s="10">
        <f t="shared" si="1"/>
        <v>74877.22930685614</v>
      </c>
    </row>
    <row r="21" spans="1:11" ht="13.5">
      <c r="A21" s="10">
        <v>15</v>
      </c>
      <c r="B21" s="21" t="s">
        <v>31</v>
      </c>
      <c r="C21" s="10">
        <v>12612</v>
      </c>
      <c r="D21" s="10">
        <v>25217</v>
      </c>
      <c r="E21" s="43">
        <v>1098825</v>
      </c>
      <c r="F21" s="43">
        <v>341525</v>
      </c>
      <c r="G21" s="43">
        <v>430434</v>
      </c>
      <c r="H21" s="43">
        <v>245260</v>
      </c>
      <c r="I21" s="43">
        <v>2116044</v>
      </c>
      <c r="J21" s="10">
        <f t="shared" si="0"/>
        <v>167780.2093244529</v>
      </c>
      <c r="K21" s="10">
        <f t="shared" si="1"/>
        <v>83913.39175952731</v>
      </c>
    </row>
    <row r="22" spans="1:11" ht="13.5">
      <c r="A22" s="10">
        <v>16</v>
      </c>
      <c r="B22" s="21" t="s">
        <v>32</v>
      </c>
      <c r="C22" s="10">
        <v>30245</v>
      </c>
      <c r="D22" s="10">
        <v>63782</v>
      </c>
      <c r="E22" s="43">
        <v>2688182</v>
      </c>
      <c r="F22" s="43">
        <v>667906</v>
      </c>
      <c r="G22" s="43">
        <v>1082317</v>
      </c>
      <c r="H22" s="43">
        <v>496492</v>
      </c>
      <c r="I22" s="43">
        <v>4934897</v>
      </c>
      <c r="J22" s="10">
        <f t="shared" si="0"/>
        <v>163164.0601752356</v>
      </c>
      <c r="K22" s="10">
        <f t="shared" si="1"/>
        <v>77371.31165532596</v>
      </c>
    </row>
    <row r="23" spans="1:11" ht="13.5">
      <c r="A23" s="10">
        <v>17</v>
      </c>
      <c r="B23" s="21" t="s">
        <v>33</v>
      </c>
      <c r="C23" s="10">
        <v>25927</v>
      </c>
      <c r="D23" s="10">
        <v>51295</v>
      </c>
      <c r="E23" s="43">
        <v>2415241</v>
      </c>
      <c r="F23" s="45" t="s">
        <v>65</v>
      </c>
      <c r="G23" s="43">
        <v>1005481</v>
      </c>
      <c r="H23" s="43">
        <v>536540</v>
      </c>
      <c r="I23" s="43">
        <v>3957262</v>
      </c>
      <c r="J23" s="10">
        <f t="shared" si="0"/>
        <v>152630.92529023797</v>
      </c>
      <c r="K23" s="10">
        <f t="shared" si="1"/>
        <v>77147.12934983916</v>
      </c>
    </row>
    <row r="24" spans="1:11" ht="13.5">
      <c r="A24" s="10">
        <v>18</v>
      </c>
      <c r="B24" s="21" t="s">
        <v>34</v>
      </c>
      <c r="C24" s="10">
        <v>13823</v>
      </c>
      <c r="D24" s="10">
        <v>29813</v>
      </c>
      <c r="E24" s="43">
        <v>1192245</v>
      </c>
      <c r="F24" s="43">
        <v>285404</v>
      </c>
      <c r="G24" s="43">
        <v>562552</v>
      </c>
      <c r="H24" s="43">
        <v>320349</v>
      </c>
      <c r="I24" s="43">
        <v>2360550</v>
      </c>
      <c r="J24" s="10">
        <f t="shared" si="0"/>
        <v>170769.7316067424</v>
      </c>
      <c r="K24" s="10">
        <f t="shared" si="1"/>
        <v>79178.54627176064</v>
      </c>
    </row>
    <row r="25" spans="1:11" ht="13.5">
      <c r="A25" s="10">
        <v>19</v>
      </c>
      <c r="B25" s="21" t="s">
        <v>35</v>
      </c>
      <c r="C25" s="10">
        <v>6526</v>
      </c>
      <c r="D25" s="10">
        <v>14928</v>
      </c>
      <c r="E25" s="43">
        <v>603914</v>
      </c>
      <c r="F25" s="43">
        <v>148232</v>
      </c>
      <c r="G25" s="43">
        <v>266675</v>
      </c>
      <c r="H25" s="43">
        <v>150347</v>
      </c>
      <c r="I25" s="43">
        <v>1169168</v>
      </c>
      <c r="J25" s="10">
        <f t="shared" si="0"/>
        <v>179155.37848605576</v>
      </c>
      <c r="K25" s="10">
        <f t="shared" si="1"/>
        <v>78320.47159699893</v>
      </c>
    </row>
    <row r="26" spans="1:11" ht="13.5">
      <c r="A26" s="10">
        <v>20</v>
      </c>
      <c r="B26" s="21" t="s">
        <v>36</v>
      </c>
      <c r="C26" s="10">
        <v>8058</v>
      </c>
      <c r="D26" s="10">
        <v>16584</v>
      </c>
      <c r="E26" s="43">
        <v>865704</v>
      </c>
      <c r="F26" s="43">
        <v>44821</v>
      </c>
      <c r="G26" s="43">
        <v>279610</v>
      </c>
      <c r="H26" s="43">
        <v>139060</v>
      </c>
      <c r="I26" s="43">
        <v>1329195</v>
      </c>
      <c r="J26" s="10">
        <f t="shared" si="0"/>
        <v>164953.4623976173</v>
      </c>
      <c r="K26" s="10">
        <f t="shared" si="1"/>
        <v>80149.24023154848</v>
      </c>
    </row>
    <row r="27" spans="1:11" ht="13.5">
      <c r="A27" s="10">
        <v>21</v>
      </c>
      <c r="B27" s="21" t="s">
        <v>50</v>
      </c>
      <c r="C27" s="10">
        <v>10293</v>
      </c>
      <c r="D27" s="10">
        <v>21668</v>
      </c>
      <c r="E27" s="43">
        <v>656634</v>
      </c>
      <c r="F27" s="43">
        <v>172889</v>
      </c>
      <c r="G27" s="43">
        <v>270649</v>
      </c>
      <c r="H27" s="43">
        <v>148145</v>
      </c>
      <c r="I27" s="43">
        <v>1248317</v>
      </c>
      <c r="J27" s="10">
        <f aca="true" t="shared" si="2" ref="J27:J32">SUM(I27*1000/C27)</f>
        <v>121278.24735256971</v>
      </c>
      <c r="K27" s="10">
        <f aca="true" t="shared" si="3" ref="K27:K32">SUM(I27*1000/D27)</f>
        <v>57611.08547166328</v>
      </c>
    </row>
    <row r="28" spans="1:11" ht="13.5">
      <c r="A28" s="10">
        <v>22</v>
      </c>
      <c r="B28" s="22" t="s">
        <v>51</v>
      </c>
      <c r="C28" s="10">
        <v>10677</v>
      </c>
      <c r="D28" s="10">
        <v>21506</v>
      </c>
      <c r="E28" s="43">
        <v>931940</v>
      </c>
      <c r="F28" s="45" t="s">
        <v>65</v>
      </c>
      <c r="G28" s="43">
        <v>465705</v>
      </c>
      <c r="H28" s="43">
        <v>221311</v>
      </c>
      <c r="I28" s="43">
        <v>1618956</v>
      </c>
      <c r="J28" s="10">
        <f t="shared" si="2"/>
        <v>151630.2332115763</v>
      </c>
      <c r="K28" s="10">
        <f t="shared" si="3"/>
        <v>75279.27090114387</v>
      </c>
    </row>
    <row r="29" spans="1:11" ht="13.5">
      <c r="A29" s="10">
        <v>23</v>
      </c>
      <c r="B29" s="22" t="s">
        <v>52</v>
      </c>
      <c r="C29" s="10">
        <v>22509</v>
      </c>
      <c r="D29" s="10">
        <v>51549</v>
      </c>
      <c r="E29" s="43">
        <v>1946972</v>
      </c>
      <c r="F29" s="43">
        <v>258621</v>
      </c>
      <c r="G29" s="43">
        <v>781663</v>
      </c>
      <c r="H29" s="43">
        <v>391900</v>
      </c>
      <c r="I29" s="43">
        <v>3379156</v>
      </c>
      <c r="J29" s="10">
        <f t="shared" si="2"/>
        <v>150124.66124661246</v>
      </c>
      <c r="K29" s="10">
        <f t="shared" si="3"/>
        <v>65552.30945314167</v>
      </c>
    </row>
    <row r="30" spans="1:11" ht="13.5">
      <c r="A30" s="10">
        <v>24</v>
      </c>
      <c r="B30" s="22" t="s">
        <v>53</v>
      </c>
      <c r="C30" s="10">
        <v>11565</v>
      </c>
      <c r="D30" s="10">
        <v>29573</v>
      </c>
      <c r="E30" s="43">
        <v>1392897</v>
      </c>
      <c r="F30" s="43">
        <v>334462</v>
      </c>
      <c r="G30" s="43">
        <v>616148</v>
      </c>
      <c r="H30" s="43">
        <v>261340</v>
      </c>
      <c r="I30" s="43">
        <v>2604847</v>
      </c>
      <c r="J30" s="10">
        <f t="shared" si="2"/>
        <v>225235.36532641592</v>
      </c>
      <c r="K30" s="10">
        <f t="shared" si="3"/>
        <v>88081.93284414838</v>
      </c>
    </row>
    <row r="31" spans="1:11" ht="13.5">
      <c r="A31" s="10">
        <v>25</v>
      </c>
      <c r="B31" s="22" t="s">
        <v>54</v>
      </c>
      <c r="C31" s="10">
        <v>9762</v>
      </c>
      <c r="D31" s="10">
        <v>22178</v>
      </c>
      <c r="E31" s="43">
        <v>793189</v>
      </c>
      <c r="F31" s="43">
        <v>272914</v>
      </c>
      <c r="G31" s="43">
        <v>377869</v>
      </c>
      <c r="H31" s="43">
        <v>200095</v>
      </c>
      <c r="I31" s="43">
        <v>1644067</v>
      </c>
      <c r="J31" s="10">
        <f t="shared" si="2"/>
        <v>168414.97643925424</v>
      </c>
      <c r="K31" s="10">
        <f t="shared" si="3"/>
        <v>74130.53476418072</v>
      </c>
    </row>
    <row r="32" spans="1:11" ht="13.5">
      <c r="A32" s="10">
        <v>26</v>
      </c>
      <c r="B32" s="49" t="s">
        <v>55</v>
      </c>
      <c r="C32" s="10">
        <v>8456</v>
      </c>
      <c r="D32" s="10">
        <v>18726</v>
      </c>
      <c r="E32" s="43">
        <v>766327</v>
      </c>
      <c r="F32" s="43">
        <v>213688</v>
      </c>
      <c r="G32" s="43">
        <v>246274</v>
      </c>
      <c r="H32" s="43">
        <v>127005</v>
      </c>
      <c r="I32" s="43">
        <v>1353294</v>
      </c>
      <c r="J32" s="10">
        <f t="shared" si="2"/>
        <v>160039.4985808893</v>
      </c>
      <c r="K32" s="10">
        <f t="shared" si="3"/>
        <v>72268.18327459147</v>
      </c>
    </row>
    <row r="33" spans="1:11" ht="13.5">
      <c r="A33" s="10">
        <v>27</v>
      </c>
      <c r="B33" s="50" t="s">
        <v>56</v>
      </c>
      <c r="C33" s="23">
        <v>9826</v>
      </c>
      <c r="D33" s="10">
        <v>24240</v>
      </c>
      <c r="E33" s="43">
        <v>853155</v>
      </c>
      <c r="F33" s="43">
        <v>232185</v>
      </c>
      <c r="G33" s="43">
        <v>444373</v>
      </c>
      <c r="H33" s="43">
        <v>217014</v>
      </c>
      <c r="I33" s="43">
        <v>1746727</v>
      </c>
      <c r="J33" s="10">
        <f t="shared" si="0"/>
        <v>177765.82536128638</v>
      </c>
      <c r="K33" s="10">
        <f t="shared" si="1"/>
        <v>72059.69471947195</v>
      </c>
    </row>
    <row r="34" spans="1:11" ht="13.5">
      <c r="A34" s="10">
        <v>28</v>
      </c>
      <c r="B34" s="49" t="s">
        <v>57</v>
      </c>
      <c r="C34" s="10">
        <v>17451</v>
      </c>
      <c r="D34" s="10">
        <v>39737</v>
      </c>
      <c r="E34" s="43">
        <v>1547655</v>
      </c>
      <c r="F34" s="43">
        <v>355148</v>
      </c>
      <c r="G34" s="43">
        <v>613142</v>
      </c>
      <c r="H34" s="43">
        <v>360383</v>
      </c>
      <c r="I34" s="43">
        <v>2876328</v>
      </c>
      <c r="J34" s="10">
        <f t="shared" si="0"/>
        <v>164823.1046931408</v>
      </c>
      <c r="K34" s="10">
        <f t="shared" si="1"/>
        <v>72384.12562599088</v>
      </c>
    </row>
    <row r="35" spans="1:11" ht="13.5">
      <c r="A35" s="10">
        <v>29</v>
      </c>
      <c r="B35" s="51" t="s">
        <v>58</v>
      </c>
      <c r="C35" s="10">
        <v>8371</v>
      </c>
      <c r="D35" s="10">
        <v>22434</v>
      </c>
      <c r="E35" s="43">
        <v>757526</v>
      </c>
      <c r="F35" s="43">
        <v>220984</v>
      </c>
      <c r="G35" s="43">
        <v>402372</v>
      </c>
      <c r="H35" s="43">
        <v>186563</v>
      </c>
      <c r="I35" s="43">
        <v>1567445</v>
      </c>
      <c r="J35" s="10">
        <f t="shared" si="0"/>
        <v>187247.04336399474</v>
      </c>
      <c r="K35" s="10">
        <f t="shared" si="1"/>
        <v>69869.17179281448</v>
      </c>
    </row>
    <row r="36" spans="1:11" ht="13.5">
      <c r="A36" s="10">
        <v>30</v>
      </c>
      <c r="B36" s="51" t="s">
        <v>59</v>
      </c>
      <c r="C36" s="10">
        <v>12357</v>
      </c>
      <c r="D36" s="10">
        <v>32733</v>
      </c>
      <c r="E36" s="43">
        <v>1080545</v>
      </c>
      <c r="F36" s="43">
        <v>322705</v>
      </c>
      <c r="G36" s="43">
        <v>526158</v>
      </c>
      <c r="H36" s="43">
        <v>255586</v>
      </c>
      <c r="I36" s="43">
        <v>2184994</v>
      </c>
      <c r="J36" s="10">
        <f t="shared" si="0"/>
        <v>176822.3678886461</v>
      </c>
      <c r="K36" s="10">
        <f t="shared" si="1"/>
        <v>66752.02395136407</v>
      </c>
    </row>
    <row r="37" spans="1:11" ht="13.5">
      <c r="A37" s="10">
        <v>31</v>
      </c>
      <c r="B37" s="51" t="s">
        <v>60</v>
      </c>
      <c r="C37" s="10">
        <v>7722</v>
      </c>
      <c r="D37" s="10">
        <v>17072</v>
      </c>
      <c r="E37" s="43">
        <v>703015</v>
      </c>
      <c r="F37" s="43">
        <v>206372</v>
      </c>
      <c r="G37" s="43">
        <v>185451</v>
      </c>
      <c r="H37" s="43">
        <v>108984</v>
      </c>
      <c r="I37" s="43">
        <v>1203822</v>
      </c>
      <c r="J37" s="10">
        <f t="shared" si="0"/>
        <v>155895.1048951049</v>
      </c>
      <c r="K37" s="10">
        <f t="shared" si="1"/>
        <v>70514.40955951266</v>
      </c>
    </row>
    <row r="38" spans="1:11" ht="13.5">
      <c r="A38" s="40">
        <v>32</v>
      </c>
      <c r="B38" s="41" t="s">
        <v>61</v>
      </c>
      <c r="C38" s="40">
        <v>10106</v>
      </c>
      <c r="D38" s="40">
        <v>23311</v>
      </c>
      <c r="E38" s="46">
        <v>900894</v>
      </c>
      <c r="F38" s="46">
        <v>300957</v>
      </c>
      <c r="G38" s="46">
        <v>412180</v>
      </c>
      <c r="H38" s="46">
        <v>196680</v>
      </c>
      <c r="I38" s="46">
        <v>1810711</v>
      </c>
      <c r="J38" s="40">
        <f t="shared" si="0"/>
        <v>179171.87809222244</v>
      </c>
      <c r="K38" s="40">
        <f t="shared" si="1"/>
        <v>77676.24726523958</v>
      </c>
    </row>
    <row r="39" spans="1:11" ht="13.5">
      <c r="A39" s="52"/>
      <c r="B39" s="53" t="s">
        <v>63</v>
      </c>
      <c r="C39" s="54">
        <f>SUM(C7:C38)</f>
        <v>510139</v>
      </c>
      <c r="D39" s="54">
        <f>SUM(D7:D38)</f>
        <v>1088827</v>
      </c>
      <c r="E39" s="54">
        <f>SUM(E7:E38)</f>
        <v>44647662</v>
      </c>
      <c r="F39" s="54">
        <f>SUM(F7:F38)</f>
        <v>8750174</v>
      </c>
      <c r="G39" s="54">
        <f>SUM(G7:G38)</f>
        <v>17695957</v>
      </c>
      <c r="H39" s="54">
        <f>SUM(H7:H38)</f>
        <v>9314861</v>
      </c>
      <c r="I39" s="54">
        <f>SUM(E39:H39)</f>
        <v>80408654</v>
      </c>
      <c r="J39" s="54">
        <f t="shared" si="0"/>
        <v>157621.06798343197</v>
      </c>
      <c r="K39" s="54">
        <f t="shared" si="1"/>
        <v>73848.87957407376</v>
      </c>
    </row>
    <row r="40" spans="1:11" ht="13.5">
      <c r="A40" s="47">
        <v>33</v>
      </c>
      <c r="B40" s="48" t="s">
        <v>37</v>
      </c>
      <c r="C40" s="47">
        <v>7092</v>
      </c>
      <c r="D40" s="47">
        <v>16798</v>
      </c>
      <c r="E40" s="47">
        <v>644520</v>
      </c>
      <c r="F40" s="47">
        <v>131098</v>
      </c>
      <c r="G40" s="47">
        <v>289767</v>
      </c>
      <c r="H40" s="47">
        <v>137390</v>
      </c>
      <c r="I40" s="47">
        <v>1202775</v>
      </c>
      <c r="J40" s="47">
        <f t="shared" si="0"/>
        <v>169596.0236886633</v>
      </c>
      <c r="K40" s="47">
        <f t="shared" si="1"/>
        <v>71602.27408024765</v>
      </c>
    </row>
    <row r="41" spans="1:11" ht="13.5">
      <c r="A41" s="10">
        <v>34</v>
      </c>
      <c r="B41" s="21" t="s">
        <v>38</v>
      </c>
      <c r="C41" s="10">
        <v>4468</v>
      </c>
      <c r="D41" s="10">
        <v>9821</v>
      </c>
      <c r="E41" s="10">
        <v>298062</v>
      </c>
      <c r="F41" s="10">
        <v>120530</v>
      </c>
      <c r="G41" s="10">
        <v>154944</v>
      </c>
      <c r="H41" s="10">
        <v>87057</v>
      </c>
      <c r="I41" s="10">
        <v>660593</v>
      </c>
      <c r="J41" s="10">
        <f t="shared" si="0"/>
        <v>147849.82094897045</v>
      </c>
      <c r="K41" s="10">
        <f t="shared" si="1"/>
        <v>67263.31330821708</v>
      </c>
    </row>
    <row r="42" spans="1:11" ht="13.5">
      <c r="A42" s="10">
        <v>35</v>
      </c>
      <c r="B42" s="21" t="s">
        <v>62</v>
      </c>
      <c r="C42" s="10">
        <v>4629</v>
      </c>
      <c r="D42" s="10">
        <v>10253</v>
      </c>
      <c r="E42" s="10">
        <v>343413</v>
      </c>
      <c r="F42" s="10">
        <v>106495</v>
      </c>
      <c r="G42" s="10">
        <v>169323</v>
      </c>
      <c r="H42" s="10">
        <v>77320</v>
      </c>
      <c r="I42" s="10">
        <v>696551</v>
      </c>
      <c r="J42" s="10">
        <f t="shared" si="0"/>
        <v>150475.4806653705</v>
      </c>
      <c r="K42" s="10">
        <f t="shared" si="1"/>
        <v>67936.31132351507</v>
      </c>
    </row>
    <row r="43" spans="1:11" ht="13.5">
      <c r="A43" s="10">
        <v>36</v>
      </c>
      <c r="B43" s="21" t="s">
        <v>39</v>
      </c>
      <c r="C43" s="10">
        <v>5687</v>
      </c>
      <c r="D43" s="10">
        <v>11136</v>
      </c>
      <c r="E43" s="10">
        <v>353204</v>
      </c>
      <c r="F43" s="10">
        <v>106739</v>
      </c>
      <c r="G43" s="10">
        <v>104875</v>
      </c>
      <c r="H43" s="10">
        <v>70965</v>
      </c>
      <c r="I43" s="10">
        <v>635783</v>
      </c>
      <c r="J43" s="10">
        <f t="shared" si="0"/>
        <v>111795.85018463162</v>
      </c>
      <c r="K43" s="10">
        <f t="shared" si="1"/>
        <v>57092.58261494253</v>
      </c>
    </row>
    <row r="44" spans="1:11" ht="13.5">
      <c r="A44" s="10">
        <v>37</v>
      </c>
      <c r="B44" s="21" t="s">
        <v>40</v>
      </c>
      <c r="C44" s="10">
        <v>5434</v>
      </c>
      <c r="D44" s="10">
        <v>11862</v>
      </c>
      <c r="E44" s="10">
        <v>376128</v>
      </c>
      <c r="F44" s="10">
        <v>127802</v>
      </c>
      <c r="G44" s="10">
        <v>151447</v>
      </c>
      <c r="H44" s="10">
        <v>81284</v>
      </c>
      <c r="I44" s="10">
        <v>736661</v>
      </c>
      <c r="J44" s="10">
        <f t="shared" si="0"/>
        <v>135565.14538093485</v>
      </c>
      <c r="K44" s="10">
        <f t="shared" si="1"/>
        <v>62102.596526723995</v>
      </c>
    </row>
    <row r="45" spans="1:11" ht="13.5">
      <c r="A45" s="10">
        <v>38</v>
      </c>
      <c r="B45" s="21" t="s">
        <v>41</v>
      </c>
      <c r="C45" s="10">
        <v>3309</v>
      </c>
      <c r="D45" s="10">
        <v>6724</v>
      </c>
      <c r="E45" s="10">
        <v>284465</v>
      </c>
      <c r="F45" s="10">
        <v>82736</v>
      </c>
      <c r="G45" s="10">
        <v>131304</v>
      </c>
      <c r="H45" s="10">
        <v>77055</v>
      </c>
      <c r="I45" s="10">
        <v>575560</v>
      </c>
      <c r="J45" s="10">
        <f t="shared" si="0"/>
        <v>173937.74554245995</v>
      </c>
      <c r="K45" s="10">
        <f t="shared" si="1"/>
        <v>85597.85841760857</v>
      </c>
    </row>
    <row r="46" spans="1:11" ht="13.5">
      <c r="A46" s="10">
        <v>39</v>
      </c>
      <c r="B46" s="21" t="s">
        <v>42</v>
      </c>
      <c r="C46" s="10">
        <v>8607</v>
      </c>
      <c r="D46" s="10">
        <v>17714</v>
      </c>
      <c r="E46" s="10">
        <v>644462</v>
      </c>
      <c r="F46" s="10">
        <v>184032</v>
      </c>
      <c r="G46" s="10">
        <v>332982</v>
      </c>
      <c r="H46" s="10">
        <v>190095</v>
      </c>
      <c r="I46" s="10">
        <v>1351571</v>
      </c>
      <c r="J46" s="10">
        <f t="shared" si="0"/>
        <v>157031.60218426862</v>
      </c>
      <c r="K46" s="10">
        <f t="shared" si="1"/>
        <v>76299.59354183132</v>
      </c>
    </row>
    <row r="47" spans="1:11" ht="13.5">
      <c r="A47" s="10">
        <v>40</v>
      </c>
      <c r="B47" s="21" t="s">
        <v>43</v>
      </c>
      <c r="C47" s="10">
        <v>2310</v>
      </c>
      <c r="D47" s="10">
        <v>5522</v>
      </c>
      <c r="E47" s="10">
        <v>194460</v>
      </c>
      <c r="F47" s="10">
        <v>68808</v>
      </c>
      <c r="G47" s="10">
        <v>108041</v>
      </c>
      <c r="H47" s="10">
        <v>53006</v>
      </c>
      <c r="I47" s="10">
        <v>424315</v>
      </c>
      <c r="J47" s="10">
        <f t="shared" si="0"/>
        <v>183686.1471861472</v>
      </c>
      <c r="K47" s="10">
        <f t="shared" si="1"/>
        <v>76840.8185440058</v>
      </c>
    </row>
    <row r="48" spans="1:11" ht="13.5">
      <c r="A48" s="10">
        <v>41</v>
      </c>
      <c r="B48" s="21" t="s">
        <v>44</v>
      </c>
      <c r="C48" s="10">
        <v>4515</v>
      </c>
      <c r="D48" s="10">
        <v>12755</v>
      </c>
      <c r="E48" s="10">
        <v>578452</v>
      </c>
      <c r="F48" s="10">
        <v>120906</v>
      </c>
      <c r="G48" s="10">
        <v>256307</v>
      </c>
      <c r="H48" s="10">
        <v>90416</v>
      </c>
      <c r="I48" s="10">
        <v>1046081</v>
      </c>
      <c r="J48" s="10">
        <f t="shared" si="0"/>
        <v>231690.14396456257</v>
      </c>
      <c r="K48" s="10">
        <f t="shared" si="1"/>
        <v>82013.40650725206</v>
      </c>
    </row>
    <row r="49" spans="1:11" ht="13.5">
      <c r="A49" s="10">
        <v>42</v>
      </c>
      <c r="B49" s="21" t="s">
        <v>45</v>
      </c>
      <c r="C49" s="10">
        <v>1674</v>
      </c>
      <c r="D49" s="10">
        <v>4083</v>
      </c>
      <c r="E49" s="10">
        <v>159304</v>
      </c>
      <c r="F49" s="10">
        <v>53048</v>
      </c>
      <c r="G49" s="10">
        <v>71128</v>
      </c>
      <c r="H49" s="10">
        <v>36695</v>
      </c>
      <c r="I49" s="10">
        <v>320175</v>
      </c>
      <c r="J49" s="10">
        <f t="shared" si="0"/>
        <v>191263.44086021505</v>
      </c>
      <c r="K49" s="10">
        <f t="shared" si="1"/>
        <v>78416.60543717854</v>
      </c>
    </row>
    <row r="50" spans="1:11" ht="13.5">
      <c r="A50" s="10">
        <v>43</v>
      </c>
      <c r="B50" s="21" t="s">
        <v>46</v>
      </c>
      <c r="C50" s="10">
        <v>5360</v>
      </c>
      <c r="D50" s="10">
        <v>13377</v>
      </c>
      <c r="E50" s="10">
        <v>596674</v>
      </c>
      <c r="F50" s="10">
        <v>140152</v>
      </c>
      <c r="G50" s="10">
        <v>251531</v>
      </c>
      <c r="H50" s="10">
        <v>111177</v>
      </c>
      <c r="I50" s="10">
        <v>1099534</v>
      </c>
      <c r="J50" s="10">
        <f t="shared" si="0"/>
        <v>205136.94029850746</v>
      </c>
      <c r="K50" s="10">
        <f t="shared" si="1"/>
        <v>82195.8585632055</v>
      </c>
    </row>
    <row r="51" spans="1:11" ht="13.5">
      <c r="A51" s="40">
        <v>44</v>
      </c>
      <c r="B51" s="41" t="s">
        <v>47</v>
      </c>
      <c r="C51" s="40">
        <v>3577</v>
      </c>
      <c r="D51" s="40">
        <v>7541</v>
      </c>
      <c r="E51" s="40">
        <v>335871</v>
      </c>
      <c r="F51" s="40">
        <v>66868</v>
      </c>
      <c r="G51" s="40">
        <v>139443</v>
      </c>
      <c r="H51" s="40">
        <v>73200</v>
      </c>
      <c r="I51" s="40">
        <v>615382</v>
      </c>
      <c r="J51" s="40">
        <f t="shared" si="0"/>
        <v>172038.57981548784</v>
      </c>
      <c r="K51" s="40">
        <f t="shared" si="1"/>
        <v>81604.82694602838</v>
      </c>
    </row>
    <row r="52" spans="1:11" ht="13.5">
      <c r="A52" s="52"/>
      <c r="B52" s="55" t="s">
        <v>15</v>
      </c>
      <c r="C52" s="54">
        <f>SUM(C40:C51)</f>
        <v>56662</v>
      </c>
      <c r="D52" s="54">
        <f>SUM(D40:D51)</f>
        <v>127586</v>
      </c>
      <c r="E52" s="54">
        <f>SUM(E40:E51)</f>
        <v>4809015</v>
      </c>
      <c r="F52" s="54">
        <f>SUM(F40:F51)</f>
        <v>1309214</v>
      </c>
      <c r="G52" s="54">
        <f>SUM(G40:G51)</f>
        <v>2161092</v>
      </c>
      <c r="H52" s="54">
        <f>SUM(H40:H51)</f>
        <v>1085660</v>
      </c>
      <c r="I52" s="54">
        <f>SUM(E52:H52)</f>
        <v>9364981</v>
      </c>
      <c r="J52" s="54">
        <f>SUM(I52*1000/C52)</f>
        <v>165277.98171614134</v>
      </c>
      <c r="K52" s="54">
        <f>SUM(I52*1000/D52)</f>
        <v>73401.32146160238</v>
      </c>
    </row>
    <row r="53" spans="1:11" ht="13.5">
      <c r="A53" s="56"/>
      <c r="B53" s="57" t="s">
        <v>12</v>
      </c>
      <c r="C53" s="58">
        <f>SUM(C52,C39)</f>
        <v>566801</v>
      </c>
      <c r="D53" s="58">
        <f>SUM(D52,D39)</f>
        <v>1216413</v>
      </c>
      <c r="E53" s="58">
        <f>SUM(E52,E39)</f>
        <v>49456677</v>
      </c>
      <c r="F53" s="58">
        <f>SUM(F52,F39)</f>
        <v>10059388</v>
      </c>
      <c r="G53" s="58">
        <f>SUM(G52,G39)</f>
        <v>19857049</v>
      </c>
      <c r="H53" s="58">
        <f>SUM(H52,H39)</f>
        <v>10400521</v>
      </c>
      <c r="I53" s="58">
        <f>SUM(E53:H53)</f>
        <v>89773635</v>
      </c>
      <c r="J53" s="58">
        <f>SUM(I53*1000/C53)</f>
        <v>158386.51484383407</v>
      </c>
      <c r="K53" s="58">
        <f>SUM(I53*1000/D53)</f>
        <v>73801.9365133388</v>
      </c>
    </row>
  </sheetData>
  <mergeCells count="12">
    <mergeCell ref="A3:A6"/>
    <mergeCell ref="B3:B6"/>
    <mergeCell ref="C3:D3"/>
    <mergeCell ref="C4:C6"/>
    <mergeCell ref="D4:D6"/>
    <mergeCell ref="J3:J6"/>
    <mergeCell ref="K3:K6"/>
    <mergeCell ref="E3:H3"/>
    <mergeCell ref="E4:E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workbookViewId="0" topLeftCell="A1">
      <pane xSplit="2" ySplit="6" topLeftCell="C37" activePane="bottomRight" state="frozen"/>
      <selection pane="topLeft" activeCell="C53" sqref="C53:I53"/>
      <selection pane="topRight" activeCell="C53" sqref="C53:I53"/>
      <selection pane="bottomLeft" activeCell="C53" sqref="C53:I53"/>
      <selection pane="bottomRight" activeCell="C53" sqref="C53:I53"/>
    </sheetView>
  </sheetViews>
  <sheetFormatPr defaultColWidth="9.00390625" defaultRowHeight="13.5"/>
  <cols>
    <col min="1" max="1" width="3.25390625" style="1" customWidth="1"/>
    <col min="2" max="2" width="11.00390625" style="18" customWidth="1"/>
    <col min="3" max="11" width="11.00390625" style="1" customWidth="1"/>
    <col min="12" max="16384" width="9.00390625" style="1" customWidth="1"/>
  </cols>
  <sheetData>
    <row r="1" ht="23.25" customHeight="1">
      <c r="A1" s="1" t="s">
        <v>64</v>
      </c>
    </row>
    <row r="2" ht="23.25" customHeight="1">
      <c r="A2" s="14" t="s">
        <v>18</v>
      </c>
    </row>
    <row r="3" spans="1:11" ht="13.5">
      <c r="A3" s="29" t="s">
        <v>13</v>
      </c>
      <c r="B3" s="32" t="s">
        <v>0</v>
      </c>
      <c r="C3" s="27" t="s">
        <v>1</v>
      </c>
      <c r="D3" s="35"/>
      <c r="E3" s="27" t="s">
        <v>4</v>
      </c>
      <c r="F3" s="28"/>
      <c r="G3" s="28"/>
      <c r="H3" s="28"/>
      <c r="I3" s="2"/>
      <c r="J3" s="24" t="s">
        <v>10</v>
      </c>
      <c r="K3" s="24" t="s">
        <v>11</v>
      </c>
    </row>
    <row r="4" spans="1:11" ht="13.5">
      <c r="A4" s="30"/>
      <c r="B4" s="33"/>
      <c r="C4" s="36" t="s">
        <v>2</v>
      </c>
      <c r="D4" s="39" t="s">
        <v>3</v>
      </c>
      <c r="E4" s="24" t="s">
        <v>7</v>
      </c>
      <c r="F4" s="24" t="s">
        <v>8</v>
      </c>
      <c r="G4" s="24" t="s">
        <v>9</v>
      </c>
      <c r="H4" s="24" t="s">
        <v>14</v>
      </c>
      <c r="I4" s="3" t="s">
        <v>6</v>
      </c>
      <c r="J4" s="25"/>
      <c r="K4" s="25"/>
    </row>
    <row r="5" spans="1:11" ht="13.5">
      <c r="A5" s="30"/>
      <c r="B5" s="33"/>
      <c r="C5" s="37"/>
      <c r="D5" s="39"/>
      <c r="E5" s="25"/>
      <c r="F5" s="25"/>
      <c r="G5" s="25"/>
      <c r="H5" s="25"/>
      <c r="I5" s="3" t="s">
        <v>5</v>
      </c>
      <c r="J5" s="25"/>
      <c r="K5" s="25"/>
    </row>
    <row r="6" spans="1:11" ht="13.5">
      <c r="A6" s="31"/>
      <c r="B6" s="34"/>
      <c r="C6" s="38"/>
      <c r="D6" s="39"/>
      <c r="E6" s="26"/>
      <c r="F6" s="26"/>
      <c r="G6" s="26"/>
      <c r="H6" s="26"/>
      <c r="I6" s="4"/>
      <c r="J6" s="26"/>
      <c r="K6" s="26"/>
    </row>
    <row r="7" spans="1:11" ht="13.5">
      <c r="A7" s="9">
        <v>1</v>
      </c>
      <c r="B7" s="20" t="s">
        <v>19</v>
      </c>
      <c r="C7" s="9">
        <v>25289</v>
      </c>
      <c r="D7" s="9">
        <v>30590</v>
      </c>
      <c r="E7" s="9">
        <v>378097</v>
      </c>
      <c r="F7" s="9">
        <v>17780</v>
      </c>
      <c r="G7" s="9">
        <v>251966</v>
      </c>
      <c r="H7" s="9">
        <v>102558</v>
      </c>
      <c r="I7" s="9">
        <v>750401</v>
      </c>
      <c r="J7" s="9">
        <f>SUM(I7*1000/C7)</f>
        <v>29673.01989007078</v>
      </c>
      <c r="K7" s="9">
        <f>SUM(I7*1000/D7)</f>
        <v>24530.925138934293</v>
      </c>
    </row>
    <row r="8" spans="1:11" ht="13.5">
      <c r="A8" s="10">
        <v>2</v>
      </c>
      <c r="B8" s="21" t="s">
        <v>20</v>
      </c>
      <c r="C8" s="10">
        <v>14291</v>
      </c>
      <c r="D8" s="10">
        <v>18679</v>
      </c>
      <c r="E8" s="10">
        <v>134340</v>
      </c>
      <c r="F8" s="10">
        <v>25950</v>
      </c>
      <c r="G8" s="10">
        <v>67417</v>
      </c>
      <c r="H8" s="10">
        <v>40326</v>
      </c>
      <c r="I8" s="10">
        <v>268033</v>
      </c>
      <c r="J8" s="10">
        <f aca="true" t="shared" si="0" ref="J8:J51">SUM(I8*1000/C8)</f>
        <v>18755.370512910224</v>
      </c>
      <c r="K8" s="10">
        <f aca="true" t="shared" si="1" ref="K8:K51">SUM(I8*1000/D8)</f>
        <v>14349.429840997913</v>
      </c>
    </row>
    <row r="9" spans="1:11" ht="13.5">
      <c r="A9" s="10">
        <v>3</v>
      </c>
      <c r="B9" s="21" t="s">
        <v>21</v>
      </c>
      <c r="C9" s="10">
        <v>13658</v>
      </c>
      <c r="D9" s="10">
        <v>18161</v>
      </c>
      <c r="E9" s="10">
        <v>223946</v>
      </c>
      <c r="F9" s="10">
        <v>29453</v>
      </c>
      <c r="G9" s="10">
        <v>111568</v>
      </c>
      <c r="H9" s="10">
        <v>55589</v>
      </c>
      <c r="I9" s="10">
        <v>420556</v>
      </c>
      <c r="J9" s="10">
        <f t="shared" si="0"/>
        <v>30791.91682530385</v>
      </c>
      <c r="K9" s="10">
        <f t="shared" si="1"/>
        <v>23157.094873630307</v>
      </c>
    </row>
    <row r="10" spans="1:11" ht="13.5">
      <c r="A10" s="10">
        <v>4</v>
      </c>
      <c r="B10" s="21" t="s">
        <v>22</v>
      </c>
      <c r="C10" s="10">
        <v>15264</v>
      </c>
      <c r="D10" s="10">
        <v>21194</v>
      </c>
      <c r="E10" s="10">
        <v>171645</v>
      </c>
      <c r="F10" s="10">
        <v>5112</v>
      </c>
      <c r="G10" s="10">
        <v>145884</v>
      </c>
      <c r="H10" s="10">
        <v>30007</v>
      </c>
      <c r="I10" s="10">
        <v>352648</v>
      </c>
      <c r="J10" s="10">
        <f t="shared" si="0"/>
        <v>23103.249475890985</v>
      </c>
      <c r="K10" s="10">
        <f t="shared" si="1"/>
        <v>16639.048787392658</v>
      </c>
    </row>
    <row r="11" spans="1:11" ht="13.5">
      <c r="A11" s="10">
        <v>5</v>
      </c>
      <c r="B11" s="21" t="s">
        <v>23</v>
      </c>
      <c r="C11" s="10">
        <v>8545</v>
      </c>
      <c r="D11" s="10">
        <v>11861</v>
      </c>
      <c r="E11" s="10">
        <v>93857</v>
      </c>
      <c r="F11" s="10">
        <v>24372</v>
      </c>
      <c r="G11" s="10">
        <v>93493</v>
      </c>
      <c r="H11" s="10">
        <v>33163</v>
      </c>
      <c r="I11" s="10">
        <v>244885</v>
      </c>
      <c r="J11" s="10">
        <f t="shared" si="0"/>
        <v>28658.279695728495</v>
      </c>
      <c r="K11" s="10">
        <f t="shared" si="1"/>
        <v>20646.235561925638</v>
      </c>
    </row>
    <row r="12" spans="1:11" ht="13.5">
      <c r="A12" s="10">
        <v>6</v>
      </c>
      <c r="B12" s="21" t="s">
        <v>24</v>
      </c>
      <c r="C12" s="10">
        <v>5647</v>
      </c>
      <c r="D12" s="10">
        <v>8170</v>
      </c>
      <c r="E12" s="10">
        <v>50315</v>
      </c>
      <c r="F12" s="10">
        <v>13652</v>
      </c>
      <c r="G12" s="10">
        <v>51077</v>
      </c>
      <c r="H12" s="10">
        <v>22296</v>
      </c>
      <c r="I12" s="10">
        <v>137340</v>
      </c>
      <c r="J12" s="10">
        <f t="shared" si="0"/>
        <v>24320.878342482734</v>
      </c>
      <c r="K12" s="10">
        <f t="shared" si="1"/>
        <v>16810.28151774786</v>
      </c>
    </row>
    <row r="13" spans="1:11" ht="13.5">
      <c r="A13" s="10">
        <v>7</v>
      </c>
      <c r="B13" s="21" t="s">
        <v>48</v>
      </c>
      <c r="C13" s="10">
        <v>6310</v>
      </c>
      <c r="D13" s="10">
        <v>8481</v>
      </c>
      <c r="E13" s="10">
        <v>85320</v>
      </c>
      <c r="F13" s="45" t="s">
        <v>65</v>
      </c>
      <c r="G13" s="10">
        <v>81484</v>
      </c>
      <c r="H13" s="45" t="s">
        <v>65</v>
      </c>
      <c r="I13" s="10">
        <v>166804</v>
      </c>
      <c r="J13" s="10">
        <f t="shared" si="0"/>
        <v>26434.86529318542</v>
      </c>
      <c r="K13" s="10">
        <f t="shared" si="1"/>
        <v>19667.963683527887</v>
      </c>
    </row>
    <row r="14" spans="1:11" ht="13.5">
      <c r="A14" s="10">
        <v>8</v>
      </c>
      <c r="B14" s="21" t="s">
        <v>25</v>
      </c>
      <c r="C14" s="10">
        <v>5009</v>
      </c>
      <c r="D14" s="10">
        <v>7166</v>
      </c>
      <c r="E14" s="10">
        <v>80903</v>
      </c>
      <c r="F14" s="10">
        <v>20528</v>
      </c>
      <c r="G14" s="10">
        <v>43521</v>
      </c>
      <c r="H14" s="10">
        <v>19467</v>
      </c>
      <c r="I14" s="10">
        <v>164419</v>
      </c>
      <c r="J14" s="10">
        <f t="shared" si="0"/>
        <v>32824.71551207826</v>
      </c>
      <c r="K14" s="10">
        <f t="shared" si="1"/>
        <v>22944.32040189785</v>
      </c>
    </row>
    <row r="15" spans="1:11" ht="13.5">
      <c r="A15" s="10">
        <v>9</v>
      </c>
      <c r="B15" s="21" t="s">
        <v>49</v>
      </c>
      <c r="C15" s="10">
        <v>6882</v>
      </c>
      <c r="D15" s="10">
        <v>9635</v>
      </c>
      <c r="E15" s="10">
        <v>101223</v>
      </c>
      <c r="F15" s="10">
        <v>22143</v>
      </c>
      <c r="G15" s="10">
        <v>62916</v>
      </c>
      <c r="H15" s="10">
        <v>29335</v>
      </c>
      <c r="I15" s="10">
        <v>215617</v>
      </c>
      <c r="J15" s="10">
        <f t="shared" si="0"/>
        <v>31330.572507991863</v>
      </c>
      <c r="K15" s="10">
        <f t="shared" si="1"/>
        <v>22378.515827711468</v>
      </c>
    </row>
    <row r="16" spans="1:11" ht="13.5">
      <c r="A16" s="10">
        <v>10</v>
      </c>
      <c r="B16" s="21" t="s">
        <v>26</v>
      </c>
      <c r="C16" s="10">
        <v>4896</v>
      </c>
      <c r="D16" s="10">
        <v>6648</v>
      </c>
      <c r="E16" s="10">
        <v>47108</v>
      </c>
      <c r="F16" s="10">
        <v>7681</v>
      </c>
      <c r="G16" s="10">
        <v>41465</v>
      </c>
      <c r="H16" s="10">
        <v>17322</v>
      </c>
      <c r="I16" s="10">
        <v>113576</v>
      </c>
      <c r="J16" s="10">
        <f t="shared" si="0"/>
        <v>23197.712418300653</v>
      </c>
      <c r="K16" s="10">
        <f t="shared" si="1"/>
        <v>17084.235860409146</v>
      </c>
    </row>
    <row r="17" spans="1:11" ht="13.5">
      <c r="A17" s="10">
        <v>11</v>
      </c>
      <c r="B17" s="21" t="s">
        <v>27</v>
      </c>
      <c r="C17" s="10">
        <v>2905</v>
      </c>
      <c r="D17" s="10">
        <v>3860</v>
      </c>
      <c r="E17" s="10">
        <v>33955</v>
      </c>
      <c r="F17" s="10">
        <v>6567</v>
      </c>
      <c r="G17" s="10">
        <v>24206</v>
      </c>
      <c r="H17" s="10">
        <v>10760</v>
      </c>
      <c r="I17" s="10">
        <v>75488</v>
      </c>
      <c r="J17" s="10">
        <f t="shared" si="0"/>
        <v>25985.5421686747</v>
      </c>
      <c r="K17" s="10">
        <f t="shared" si="1"/>
        <v>19556.476683937824</v>
      </c>
    </row>
    <row r="18" spans="1:11" ht="13.5">
      <c r="A18" s="10">
        <v>12</v>
      </c>
      <c r="B18" s="21" t="s">
        <v>28</v>
      </c>
      <c r="C18" s="10">
        <v>4607</v>
      </c>
      <c r="D18" s="10">
        <v>6150</v>
      </c>
      <c r="E18" s="10">
        <v>64868</v>
      </c>
      <c r="F18" s="10">
        <v>10145</v>
      </c>
      <c r="G18" s="10">
        <v>50078</v>
      </c>
      <c r="H18" s="10">
        <v>22072</v>
      </c>
      <c r="I18" s="10">
        <v>147163</v>
      </c>
      <c r="J18" s="10">
        <f t="shared" si="0"/>
        <v>31943.347080529627</v>
      </c>
      <c r="K18" s="10">
        <f t="shared" si="1"/>
        <v>23928.943089430893</v>
      </c>
    </row>
    <row r="19" spans="1:11" ht="13.5">
      <c r="A19" s="10">
        <v>13</v>
      </c>
      <c r="B19" s="21" t="s">
        <v>29</v>
      </c>
      <c r="C19" s="10">
        <v>8017</v>
      </c>
      <c r="D19" s="10">
        <v>11010</v>
      </c>
      <c r="E19" s="10">
        <v>105658</v>
      </c>
      <c r="F19" s="45" t="s">
        <v>65</v>
      </c>
      <c r="G19" s="10">
        <v>92740</v>
      </c>
      <c r="H19" s="45" t="s">
        <v>65</v>
      </c>
      <c r="I19" s="10">
        <v>198398</v>
      </c>
      <c r="J19" s="10">
        <f t="shared" si="0"/>
        <v>24747.162280154673</v>
      </c>
      <c r="K19" s="10">
        <f t="shared" si="1"/>
        <v>18019.80018165304</v>
      </c>
    </row>
    <row r="20" spans="1:11" ht="13.5">
      <c r="A20" s="10">
        <v>14</v>
      </c>
      <c r="B20" s="21" t="s">
        <v>30</v>
      </c>
      <c r="C20" s="10">
        <v>10435</v>
      </c>
      <c r="D20" s="10">
        <v>13970</v>
      </c>
      <c r="E20" s="10">
        <v>95862</v>
      </c>
      <c r="F20" s="45" t="s">
        <v>65</v>
      </c>
      <c r="G20" s="10">
        <v>101038</v>
      </c>
      <c r="H20" s="10">
        <v>8710</v>
      </c>
      <c r="I20" s="10">
        <v>205610</v>
      </c>
      <c r="J20" s="10">
        <f t="shared" si="0"/>
        <v>19703.88116914231</v>
      </c>
      <c r="K20" s="10">
        <f t="shared" si="1"/>
        <v>14717.96707229778</v>
      </c>
    </row>
    <row r="21" spans="1:11" ht="13.5">
      <c r="A21" s="10">
        <v>15</v>
      </c>
      <c r="B21" s="21" t="s">
        <v>31</v>
      </c>
      <c r="C21" s="10">
        <v>6050</v>
      </c>
      <c r="D21" s="10">
        <v>8251</v>
      </c>
      <c r="E21" s="10">
        <v>69704</v>
      </c>
      <c r="F21" s="45" t="s">
        <v>65</v>
      </c>
      <c r="G21" s="10">
        <v>95297</v>
      </c>
      <c r="H21" s="45" t="s">
        <v>65</v>
      </c>
      <c r="I21" s="10">
        <v>165001</v>
      </c>
      <c r="J21" s="10">
        <f t="shared" si="0"/>
        <v>27272.89256198347</v>
      </c>
      <c r="K21" s="10">
        <f t="shared" si="1"/>
        <v>19997.697248818324</v>
      </c>
    </row>
    <row r="22" spans="1:11" ht="13.5">
      <c r="A22" s="10">
        <v>16</v>
      </c>
      <c r="B22" s="21" t="s">
        <v>32</v>
      </c>
      <c r="C22" s="10">
        <v>14664</v>
      </c>
      <c r="D22" s="10">
        <v>20024</v>
      </c>
      <c r="E22" s="10">
        <v>164937</v>
      </c>
      <c r="F22" s="10">
        <v>43108</v>
      </c>
      <c r="G22" s="10">
        <v>87730</v>
      </c>
      <c r="H22" s="10">
        <v>31684</v>
      </c>
      <c r="I22" s="10">
        <v>327459</v>
      </c>
      <c r="J22" s="10">
        <f t="shared" si="0"/>
        <v>22330.810147299508</v>
      </c>
      <c r="K22" s="10">
        <f t="shared" si="1"/>
        <v>16353.326008789452</v>
      </c>
    </row>
    <row r="23" spans="1:11" ht="13.5">
      <c r="A23" s="10">
        <v>17</v>
      </c>
      <c r="B23" s="21" t="s">
        <v>33</v>
      </c>
      <c r="C23" s="10">
        <v>11388</v>
      </c>
      <c r="D23" s="10">
        <v>15286</v>
      </c>
      <c r="E23" s="10">
        <v>138165</v>
      </c>
      <c r="F23" s="45" t="s">
        <v>65</v>
      </c>
      <c r="G23" s="10">
        <v>133840</v>
      </c>
      <c r="H23" s="45" t="s">
        <v>65</v>
      </c>
      <c r="I23" s="10">
        <v>272005</v>
      </c>
      <c r="J23" s="10">
        <f t="shared" si="0"/>
        <v>23885.230066736916</v>
      </c>
      <c r="K23" s="10">
        <f t="shared" si="1"/>
        <v>17794.387020803348</v>
      </c>
    </row>
    <row r="24" spans="1:11" ht="13.5">
      <c r="A24" s="10">
        <v>18</v>
      </c>
      <c r="B24" s="21" t="s">
        <v>34</v>
      </c>
      <c r="C24" s="10">
        <v>7482</v>
      </c>
      <c r="D24" s="10">
        <v>10384</v>
      </c>
      <c r="E24" s="10">
        <v>98144</v>
      </c>
      <c r="F24" s="10">
        <v>18359</v>
      </c>
      <c r="G24" s="10">
        <v>63954</v>
      </c>
      <c r="H24" s="10">
        <v>32379</v>
      </c>
      <c r="I24" s="10">
        <v>212836</v>
      </c>
      <c r="J24" s="10">
        <f t="shared" si="0"/>
        <v>28446.40470462443</v>
      </c>
      <c r="K24" s="10">
        <f t="shared" si="1"/>
        <v>20496.53312788906</v>
      </c>
    </row>
    <row r="25" spans="1:11" ht="13.5">
      <c r="A25" s="10">
        <v>19</v>
      </c>
      <c r="B25" s="21" t="s">
        <v>35</v>
      </c>
      <c r="C25" s="10">
        <v>3700</v>
      </c>
      <c r="D25" s="10">
        <v>5145</v>
      </c>
      <c r="E25" s="10">
        <v>37391</v>
      </c>
      <c r="F25" s="10">
        <v>7778</v>
      </c>
      <c r="G25" s="10">
        <v>32940</v>
      </c>
      <c r="H25" s="10">
        <v>12332</v>
      </c>
      <c r="I25" s="10">
        <v>90441</v>
      </c>
      <c r="J25" s="10">
        <f t="shared" si="0"/>
        <v>24443.513513513513</v>
      </c>
      <c r="K25" s="10">
        <f t="shared" si="1"/>
        <v>17578.425655976676</v>
      </c>
    </row>
    <row r="26" spans="1:11" ht="13.5">
      <c r="A26" s="10">
        <v>20</v>
      </c>
      <c r="B26" s="21" t="s">
        <v>36</v>
      </c>
      <c r="C26" s="10">
        <v>4069</v>
      </c>
      <c r="D26" s="10">
        <v>5558</v>
      </c>
      <c r="E26" s="10">
        <v>37903</v>
      </c>
      <c r="F26" s="45" t="s">
        <v>65</v>
      </c>
      <c r="G26" s="10">
        <v>30018</v>
      </c>
      <c r="H26" s="10">
        <v>14424</v>
      </c>
      <c r="I26" s="10">
        <v>82345</v>
      </c>
      <c r="J26" s="10">
        <f t="shared" si="0"/>
        <v>20237.15900712706</v>
      </c>
      <c r="K26" s="10">
        <f t="shared" si="1"/>
        <v>14815.58114429651</v>
      </c>
    </row>
    <row r="27" spans="1:11" ht="13.5">
      <c r="A27" s="10">
        <v>21</v>
      </c>
      <c r="B27" s="21" t="s">
        <v>50</v>
      </c>
      <c r="C27" s="10">
        <v>4672</v>
      </c>
      <c r="D27" s="10">
        <v>6361</v>
      </c>
      <c r="E27" s="10">
        <v>44297</v>
      </c>
      <c r="F27" s="10">
        <v>9072</v>
      </c>
      <c r="G27" s="10">
        <v>27409</v>
      </c>
      <c r="H27" s="10">
        <v>13601</v>
      </c>
      <c r="I27" s="10">
        <v>94379</v>
      </c>
      <c r="J27" s="10">
        <f aca="true" t="shared" si="2" ref="J27:J32">SUM(I27*1000/C27)</f>
        <v>20200.984589041094</v>
      </c>
      <c r="K27" s="10">
        <f aca="true" t="shared" si="3" ref="K27:K32">SUM(I27*1000/D27)</f>
        <v>14837.132526332338</v>
      </c>
    </row>
    <row r="28" spans="1:11" ht="13.5">
      <c r="A28" s="10">
        <v>22</v>
      </c>
      <c r="B28" s="22" t="s">
        <v>51</v>
      </c>
      <c r="C28" s="10">
        <v>4691</v>
      </c>
      <c r="D28" s="10">
        <v>6462</v>
      </c>
      <c r="E28" s="10">
        <v>59043</v>
      </c>
      <c r="F28" s="45" t="s">
        <v>65</v>
      </c>
      <c r="G28" s="10">
        <v>60745</v>
      </c>
      <c r="H28" s="45" t="s">
        <v>65</v>
      </c>
      <c r="I28" s="10">
        <v>119788</v>
      </c>
      <c r="J28" s="10">
        <f t="shared" si="2"/>
        <v>25535.706672351313</v>
      </c>
      <c r="K28" s="10">
        <f t="shared" si="3"/>
        <v>18537.294955122252</v>
      </c>
    </row>
    <row r="29" spans="1:11" ht="13.5">
      <c r="A29" s="10">
        <v>23</v>
      </c>
      <c r="B29" s="22" t="s">
        <v>52</v>
      </c>
      <c r="C29" s="10">
        <v>11100</v>
      </c>
      <c r="D29" s="10">
        <v>17161</v>
      </c>
      <c r="E29" s="10">
        <v>143571</v>
      </c>
      <c r="F29" s="10">
        <v>12813</v>
      </c>
      <c r="G29" s="10">
        <v>107117</v>
      </c>
      <c r="H29" s="10">
        <v>20886</v>
      </c>
      <c r="I29" s="10">
        <v>284387</v>
      </c>
      <c r="J29" s="10">
        <f t="shared" si="2"/>
        <v>25620.45045045045</v>
      </c>
      <c r="K29" s="10">
        <f t="shared" si="3"/>
        <v>16571.703280694597</v>
      </c>
    </row>
    <row r="30" spans="1:11" ht="13.5">
      <c r="A30" s="10">
        <v>24</v>
      </c>
      <c r="B30" s="22" t="s">
        <v>53</v>
      </c>
      <c r="C30" s="10">
        <v>7102</v>
      </c>
      <c r="D30" s="10">
        <v>10466</v>
      </c>
      <c r="E30" s="10">
        <v>115257</v>
      </c>
      <c r="F30" s="10">
        <v>23574</v>
      </c>
      <c r="G30" s="10">
        <v>55258</v>
      </c>
      <c r="H30" s="10">
        <v>29159</v>
      </c>
      <c r="I30" s="10">
        <v>223248</v>
      </c>
      <c r="J30" s="10">
        <f t="shared" si="2"/>
        <v>31434.525485778653</v>
      </c>
      <c r="K30" s="10">
        <f t="shared" si="3"/>
        <v>21330.78540034397</v>
      </c>
    </row>
    <row r="31" spans="1:11" ht="13.5">
      <c r="A31" s="10">
        <v>25</v>
      </c>
      <c r="B31" s="22" t="s">
        <v>54</v>
      </c>
      <c r="C31" s="10">
        <v>5314</v>
      </c>
      <c r="D31" s="10">
        <v>7336</v>
      </c>
      <c r="E31" s="10">
        <v>57125</v>
      </c>
      <c r="F31" s="10">
        <v>12826</v>
      </c>
      <c r="G31" s="10">
        <v>58360</v>
      </c>
      <c r="H31" s="10">
        <v>23142</v>
      </c>
      <c r="I31" s="10">
        <v>151453</v>
      </c>
      <c r="J31" s="10">
        <f t="shared" si="2"/>
        <v>28500.752728641324</v>
      </c>
      <c r="K31" s="10">
        <f t="shared" si="3"/>
        <v>20645.174482006543</v>
      </c>
    </row>
    <row r="32" spans="1:11" ht="13.5">
      <c r="A32" s="10">
        <v>26</v>
      </c>
      <c r="B32" s="22" t="s">
        <v>55</v>
      </c>
      <c r="C32" s="10">
        <v>4570</v>
      </c>
      <c r="D32" s="10">
        <v>6387</v>
      </c>
      <c r="E32" s="10">
        <v>40655</v>
      </c>
      <c r="F32" s="10">
        <v>13342</v>
      </c>
      <c r="G32" s="10">
        <v>25932</v>
      </c>
      <c r="H32" s="10">
        <v>12393</v>
      </c>
      <c r="I32" s="10">
        <v>92322</v>
      </c>
      <c r="J32" s="10">
        <f t="shared" si="2"/>
        <v>20201.75054704595</v>
      </c>
      <c r="K32" s="10">
        <f t="shared" si="3"/>
        <v>14454.673555659934</v>
      </c>
    </row>
    <row r="33" spans="1:11" ht="13.5">
      <c r="A33" s="10">
        <v>27</v>
      </c>
      <c r="B33" s="11" t="s">
        <v>56</v>
      </c>
      <c r="C33" s="10">
        <v>5629</v>
      </c>
      <c r="D33" s="10">
        <v>8017</v>
      </c>
      <c r="E33" s="10">
        <v>72663</v>
      </c>
      <c r="F33" s="10">
        <v>8820</v>
      </c>
      <c r="G33" s="10">
        <v>49199</v>
      </c>
      <c r="H33" s="10">
        <v>10465</v>
      </c>
      <c r="I33" s="10">
        <v>141147</v>
      </c>
      <c r="J33" s="10">
        <f t="shared" si="0"/>
        <v>25074.968910996624</v>
      </c>
      <c r="K33" s="10">
        <f t="shared" si="1"/>
        <v>17605.962330048646</v>
      </c>
    </row>
    <row r="34" spans="1:11" ht="13.5">
      <c r="A34" s="10">
        <v>28</v>
      </c>
      <c r="B34" s="21" t="s">
        <v>57</v>
      </c>
      <c r="C34" s="10">
        <v>9969</v>
      </c>
      <c r="D34" s="10">
        <v>13926</v>
      </c>
      <c r="E34" s="10">
        <v>107525</v>
      </c>
      <c r="F34" s="10">
        <v>25203</v>
      </c>
      <c r="G34" s="10">
        <v>101883</v>
      </c>
      <c r="H34" s="10">
        <v>42133</v>
      </c>
      <c r="I34" s="10">
        <v>276744</v>
      </c>
      <c r="J34" s="10">
        <f t="shared" si="0"/>
        <v>27760.457417995785</v>
      </c>
      <c r="K34" s="10">
        <f t="shared" si="1"/>
        <v>19872.468763464025</v>
      </c>
    </row>
    <row r="35" spans="1:11" ht="13.5">
      <c r="A35" s="10">
        <v>29</v>
      </c>
      <c r="B35" s="21" t="s">
        <v>58</v>
      </c>
      <c r="C35" s="10">
        <v>5048</v>
      </c>
      <c r="D35" s="10">
        <v>7580</v>
      </c>
      <c r="E35" s="10">
        <v>56404</v>
      </c>
      <c r="F35" s="10">
        <v>14422</v>
      </c>
      <c r="G35" s="10">
        <v>54119</v>
      </c>
      <c r="H35" s="10">
        <v>13129</v>
      </c>
      <c r="I35" s="10">
        <v>138074</v>
      </c>
      <c r="J35" s="10">
        <f t="shared" si="0"/>
        <v>27352.218700475434</v>
      </c>
      <c r="K35" s="10">
        <f t="shared" si="1"/>
        <v>18215.5672823219</v>
      </c>
    </row>
    <row r="36" spans="1:11" ht="13.5">
      <c r="A36" s="10">
        <v>30</v>
      </c>
      <c r="B36" s="21" t="s">
        <v>59</v>
      </c>
      <c r="C36" s="10">
        <v>7370</v>
      </c>
      <c r="D36" s="10">
        <v>11125</v>
      </c>
      <c r="E36" s="10">
        <v>69985</v>
      </c>
      <c r="F36" s="10">
        <v>20142</v>
      </c>
      <c r="G36" s="10">
        <v>50673</v>
      </c>
      <c r="H36" s="10">
        <v>23050</v>
      </c>
      <c r="I36" s="10">
        <v>163850</v>
      </c>
      <c r="J36" s="10">
        <f t="shared" si="0"/>
        <v>22232.02170963365</v>
      </c>
      <c r="K36" s="10">
        <f t="shared" si="1"/>
        <v>14728.08988764045</v>
      </c>
    </row>
    <row r="37" spans="1:11" ht="13.5">
      <c r="A37" s="10">
        <v>31</v>
      </c>
      <c r="B37" s="21" t="s">
        <v>60</v>
      </c>
      <c r="C37" s="10">
        <v>4088</v>
      </c>
      <c r="D37" s="10">
        <v>5752</v>
      </c>
      <c r="E37" s="10">
        <v>39998</v>
      </c>
      <c r="F37" s="10">
        <v>13895</v>
      </c>
      <c r="G37" s="10">
        <v>29687</v>
      </c>
      <c r="H37" s="10">
        <v>12845</v>
      </c>
      <c r="I37" s="10">
        <v>96425</v>
      </c>
      <c r="J37" s="10">
        <f t="shared" si="0"/>
        <v>23587.328767123287</v>
      </c>
      <c r="K37" s="10">
        <f t="shared" si="1"/>
        <v>16763.734353268428</v>
      </c>
    </row>
    <row r="38" spans="1:11" ht="13.5">
      <c r="A38" s="40">
        <v>32</v>
      </c>
      <c r="B38" s="41" t="s">
        <v>61</v>
      </c>
      <c r="C38" s="40">
        <v>5570</v>
      </c>
      <c r="D38" s="40">
        <v>7789</v>
      </c>
      <c r="E38" s="40">
        <v>71447</v>
      </c>
      <c r="F38" s="40">
        <v>1819</v>
      </c>
      <c r="G38" s="40">
        <v>70049</v>
      </c>
      <c r="H38" s="40">
        <v>3565</v>
      </c>
      <c r="I38" s="40">
        <v>146880</v>
      </c>
      <c r="J38" s="40">
        <f t="shared" si="0"/>
        <v>26369.83842010772</v>
      </c>
      <c r="K38" s="40">
        <f t="shared" si="1"/>
        <v>18857.362947746824</v>
      </c>
    </row>
    <row r="39" spans="1:11" ht="13.5">
      <c r="A39" s="52"/>
      <c r="B39" s="53" t="s">
        <v>63</v>
      </c>
      <c r="C39" s="54">
        <f>SUM(C7:C38)</f>
        <v>254231</v>
      </c>
      <c r="D39" s="54">
        <f>SUM(D7:D38)</f>
        <v>348585</v>
      </c>
      <c r="E39" s="54">
        <f>SUM(E7:E38)</f>
        <v>3091311</v>
      </c>
      <c r="F39" s="54">
        <f>SUM(F7:F38)</f>
        <v>408556</v>
      </c>
      <c r="G39" s="54">
        <f>SUM(G7:G38)</f>
        <v>2353063</v>
      </c>
      <c r="H39" s="54">
        <f>SUM(H7:H38)</f>
        <v>686792</v>
      </c>
      <c r="I39" s="54">
        <f>SUM(E39:H39)</f>
        <v>6539722</v>
      </c>
      <c r="J39" s="54">
        <f t="shared" si="0"/>
        <v>25723.54276229099</v>
      </c>
      <c r="K39" s="54">
        <f t="shared" si="1"/>
        <v>18760.767101280893</v>
      </c>
    </row>
    <row r="40" spans="1:11" ht="13.5">
      <c r="A40" s="47">
        <v>33</v>
      </c>
      <c r="B40" s="48" t="s">
        <v>37</v>
      </c>
      <c r="C40" s="47">
        <v>3902</v>
      </c>
      <c r="D40" s="47">
        <v>5536</v>
      </c>
      <c r="E40" s="47">
        <v>44372</v>
      </c>
      <c r="F40" s="45" t="s">
        <v>65</v>
      </c>
      <c r="G40" s="47">
        <v>53560</v>
      </c>
      <c r="H40" s="45" t="s">
        <v>65</v>
      </c>
      <c r="I40" s="47">
        <v>97932</v>
      </c>
      <c r="J40" s="47">
        <f t="shared" si="0"/>
        <v>25097.89851358278</v>
      </c>
      <c r="K40" s="47">
        <f t="shared" si="1"/>
        <v>17690.028901734106</v>
      </c>
    </row>
    <row r="41" spans="1:11" ht="13.5">
      <c r="A41" s="10">
        <v>34</v>
      </c>
      <c r="B41" s="21" t="s">
        <v>38</v>
      </c>
      <c r="C41" s="10">
        <v>2326</v>
      </c>
      <c r="D41" s="10">
        <v>3256</v>
      </c>
      <c r="E41" s="10">
        <v>20575</v>
      </c>
      <c r="F41" s="45" t="s">
        <v>65</v>
      </c>
      <c r="G41" s="10">
        <v>23487</v>
      </c>
      <c r="H41" s="45" t="s">
        <v>65</v>
      </c>
      <c r="I41" s="10">
        <v>44062</v>
      </c>
      <c r="J41" s="10">
        <f t="shared" si="0"/>
        <v>18943.250214961306</v>
      </c>
      <c r="K41" s="10">
        <f t="shared" si="1"/>
        <v>13532.555282555282</v>
      </c>
    </row>
    <row r="42" spans="1:11" ht="13.5">
      <c r="A42" s="10">
        <v>35</v>
      </c>
      <c r="B42" s="21" t="s">
        <v>62</v>
      </c>
      <c r="C42" s="10">
        <v>2303</v>
      </c>
      <c r="D42" s="10">
        <v>3144</v>
      </c>
      <c r="E42" s="10">
        <v>21301</v>
      </c>
      <c r="F42" s="45" t="s">
        <v>65</v>
      </c>
      <c r="G42" s="10">
        <v>25784</v>
      </c>
      <c r="H42" s="45" t="s">
        <v>65</v>
      </c>
      <c r="I42" s="10">
        <v>47085</v>
      </c>
      <c r="J42" s="10">
        <f t="shared" si="0"/>
        <v>20445.07164567955</v>
      </c>
      <c r="K42" s="10">
        <f t="shared" si="1"/>
        <v>14976.145038167939</v>
      </c>
    </row>
    <row r="43" spans="1:11" ht="13.5">
      <c r="A43" s="10">
        <v>36</v>
      </c>
      <c r="B43" s="21" t="s">
        <v>39</v>
      </c>
      <c r="C43" s="10">
        <v>2397</v>
      </c>
      <c r="D43" s="10">
        <v>3233</v>
      </c>
      <c r="E43" s="10">
        <v>27298</v>
      </c>
      <c r="F43" s="10">
        <v>5170</v>
      </c>
      <c r="G43" s="10">
        <v>16853</v>
      </c>
      <c r="H43" s="10">
        <v>8230</v>
      </c>
      <c r="I43" s="10">
        <v>57551</v>
      </c>
      <c r="J43" s="10">
        <f t="shared" si="0"/>
        <v>24009.595327492698</v>
      </c>
      <c r="K43" s="10">
        <f t="shared" si="1"/>
        <v>17801.113516857407</v>
      </c>
    </row>
    <row r="44" spans="1:11" ht="13.5">
      <c r="A44" s="10">
        <v>37</v>
      </c>
      <c r="B44" s="21" t="s">
        <v>40</v>
      </c>
      <c r="C44" s="10">
        <v>2676</v>
      </c>
      <c r="D44" s="10">
        <v>3670</v>
      </c>
      <c r="E44" s="10">
        <v>22162</v>
      </c>
      <c r="F44" s="10">
        <v>6620</v>
      </c>
      <c r="G44" s="10">
        <v>24595</v>
      </c>
      <c r="H44" s="10">
        <v>10812</v>
      </c>
      <c r="I44" s="10">
        <v>64189</v>
      </c>
      <c r="J44" s="10">
        <f t="shared" si="0"/>
        <v>23986.920777279523</v>
      </c>
      <c r="K44" s="10">
        <f t="shared" si="1"/>
        <v>17490.19073569482</v>
      </c>
    </row>
    <row r="45" spans="1:11" ht="13.5">
      <c r="A45" s="10">
        <v>38</v>
      </c>
      <c r="B45" s="21" t="s">
        <v>41</v>
      </c>
      <c r="C45" s="10">
        <v>1685</v>
      </c>
      <c r="D45" s="10">
        <v>2242</v>
      </c>
      <c r="E45" s="10">
        <v>18188</v>
      </c>
      <c r="F45" s="45" t="s">
        <v>65</v>
      </c>
      <c r="G45" s="10">
        <v>19738</v>
      </c>
      <c r="H45" s="45" t="s">
        <v>65</v>
      </c>
      <c r="I45" s="10">
        <v>37926</v>
      </c>
      <c r="J45" s="10">
        <f t="shared" si="0"/>
        <v>22508.011869436203</v>
      </c>
      <c r="K45" s="10">
        <f t="shared" si="1"/>
        <v>16916.14629794826</v>
      </c>
    </row>
    <row r="46" spans="1:11" ht="13.5">
      <c r="A46" s="10">
        <v>39</v>
      </c>
      <c r="B46" s="21" t="s">
        <v>42</v>
      </c>
      <c r="C46" s="10">
        <v>4130</v>
      </c>
      <c r="D46" s="10">
        <v>5633</v>
      </c>
      <c r="E46" s="10">
        <v>42629</v>
      </c>
      <c r="F46" s="45" t="s">
        <v>65</v>
      </c>
      <c r="G46" s="10">
        <v>41676</v>
      </c>
      <c r="H46" s="45" t="s">
        <v>65</v>
      </c>
      <c r="I46" s="10">
        <v>84305</v>
      </c>
      <c r="J46" s="10">
        <f t="shared" si="0"/>
        <v>20412.832929782082</v>
      </c>
      <c r="K46" s="10">
        <f t="shared" si="1"/>
        <v>14966.270193502574</v>
      </c>
    </row>
    <row r="47" spans="1:11" ht="13.5">
      <c r="A47" s="10">
        <v>40</v>
      </c>
      <c r="B47" s="21" t="s">
        <v>43</v>
      </c>
      <c r="C47" s="10">
        <v>1259</v>
      </c>
      <c r="D47" s="10">
        <v>1762</v>
      </c>
      <c r="E47" s="10">
        <v>10825</v>
      </c>
      <c r="F47" s="10">
        <v>3124</v>
      </c>
      <c r="G47" s="10">
        <v>11657</v>
      </c>
      <c r="H47" s="10">
        <v>5045</v>
      </c>
      <c r="I47" s="10">
        <v>30651</v>
      </c>
      <c r="J47" s="10">
        <f t="shared" si="0"/>
        <v>24345.51231135822</v>
      </c>
      <c r="K47" s="10">
        <f t="shared" si="1"/>
        <v>17395.573212258798</v>
      </c>
    </row>
    <row r="48" spans="1:11" ht="13.5">
      <c r="A48" s="10">
        <v>41</v>
      </c>
      <c r="B48" s="21" t="s">
        <v>44</v>
      </c>
      <c r="C48" s="10">
        <v>2847</v>
      </c>
      <c r="D48" s="10">
        <v>4321</v>
      </c>
      <c r="E48" s="10">
        <v>56666</v>
      </c>
      <c r="F48" s="10">
        <v>11147</v>
      </c>
      <c r="G48" s="10">
        <v>27305</v>
      </c>
      <c r="H48" s="10">
        <v>11551</v>
      </c>
      <c r="I48" s="10">
        <v>106669</v>
      </c>
      <c r="J48" s="10">
        <f t="shared" si="0"/>
        <v>37467.15841236389</v>
      </c>
      <c r="K48" s="10">
        <f t="shared" si="1"/>
        <v>24686.183753760703</v>
      </c>
    </row>
    <row r="49" spans="1:11" ht="13.5">
      <c r="A49" s="10">
        <v>42</v>
      </c>
      <c r="B49" s="21" t="s">
        <v>45</v>
      </c>
      <c r="C49" s="10">
        <v>958</v>
      </c>
      <c r="D49" s="10">
        <v>1370</v>
      </c>
      <c r="E49" s="10">
        <v>10720</v>
      </c>
      <c r="F49" s="10">
        <v>4152</v>
      </c>
      <c r="G49" s="10">
        <v>8429</v>
      </c>
      <c r="H49" s="10">
        <v>4971</v>
      </c>
      <c r="I49" s="10">
        <v>28272</v>
      </c>
      <c r="J49" s="10">
        <f t="shared" si="0"/>
        <v>29511.482254697286</v>
      </c>
      <c r="K49" s="10">
        <f t="shared" si="1"/>
        <v>20636.496350364963</v>
      </c>
    </row>
    <row r="50" spans="1:11" ht="13.5">
      <c r="A50" s="10">
        <v>43</v>
      </c>
      <c r="B50" s="21" t="s">
        <v>46</v>
      </c>
      <c r="C50" s="10">
        <v>3115</v>
      </c>
      <c r="D50" s="10">
        <v>4580</v>
      </c>
      <c r="E50" s="10">
        <v>40927</v>
      </c>
      <c r="F50" s="10">
        <v>3666</v>
      </c>
      <c r="G50" s="10">
        <v>28366</v>
      </c>
      <c r="H50" s="10">
        <v>11342</v>
      </c>
      <c r="I50" s="10">
        <v>84301</v>
      </c>
      <c r="J50" s="10">
        <f t="shared" si="0"/>
        <v>27062.921348314605</v>
      </c>
      <c r="K50" s="10">
        <f t="shared" si="1"/>
        <v>18406.33187772926</v>
      </c>
    </row>
    <row r="51" spans="1:11" ht="13.5">
      <c r="A51" s="40">
        <v>44</v>
      </c>
      <c r="B51" s="41" t="s">
        <v>47</v>
      </c>
      <c r="C51" s="40">
        <v>1895</v>
      </c>
      <c r="D51" s="40">
        <v>2693</v>
      </c>
      <c r="E51" s="40">
        <v>13564</v>
      </c>
      <c r="F51" s="40">
        <v>3591</v>
      </c>
      <c r="G51" s="40">
        <v>16066</v>
      </c>
      <c r="H51" s="40">
        <v>7072</v>
      </c>
      <c r="I51" s="40">
        <v>40293</v>
      </c>
      <c r="J51" s="40">
        <f t="shared" si="0"/>
        <v>21262.796833773085</v>
      </c>
      <c r="K51" s="40">
        <f t="shared" si="1"/>
        <v>14962.12402525065</v>
      </c>
    </row>
    <row r="52" spans="1:11" ht="13.5">
      <c r="A52" s="52"/>
      <c r="B52" s="55" t="s">
        <v>15</v>
      </c>
      <c r="C52" s="54">
        <f>SUM(C40:C51)</f>
        <v>29493</v>
      </c>
      <c r="D52" s="54">
        <f>SUM(D40:D51)</f>
        <v>41440</v>
      </c>
      <c r="E52" s="54">
        <f>SUM(E40:E51)</f>
        <v>329227</v>
      </c>
      <c r="F52" s="54">
        <f>SUM(F40:F51)</f>
        <v>37470</v>
      </c>
      <c r="G52" s="54">
        <f>SUM(G40:G51)</f>
        <v>297516</v>
      </c>
      <c r="H52" s="54">
        <f>SUM(H40:H51)</f>
        <v>59023</v>
      </c>
      <c r="I52" s="54">
        <f>SUM(E52:H52)</f>
        <v>723236</v>
      </c>
      <c r="J52" s="54">
        <f>SUM(I52*1000/C52)</f>
        <v>24522.293425558608</v>
      </c>
      <c r="K52" s="54">
        <f>SUM(I52*1000/D52)</f>
        <v>17452.606177606176</v>
      </c>
    </row>
    <row r="53" spans="1:11" ht="13.5">
      <c r="A53" s="56"/>
      <c r="B53" s="57" t="s">
        <v>12</v>
      </c>
      <c r="C53" s="58">
        <f>SUM(C52+C39)</f>
        <v>283724</v>
      </c>
      <c r="D53" s="58">
        <f>SUM(D52+D39)</f>
        <v>390025</v>
      </c>
      <c r="E53" s="58">
        <f>SUM(E52+E39)</f>
        <v>3420538</v>
      </c>
      <c r="F53" s="58">
        <f>SUM(F52+F39)</f>
        <v>446026</v>
      </c>
      <c r="G53" s="58">
        <f>SUM(G52+G39)</f>
        <v>2650579</v>
      </c>
      <c r="H53" s="58">
        <f>SUM(H52+H39)</f>
        <v>745815</v>
      </c>
      <c r="I53" s="58">
        <f>SUM(E53:H53)</f>
        <v>7262958</v>
      </c>
      <c r="J53" s="58">
        <f>SUM(I53*1000/C53)</f>
        <v>25598.67335861612</v>
      </c>
      <c r="K53" s="58">
        <f>SUM(I53*1000/D53)</f>
        <v>18621.775527209793</v>
      </c>
    </row>
  </sheetData>
  <mergeCells count="12">
    <mergeCell ref="A3:A6"/>
    <mergeCell ref="B3:B6"/>
    <mergeCell ref="C3:D3"/>
    <mergeCell ref="E3:H3"/>
    <mergeCell ref="C4:C6"/>
    <mergeCell ref="D4:D6"/>
    <mergeCell ref="E4:E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workbookViewId="0" topLeftCell="A1">
      <pane xSplit="2" ySplit="6" topLeftCell="C7" activePane="bottomRight" state="frozen"/>
      <selection pane="topLeft" activeCell="C53" sqref="C53:I53"/>
      <selection pane="topRight" activeCell="C53" sqref="C53:I53"/>
      <selection pane="bottomLeft" activeCell="C53" sqref="C53:I53"/>
      <selection pane="bottomRight" activeCell="C53" sqref="C53:I53"/>
    </sheetView>
  </sheetViews>
  <sheetFormatPr defaultColWidth="9.00390625" defaultRowHeight="13.5"/>
  <cols>
    <col min="1" max="1" width="3.25390625" style="5" customWidth="1"/>
    <col min="2" max="2" width="11.00390625" style="16" customWidth="1"/>
    <col min="3" max="11" width="11.00390625" style="5" customWidth="1"/>
    <col min="12" max="16384" width="9.00390625" style="5" customWidth="1"/>
  </cols>
  <sheetData>
    <row r="1" ht="24" customHeight="1">
      <c r="A1" s="5" t="s">
        <v>64</v>
      </c>
    </row>
    <row r="2" spans="1:2" s="15" customFormat="1" ht="24" customHeight="1">
      <c r="A2" s="15" t="s">
        <v>16</v>
      </c>
      <c r="B2" s="17"/>
    </row>
    <row r="3" spans="1:11" s="1" customFormat="1" ht="13.5">
      <c r="A3" s="29" t="s">
        <v>13</v>
      </c>
      <c r="B3" s="32" t="s">
        <v>0</v>
      </c>
      <c r="C3" s="27" t="s">
        <v>1</v>
      </c>
      <c r="D3" s="35"/>
      <c r="E3" s="27" t="s">
        <v>4</v>
      </c>
      <c r="F3" s="28"/>
      <c r="G3" s="28"/>
      <c r="H3" s="28"/>
      <c r="I3" s="2"/>
      <c r="J3" s="24" t="s">
        <v>10</v>
      </c>
      <c r="K3" s="24" t="s">
        <v>11</v>
      </c>
    </row>
    <row r="4" spans="1:11" s="1" customFormat="1" ht="13.5">
      <c r="A4" s="30"/>
      <c r="B4" s="33"/>
      <c r="C4" s="36" t="s">
        <v>2</v>
      </c>
      <c r="D4" s="39" t="s">
        <v>3</v>
      </c>
      <c r="E4" s="24" t="s">
        <v>7</v>
      </c>
      <c r="F4" s="24" t="s">
        <v>8</v>
      </c>
      <c r="G4" s="24" t="s">
        <v>9</v>
      </c>
      <c r="H4" s="24" t="s">
        <v>14</v>
      </c>
      <c r="I4" s="3" t="s">
        <v>6</v>
      </c>
      <c r="J4" s="25"/>
      <c r="K4" s="25"/>
    </row>
    <row r="5" spans="1:11" s="1" customFormat="1" ht="13.5">
      <c r="A5" s="30"/>
      <c r="B5" s="33"/>
      <c r="C5" s="37"/>
      <c r="D5" s="39"/>
      <c r="E5" s="25"/>
      <c r="F5" s="25"/>
      <c r="G5" s="25"/>
      <c r="H5" s="25"/>
      <c r="I5" s="3" t="s">
        <v>5</v>
      </c>
      <c r="J5" s="25"/>
      <c r="K5" s="25"/>
    </row>
    <row r="6" spans="1:11" s="1" customFormat="1" ht="13.5">
      <c r="A6" s="31"/>
      <c r="B6" s="34"/>
      <c r="C6" s="38"/>
      <c r="D6" s="39"/>
      <c r="E6" s="26"/>
      <c r="F6" s="26"/>
      <c r="G6" s="26"/>
      <c r="H6" s="26"/>
      <c r="I6" s="4"/>
      <c r="J6" s="26"/>
      <c r="K6" s="26"/>
    </row>
    <row r="7" spans="1:11" ht="13.5">
      <c r="A7" s="6">
        <v>1</v>
      </c>
      <c r="B7" s="20" t="s">
        <v>19</v>
      </c>
      <c r="C7" s="6">
        <f>SUM('一般＆退職・基礎:一般＆退職・介護'!C7)</f>
        <v>75455</v>
      </c>
      <c r="D7" s="6">
        <f>SUM('一般＆退職・基礎:一般＆退職・介護'!D7)</f>
        <v>134575</v>
      </c>
      <c r="E7" s="6">
        <f>SUM('一般＆退職・基礎:一般＆退職・介護'!E7)</f>
        <v>5122755</v>
      </c>
      <c r="F7" s="6">
        <f>SUM('一般＆退職・基礎:一般＆退職・介護'!F7)</f>
        <v>836078</v>
      </c>
      <c r="G7" s="6">
        <f>SUM('一般＆退職・基礎:一般＆退職・介護'!G7)</f>
        <v>1825036</v>
      </c>
      <c r="H7" s="6">
        <f>SUM('一般＆退職・基礎:一般＆退職・介護'!H7)</f>
        <v>1064558</v>
      </c>
      <c r="I7" s="6">
        <f>SUM('一般＆退職・基礎:一般＆退職・介護'!I7)</f>
        <v>8848427</v>
      </c>
      <c r="J7" s="6">
        <f>SUM(I7*1000/C7)</f>
        <v>117267.6032072096</v>
      </c>
      <c r="K7" s="6">
        <f>SUM(I7*1000/D7)</f>
        <v>65750.89726918076</v>
      </c>
    </row>
    <row r="8" spans="1:11" ht="13.5">
      <c r="A8" s="7">
        <v>2</v>
      </c>
      <c r="B8" s="21" t="s">
        <v>20</v>
      </c>
      <c r="C8" s="7">
        <f>SUM('一般＆退職・基礎:一般＆退職・介護'!C8)</f>
        <v>50292</v>
      </c>
      <c r="D8" s="7">
        <f>SUM('一般＆退職・基礎:一般＆退職・介護'!D8)</f>
        <v>84223</v>
      </c>
      <c r="E8" s="7">
        <f>SUM('一般＆退職・基礎:一般＆退職・介護'!E8)</f>
        <v>2510124</v>
      </c>
      <c r="F8" s="7">
        <f>SUM('一般＆退職・基礎:一般＆退職・介護'!F8)</f>
        <v>585699</v>
      </c>
      <c r="G8" s="7">
        <f>SUM('一般＆退職・基礎:一般＆退職・介護'!G8)</f>
        <v>1144720</v>
      </c>
      <c r="H8" s="7">
        <f>SUM('一般＆退職・基礎:一般＆退職・介護'!H8)</f>
        <v>677576</v>
      </c>
      <c r="I8" s="7">
        <f>SUM('一般＆退職・基礎:一般＆退職・介護'!I8)</f>
        <v>4918119</v>
      </c>
      <c r="J8" s="7">
        <f aca="true" t="shared" si="0" ref="J8:J51">SUM(I8*1000/C8)</f>
        <v>97791.2789310427</v>
      </c>
      <c r="K8" s="7">
        <f aca="true" t="shared" si="1" ref="K8:K51">SUM(I8*1000/D8)</f>
        <v>58394.01351174857</v>
      </c>
    </row>
    <row r="9" spans="1:11" ht="13.5">
      <c r="A9" s="7">
        <v>3</v>
      </c>
      <c r="B9" s="21" t="s">
        <v>21</v>
      </c>
      <c r="C9" s="7">
        <f>SUM('一般＆退職・基礎:一般＆退職・介護'!C9)</f>
        <v>43318</v>
      </c>
      <c r="D9" s="7">
        <f>SUM('一般＆退職・基礎:一般＆退職・介護'!D9)</f>
        <v>76293</v>
      </c>
      <c r="E9" s="7">
        <f>SUM('一般＆退職・基礎:一般＆退職・介護'!E9)</f>
        <v>3057087</v>
      </c>
      <c r="F9" s="7">
        <f>SUM('一般＆退職・基礎:一般＆退職・介護'!F9)</f>
        <v>538613</v>
      </c>
      <c r="G9" s="7">
        <f>SUM('一般＆退職・基礎:一般＆退職・介護'!G9)</f>
        <v>1079976</v>
      </c>
      <c r="H9" s="7">
        <f>SUM('一般＆退職・基礎:一般＆退職・介護'!H9)</f>
        <v>602956</v>
      </c>
      <c r="I9" s="7">
        <f>SUM('一般＆退職・基礎:一般＆退職・介護'!I9)</f>
        <v>5278632</v>
      </c>
      <c r="J9" s="7">
        <f t="shared" si="0"/>
        <v>121857.70349508288</v>
      </c>
      <c r="K9" s="7">
        <f t="shared" si="1"/>
        <v>69188.94262907475</v>
      </c>
    </row>
    <row r="10" spans="1:11" ht="13.5">
      <c r="A10" s="7">
        <v>4</v>
      </c>
      <c r="B10" s="21" t="s">
        <v>22</v>
      </c>
      <c r="C10" s="7">
        <f>SUM('一般＆退職・基礎:一般＆退職・介護'!C10)</f>
        <v>44240</v>
      </c>
      <c r="D10" s="7">
        <f>SUM('一般＆退職・基礎:一般＆退職・介護'!D10)</f>
        <v>83724</v>
      </c>
      <c r="E10" s="7">
        <f>SUM('一般＆退職・基礎:一般＆退職・介護'!E10)</f>
        <v>3252497</v>
      </c>
      <c r="F10" s="7">
        <f>SUM('一般＆退職・基礎:一般＆退職・介護'!F10)</f>
        <v>398909</v>
      </c>
      <c r="G10" s="7">
        <f>SUM('一般＆退職・基礎:一般＆退職・介護'!G10)</f>
        <v>1171892</v>
      </c>
      <c r="H10" s="7">
        <f>SUM('一般＆退職・基礎:一般＆退職・介護'!H10)</f>
        <v>581402</v>
      </c>
      <c r="I10" s="7">
        <f>SUM('一般＆退職・基礎:一般＆退職・介護'!I10)</f>
        <v>5404700</v>
      </c>
      <c r="J10" s="7">
        <f t="shared" si="0"/>
        <v>122167.72151898734</v>
      </c>
      <c r="K10" s="7">
        <f t="shared" si="1"/>
        <v>64553.77191725192</v>
      </c>
    </row>
    <row r="11" spans="1:11" ht="13.5">
      <c r="A11" s="7">
        <v>5</v>
      </c>
      <c r="B11" s="21" t="s">
        <v>23</v>
      </c>
      <c r="C11" s="7">
        <f>SUM('一般＆退職・基礎:一般＆退職・介護'!C11)</f>
        <v>25215</v>
      </c>
      <c r="D11" s="7">
        <f>SUM('一般＆退職・基礎:一般＆退職・介護'!D11)</f>
        <v>48221</v>
      </c>
      <c r="E11" s="7">
        <f>SUM('一般＆退職・基礎:一般＆退職・介護'!E11)</f>
        <v>1498733</v>
      </c>
      <c r="F11" s="7">
        <f>SUM('一般＆退職・基礎:一般＆退職・介護'!F11)</f>
        <v>394767</v>
      </c>
      <c r="G11" s="7">
        <f>SUM('一般＆退職・基礎:一般＆退職・介護'!G11)</f>
        <v>650710</v>
      </c>
      <c r="H11" s="7">
        <f>SUM('一般＆退職・基礎:一般＆退職・介護'!H11)</f>
        <v>309216</v>
      </c>
      <c r="I11" s="7">
        <f>SUM('一般＆退職・基礎:一般＆退職・介護'!I11)</f>
        <v>2853426</v>
      </c>
      <c r="J11" s="7">
        <f t="shared" si="0"/>
        <v>113163.83105294468</v>
      </c>
      <c r="K11" s="7">
        <f t="shared" si="1"/>
        <v>59173.92837145642</v>
      </c>
    </row>
    <row r="12" spans="1:11" ht="13.5">
      <c r="A12" s="7">
        <v>6</v>
      </c>
      <c r="B12" s="21" t="s">
        <v>24</v>
      </c>
      <c r="C12" s="7">
        <f>SUM('一般＆退職・基礎:一般＆退職・介護'!C12)</f>
        <v>16073</v>
      </c>
      <c r="D12" s="7">
        <f>SUM('一般＆退職・基礎:一般＆退職・介護'!D12)</f>
        <v>32568</v>
      </c>
      <c r="E12" s="7">
        <f>SUM('一般＆退職・基礎:一般＆退職・介護'!E12)</f>
        <v>1100385</v>
      </c>
      <c r="F12" s="7">
        <f>SUM('一般＆退職・基礎:一般＆退職・介護'!F12)</f>
        <v>279223</v>
      </c>
      <c r="G12" s="7">
        <f>SUM('一般＆退職・基礎:一般＆退職・介護'!G12)</f>
        <v>473592</v>
      </c>
      <c r="H12" s="7">
        <f>SUM('一般＆退職・基礎:一般＆退職・介護'!H12)</f>
        <v>213042</v>
      </c>
      <c r="I12" s="7">
        <f>SUM('一般＆退職・基礎:一般＆退職・介護'!I12)</f>
        <v>2066242</v>
      </c>
      <c r="J12" s="7">
        <f t="shared" si="0"/>
        <v>128553.59920363342</v>
      </c>
      <c r="K12" s="7">
        <f t="shared" si="1"/>
        <v>63443.93269466962</v>
      </c>
    </row>
    <row r="13" spans="1:11" ht="13.5">
      <c r="A13" s="7">
        <v>7</v>
      </c>
      <c r="B13" s="21" t="s">
        <v>48</v>
      </c>
      <c r="C13" s="7">
        <f>SUM('一般＆退職・基礎:一般＆退職・介護'!C13)</f>
        <v>19913</v>
      </c>
      <c r="D13" s="7">
        <f>SUM('一般＆退職・基礎:一般＆退職・介護'!D13)</f>
        <v>35509</v>
      </c>
      <c r="E13" s="7">
        <f>SUM('一般＆退職・基礎:一般＆退職・介護'!E13)</f>
        <v>445004</v>
      </c>
      <c r="F13" s="7">
        <f>SUM('一般＆退職・基礎:一般＆退職・介護'!F13)</f>
        <v>49467</v>
      </c>
      <c r="G13" s="7">
        <f>SUM('一般＆退職・基礎:一般＆退職・介護'!G13)</f>
        <v>199323</v>
      </c>
      <c r="H13" s="7">
        <f>SUM('一般＆退職・基礎:一般＆退職・介護'!H13)</f>
        <v>59324</v>
      </c>
      <c r="I13" s="7">
        <f>SUM('一般＆退職・基礎:一般＆退職・介護'!I13)</f>
        <v>753118</v>
      </c>
      <c r="J13" s="7">
        <f t="shared" si="0"/>
        <v>37820.41882187516</v>
      </c>
      <c r="K13" s="7">
        <f t="shared" si="1"/>
        <v>21209.21456532147</v>
      </c>
    </row>
    <row r="14" spans="1:11" ht="13.5">
      <c r="A14" s="7">
        <v>8</v>
      </c>
      <c r="B14" s="21" t="s">
        <v>25</v>
      </c>
      <c r="C14" s="7">
        <f>SUM('一般＆退職・基礎:一般＆退職・介護'!C14)</f>
        <v>14156</v>
      </c>
      <c r="D14" s="7">
        <f>SUM('一般＆退職・基礎:一般＆退職・介護'!D14)</f>
        <v>28963</v>
      </c>
      <c r="E14" s="7">
        <f>SUM('一般＆退職・基礎:一般＆退職・介護'!E14)</f>
        <v>1065258</v>
      </c>
      <c r="F14" s="7">
        <f>SUM('一般＆退職・基礎:一般＆退職・介護'!F14)</f>
        <v>274120</v>
      </c>
      <c r="G14" s="7">
        <f>SUM('一般＆退職・基礎:一般＆退職・介護'!G14)</f>
        <v>465519</v>
      </c>
      <c r="H14" s="7">
        <f>SUM('一般＆退職・基礎:一般＆退職・介護'!H14)</f>
        <v>197361</v>
      </c>
      <c r="I14" s="7">
        <f>SUM('一般＆退職・基礎:一般＆退職・介護'!I14)</f>
        <v>2002258</v>
      </c>
      <c r="J14" s="7">
        <f t="shared" si="0"/>
        <v>141442.356597909</v>
      </c>
      <c r="K14" s="7">
        <f t="shared" si="1"/>
        <v>69131.58167316922</v>
      </c>
    </row>
    <row r="15" spans="1:11" ht="13.5">
      <c r="A15" s="7">
        <v>9</v>
      </c>
      <c r="B15" s="21" t="s">
        <v>49</v>
      </c>
      <c r="C15" s="7">
        <f>SUM('一般＆退職・基礎:一般＆退職・介護'!C15)</f>
        <v>19359</v>
      </c>
      <c r="D15" s="7">
        <f>SUM('一般＆退職・基礎:一般＆退職・介護'!D15)</f>
        <v>38820</v>
      </c>
      <c r="E15" s="7">
        <f>SUM('一般＆退職・基礎:一般＆退職・介護'!E15)</f>
        <v>1498576</v>
      </c>
      <c r="F15" s="7">
        <f>SUM('一般＆退職・基礎:一般＆退職・介護'!F15)</f>
        <v>343959</v>
      </c>
      <c r="G15" s="7">
        <f>SUM('一般＆退職・基礎:一般＆退職・介護'!G15)</f>
        <v>629935</v>
      </c>
      <c r="H15" s="7">
        <f>SUM('一般＆退職・基礎:一般＆退職・介護'!H15)</f>
        <v>286981</v>
      </c>
      <c r="I15" s="7">
        <f>SUM('一般＆退職・基礎:一般＆退職・介護'!I15)</f>
        <v>2759451</v>
      </c>
      <c r="J15" s="7">
        <f t="shared" si="0"/>
        <v>142540.9886874322</v>
      </c>
      <c r="K15" s="7">
        <f t="shared" si="1"/>
        <v>71083.23029366306</v>
      </c>
    </row>
    <row r="16" spans="1:11" ht="13.5">
      <c r="A16" s="7">
        <v>10</v>
      </c>
      <c r="B16" s="21" t="s">
        <v>26</v>
      </c>
      <c r="C16" s="7">
        <f>SUM('一般＆退職・基礎:一般＆退職・介護'!C16)</f>
        <v>16867</v>
      </c>
      <c r="D16" s="7">
        <f>SUM('一般＆退職・基礎:一般＆退職・介護'!D16)</f>
        <v>30776</v>
      </c>
      <c r="E16" s="7">
        <f>SUM('一般＆退職・基礎:一般＆退職・介護'!E16)</f>
        <v>869929</v>
      </c>
      <c r="F16" s="7">
        <f>SUM('一般＆退職・基礎:一般＆退職・介護'!F16)</f>
        <v>212980</v>
      </c>
      <c r="G16" s="7">
        <f>SUM('一般＆退職・基礎:一般＆退職・介護'!G16)</f>
        <v>358301</v>
      </c>
      <c r="H16" s="7">
        <f>SUM('一般＆退職・基礎:一般＆退職・介護'!H16)</f>
        <v>228142</v>
      </c>
      <c r="I16" s="7">
        <f>SUM('一般＆退職・基礎:一般＆退職・介護'!I16)</f>
        <v>1669352</v>
      </c>
      <c r="J16" s="7">
        <f t="shared" si="0"/>
        <v>98971.48277702021</v>
      </c>
      <c r="K16" s="7">
        <f t="shared" si="1"/>
        <v>54242.006758513126</v>
      </c>
    </row>
    <row r="17" spans="1:11" ht="13.5">
      <c r="A17" s="7">
        <v>11</v>
      </c>
      <c r="B17" s="21" t="s">
        <v>27</v>
      </c>
      <c r="C17" s="7">
        <f>SUM('一般＆退職・基礎:一般＆退職・介護'!C17)</f>
        <v>9339</v>
      </c>
      <c r="D17" s="7">
        <f>SUM('一般＆退職・基礎:一般＆退職・介護'!D17)</f>
        <v>16177</v>
      </c>
      <c r="E17" s="7">
        <f>SUM('一般＆退職・基礎:一般＆退職・介護'!E17)</f>
        <v>476915</v>
      </c>
      <c r="F17" s="7">
        <f>SUM('一般＆退職・基礎:一般＆退職・介護'!F17)</f>
        <v>135289</v>
      </c>
      <c r="G17" s="7">
        <f>SUM('一般＆退職・基礎:一般＆退職・介護'!G17)</f>
        <v>202412</v>
      </c>
      <c r="H17" s="7">
        <f>SUM('一般＆退職・基礎:一般＆退職・介護'!H17)</f>
        <v>112607</v>
      </c>
      <c r="I17" s="7">
        <f>SUM('一般＆退職・基礎:一般＆退職・介護'!I17)</f>
        <v>927223</v>
      </c>
      <c r="J17" s="7">
        <f t="shared" si="0"/>
        <v>99285.04122497056</v>
      </c>
      <c r="K17" s="7">
        <f t="shared" si="1"/>
        <v>57317.36415899116</v>
      </c>
    </row>
    <row r="18" spans="1:11" ht="13.5">
      <c r="A18" s="7">
        <v>12</v>
      </c>
      <c r="B18" s="21" t="s">
        <v>28</v>
      </c>
      <c r="C18" s="7">
        <f>SUM('一般＆退職・基礎:一般＆退職・介護'!C18)</f>
        <v>14799</v>
      </c>
      <c r="D18" s="7">
        <f>SUM('一般＆退職・基礎:一般＆退職・介護'!D18)</f>
        <v>26124</v>
      </c>
      <c r="E18" s="7">
        <f>SUM('一般＆退職・基礎:一般＆退職・介護'!E18)</f>
        <v>720052</v>
      </c>
      <c r="F18" s="7">
        <f>SUM('一般＆退職・基礎:一般＆退職・介護'!F18)</f>
        <v>191343</v>
      </c>
      <c r="G18" s="7">
        <f>SUM('一般＆退職・基礎:一般＆退職・介護'!G18)</f>
        <v>318817</v>
      </c>
      <c r="H18" s="7">
        <f>SUM('一般＆退職・基礎:一般＆退職・介護'!H18)</f>
        <v>169866</v>
      </c>
      <c r="I18" s="7">
        <f>SUM('一般＆退職・基礎:一般＆退職・介護'!I18)</f>
        <v>1400078</v>
      </c>
      <c r="J18" s="7">
        <f t="shared" si="0"/>
        <v>94606.25717953916</v>
      </c>
      <c r="K18" s="7">
        <f t="shared" si="1"/>
        <v>53593.55382024193</v>
      </c>
    </row>
    <row r="19" spans="1:11" ht="13.5">
      <c r="A19" s="7">
        <v>13</v>
      </c>
      <c r="B19" s="21" t="s">
        <v>29</v>
      </c>
      <c r="C19" s="7">
        <f>SUM('一般＆退職・基礎:一般＆退職・介護'!C19)</f>
        <v>24164</v>
      </c>
      <c r="D19" s="7">
        <f>SUM('一般＆退職・基礎:一般＆退職・介護'!D19)</f>
        <v>45611</v>
      </c>
      <c r="E19" s="7">
        <f>SUM('一般＆退職・基礎:一般＆退職・介護'!E19)</f>
        <v>1354358</v>
      </c>
      <c r="F19" s="7">
        <f>SUM('一般＆退職・基礎:一般＆退職・介護'!F19)</f>
        <v>213383</v>
      </c>
      <c r="G19" s="7">
        <f>SUM('一般＆退職・基礎:一般＆退職・介護'!G19)</f>
        <v>667910</v>
      </c>
      <c r="H19" s="7">
        <f>SUM('一般＆退職・基礎:一般＆退職・介護'!H19)</f>
        <v>259093</v>
      </c>
      <c r="I19" s="7">
        <f>SUM('一般＆退職・基礎:一般＆退職・介護'!I19)</f>
        <v>2494744</v>
      </c>
      <c r="J19" s="7">
        <f t="shared" si="0"/>
        <v>103242.17844727694</v>
      </c>
      <c r="K19" s="7">
        <f t="shared" si="1"/>
        <v>54696.10400999759</v>
      </c>
    </row>
    <row r="20" spans="1:11" ht="13.5">
      <c r="A20" s="7">
        <v>14</v>
      </c>
      <c r="B20" s="21" t="s">
        <v>30</v>
      </c>
      <c r="C20" s="7">
        <f>SUM('一般＆退職・基礎:一般＆退職・介護'!C20)</f>
        <v>32418</v>
      </c>
      <c r="D20" s="7">
        <f>SUM('一般＆退職・基礎:一般＆退職・介護'!D20)</f>
        <v>56472</v>
      </c>
      <c r="E20" s="7">
        <f>SUM('一般＆退職・基礎:一般＆退職・介護'!E20)</f>
        <v>2148226</v>
      </c>
      <c r="F20" s="7">
        <f>SUM('一般＆退職・基礎:一般＆退職・介護'!F20)</f>
        <v>100914</v>
      </c>
      <c r="G20" s="7">
        <f>SUM('一般＆退職・基礎:一般＆退職・介護'!G20)</f>
        <v>757614</v>
      </c>
      <c r="H20" s="7">
        <f>SUM('一般＆退職・基礎:一般＆退職・介護'!H20)</f>
        <v>381288</v>
      </c>
      <c r="I20" s="7">
        <f>SUM('一般＆退職・基礎:一般＆退職・介護'!I20)</f>
        <v>3388042</v>
      </c>
      <c r="J20" s="7">
        <f t="shared" si="0"/>
        <v>104511.13578875933</v>
      </c>
      <c r="K20" s="7">
        <f t="shared" si="1"/>
        <v>59995.07720640317</v>
      </c>
    </row>
    <row r="21" spans="1:11" ht="13.5">
      <c r="A21" s="7">
        <v>15</v>
      </c>
      <c r="B21" s="21" t="s">
        <v>31</v>
      </c>
      <c r="C21" s="7">
        <f>SUM('一般＆退職・基礎:一般＆退職・介護'!C21)</f>
        <v>18662</v>
      </c>
      <c r="D21" s="7">
        <f>SUM('一般＆退職・基礎:一般＆退職・介護'!D21)</f>
        <v>33468</v>
      </c>
      <c r="E21" s="7">
        <f>SUM('一般＆退職・基礎:一般＆退職・介護'!E21)</f>
        <v>1168529</v>
      </c>
      <c r="F21" s="7">
        <f>SUM('一般＆退職・基礎:一般＆退職・介護'!F21)</f>
        <v>341525</v>
      </c>
      <c r="G21" s="7">
        <f>SUM('一般＆退職・基礎:一般＆退職・介護'!G21)</f>
        <v>525731</v>
      </c>
      <c r="H21" s="7">
        <f>SUM('一般＆退職・基礎:一般＆退職・介護'!H21)</f>
        <v>245260</v>
      </c>
      <c r="I21" s="7">
        <f>SUM('一般＆退職・基礎:一般＆退職・介護'!I21)</f>
        <v>2281045</v>
      </c>
      <c r="J21" s="7">
        <f t="shared" si="0"/>
        <v>122229.396634873</v>
      </c>
      <c r="K21" s="7">
        <f t="shared" si="1"/>
        <v>68155.9997609657</v>
      </c>
    </row>
    <row r="22" spans="1:11" ht="13.5">
      <c r="A22" s="7">
        <v>16</v>
      </c>
      <c r="B22" s="21" t="s">
        <v>32</v>
      </c>
      <c r="C22" s="7">
        <f>SUM('一般＆退職・基礎:一般＆退職・介護'!C22)</f>
        <v>44909</v>
      </c>
      <c r="D22" s="7">
        <f>SUM('一般＆退職・基礎:一般＆退職・介護'!D22)</f>
        <v>83806</v>
      </c>
      <c r="E22" s="7">
        <f>SUM('一般＆退職・基礎:一般＆退職・介護'!E22)</f>
        <v>2853119</v>
      </c>
      <c r="F22" s="7">
        <f>SUM('一般＆退職・基礎:一般＆退職・介護'!F22)</f>
        <v>711014</v>
      </c>
      <c r="G22" s="7">
        <f>SUM('一般＆退職・基礎:一般＆退職・介護'!G22)</f>
        <v>1170047</v>
      </c>
      <c r="H22" s="7">
        <f>SUM('一般＆退職・基礎:一般＆退職・介護'!H22)</f>
        <v>528176</v>
      </c>
      <c r="I22" s="7">
        <f>SUM('一般＆退職・基礎:一般＆退職・介護'!I22)</f>
        <v>5262356</v>
      </c>
      <c r="J22" s="7">
        <f t="shared" si="0"/>
        <v>117178.20481417979</v>
      </c>
      <c r="K22" s="7">
        <f t="shared" si="1"/>
        <v>62792.11512302222</v>
      </c>
    </row>
    <row r="23" spans="1:11" ht="13.5">
      <c r="A23" s="7">
        <v>17</v>
      </c>
      <c r="B23" s="21" t="s">
        <v>33</v>
      </c>
      <c r="C23" s="7">
        <f>SUM('一般＆退職・基礎:一般＆退職・介護'!C23)</f>
        <v>37315</v>
      </c>
      <c r="D23" s="7">
        <f>SUM('一般＆退職・基礎:一般＆退職・介護'!D23)</f>
        <v>66581</v>
      </c>
      <c r="E23" s="7">
        <f>SUM('一般＆退職・基礎:一般＆退職・介護'!E23)</f>
        <v>2553406</v>
      </c>
      <c r="F23" s="7">
        <f>SUM('一般＆退職・基礎:一般＆退職・介護'!F23)</f>
        <v>0</v>
      </c>
      <c r="G23" s="7">
        <f>SUM('一般＆退職・基礎:一般＆退職・介護'!G23)</f>
        <v>1139321</v>
      </c>
      <c r="H23" s="7">
        <f>SUM('一般＆退職・基礎:一般＆退職・介護'!H23)</f>
        <v>536540</v>
      </c>
      <c r="I23" s="7">
        <f>SUM('一般＆退職・基礎:一般＆退職・介護'!I23)</f>
        <v>4229267</v>
      </c>
      <c r="J23" s="7">
        <f t="shared" si="0"/>
        <v>113339.59533699584</v>
      </c>
      <c r="K23" s="7">
        <f t="shared" si="1"/>
        <v>63520.62900827563</v>
      </c>
    </row>
    <row r="24" spans="1:11" ht="13.5">
      <c r="A24" s="7">
        <v>18</v>
      </c>
      <c r="B24" s="21" t="s">
        <v>34</v>
      </c>
      <c r="C24" s="7">
        <f>SUM('一般＆退職・基礎:一般＆退職・介護'!C24)</f>
        <v>21305</v>
      </c>
      <c r="D24" s="7">
        <f>SUM('一般＆退職・基礎:一般＆退職・介護'!D24)</f>
        <v>40197</v>
      </c>
      <c r="E24" s="7">
        <f>SUM('一般＆退職・基礎:一般＆退職・介護'!E24)</f>
        <v>1290389</v>
      </c>
      <c r="F24" s="7">
        <f>SUM('一般＆退職・基礎:一般＆退職・介護'!F24)</f>
        <v>303763</v>
      </c>
      <c r="G24" s="7">
        <f>SUM('一般＆退職・基礎:一般＆退職・介護'!G24)</f>
        <v>626506</v>
      </c>
      <c r="H24" s="7">
        <f>SUM('一般＆退職・基礎:一般＆退職・介護'!H24)</f>
        <v>352728</v>
      </c>
      <c r="I24" s="7">
        <f>SUM('一般＆退職・基礎:一般＆退職・介護'!I24)</f>
        <v>2573386</v>
      </c>
      <c r="J24" s="7">
        <f t="shared" si="0"/>
        <v>120787.89016662755</v>
      </c>
      <c r="K24" s="7">
        <f t="shared" si="1"/>
        <v>64019.35467820982</v>
      </c>
    </row>
    <row r="25" spans="1:11" ht="13.5">
      <c r="A25" s="7">
        <v>19</v>
      </c>
      <c r="B25" s="21" t="s">
        <v>35</v>
      </c>
      <c r="C25" s="7">
        <f>SUM('一般＆退職・基礎:一般＆退職・介護'!C25)</f>
        <v>10226</v>
      </c>
      <c r="D25" s="7">
        <f>SUM('一般＆退職・基礎:一般＆退職・介護'!D25)</f>
        <v>20073</v>
      </c>
      <c r="E25" s="7">
        <f>SUM('一般＆退職・基礎:一般＆退職・介護'!E25)</f>
        <v>641305</v>
      </c>
      <c r="F25" s="7">
        <f>SUM('一般＆退職・基礎:一般＆退職・介護'!F25)</f>
        <v>156010</v>
      </c>
      <c r="G25" s="7">
        <f>SUM('一般＆退職・基礎:一般＆退職・介護'!G25)</f>
        <v>299615</v>
      </c>
      <c r="H25" s="7">
        <f>SUM('一般＆退職・基礎:一般＆退職・介護'!H25)</f>
        <v>162679</v>
      </c>
      <c r="I25" s="7">
        <f>SUM('一般＆退職・基礎:一般＆退職・介護'!I25)</f>
        <v>1259609</v>
      </c>
      <c r="J25" s="7">
        <f t="shared" si="0"/>
        <v>123177.0975943673</v>
      </c>
      <c r="K25" s="7">
        <f t="shared" si="1"/>
        <v>62751.40736312459</v>
      </c>
    </row>
    <row r="26" spans="1:11" ht="13.5">
      <c r="A26" s="7">
        <v>20</v>
      </c>
      <c r="B26" s="21" t="s">
        <v>36</v>
      </c>
      <c r="C26" s="7">
        <f>SUM('一般＆退職・基礎:一般＆退職・介護'!C26)</f>
        <v>12127</v>
      </c>
      <c r="D26" s="7">
        <f>SUM('一般＆退職・基礎:一般＆退職・介護'!D26)</f>
        <v>22142</v>
      </c>
      <c r="E26" s="7">
        <f>SUM('一般＆退職・基礎:一般＆退職・介護'!E26)</f>
        <v>903607</v>
      </c>
      <c r="F26" s="7">
        <f>SUM('一般＆退職・基礎:一般＆退職・介護'!F26)</f>
        <v>44821</v>
      </c>
      <c r="G26" s="7">
        <f>SUM('一般＆退職・基礎:一般＆退職・介護'!G26)</f>
        <v>309628</v>
      </c>
      <c r="H26" s="7">
        <f>SUM('一般＆退職・基礎:一般＆退職・介護'!H26)</f>
        <v>153484</v>
      </c>
      <c r="I26" s="7">
        <f>SUM('一般＆退職・基礎:一般＆退職・介護'!I26)</f>
        <v>1411540</v>
      </c>
      <c r="J26" s="7">
        <f t="shared" si="0"/>
        <v>116396.4706852478</v>
      </c>
      <c r="K26" s="7">
        <f t="shared" si="1"/>
        <v>63749.435462017886</v>
      </c>
    </row>
    <row r="27" spans="1:11" ht="13.5">
      <c r="A27" s="7">
        <v>21</v>
      </c>
      <c r="B27" s="21" t="s">
        <v>50</v>
      </c>
      <c r="C27" s="7">
        <f>SUM('一般＆退職・基礎:一般＆退職・介護'!C27)</f>
        <v>14965</v>
      </c>
      <c r="D27" s="7">
        <f>SUM('一般＆退職・基礎:一般＆退職・介護'!D27)</f>
        <v>28029</v>
      </c>
      <c r="E27" s="7">
        <f>SUM('一般＆退職・基礎:一般＆退職・介護'!E27)</f>
        <v>700931</v>
      </c>
      <c r="F27" s="7">
        <f>SUM('一般＆退職・基礎:一般＆退職・介護'!F27)</f>
        <v>181961</v>
      </c>
      <c r="G27" s="7">
        <f>SUM('一般＆退職・基礎:一般＆退職・介護'!G27)</f>
        <v>298058</v>
      </c>
      <c r="H27" s="7">
        <f>SUM('一般＆退職・基礎:一般＆退職・介護'!H27)</f>
        <v>161746</v>
      </c>
      <c r="I27" s="7">
        <f>SUM('一般＆退職・基礎:一般＆退職・介護'!I27)</f>
        <v>1342696</v>
      </c>
      <c r="J27" s="7">
        <f aca="true" t="shared" si="2" ref="J27:J32">SUM(I27*1000/C27)</f>
        <v>89722.41897761443</v>
      </c>
      <c r="K27" s="7">
        <f aca="true" t="shared" si="3" ref="K27:K32">SUM(I27*1000/D27)</f>
        <v>47903.813907024865</v>
      </c>
    </row>
    <row r="28" spans="1:11" ht="13.5">
      <c r="A28" s="7">
        <v>22</v>
      </c>
      <c r="B28" s="22" t="s">
        <v>51</v>
      </c>
      <c r="C28" s="7">
        <f>SUM('一般＆退職・基礎:一般＆退職・介護'!C28)</f>
        <v>15368</v>
      </c>
      <c r="D28" s="7">
        <f>SUM('一般＆退職・基礎:一般＆退職・介護'!D28)</f>
        <v>27968</v>
      </c>
      <c r="E28" s="7">
        <f>SUM('一般＆退職・基礎:一般＆退職・介護'!E28)</f>
        <v>990983</v>
      </c>
      <c r="F28" s="7">
        <f>SUM('一般＆退職・基礎:一般＆退職・介護'!F28)</f>
        <v>0</v>
      </c>
      <c r="G28" s="7">
        <f>SUM('一般＆退職・基礎:一般＆退職・介護'!G28)</f>
        <v>526450</v>
      </c>
      <c r="H28" s="7">
        <f>SUM('一般＆退職・基礎:一般＆退職・介護'!H28)</f>
        <v>221311</v>
      </c>
      <c r="I28" s="7">
        <f>SUM('一般＆退職・基礎:一般＆退職・介護'!I28)</f>
        <v>1738744</v>
      </c>
      <c r="J28" s="7">
        <f t="shared" si="2"/>
        <v>113140.55179593961</v>
      </c>
      <c r="K28" s="7">
        <f t="shared" si="3"/>
        <v>62169.05034324943</v>
      </c>
    </row>
    <row r="29" spans="1:11" ht="13.5">
      <c r="A29" s="7">
        <v>23</v>
      </c>
      <c r="B29" s="22" t="s">
        <v>52</v>
      </c>
      <c r="C29" s="7">
        <f>SUM('一般＆退職・基礎:一般＆退職・介護'!C29)</f>
        <v>33609</v>
      </c>
      <c r="D29" s="7">
        <f>SUM('一般＆退職・基礎:一般＆退職・介護'!D29)</f>
        <v>68710</v>
      </c>
      <c r="E29" s="7">
        <f>SUM('一般＆退職・基礎:一般＆退職・介護'!E29)</f>
        <v>2090543</v>
      </c>
      <c r="F29" s="7">
        <f>SUM('一般＆退職・基礎:一般＆退職・介護'!F29)</f>
        <v>271434</v>
      </c>
      <c r="G29" s="7">
        <f>SUM('一般＆退職・基礎:一般＆退職・介護'!G29)</f>
        <v>888780</v>
      </c>
      <c r="H29" s="7">
        <f>SUM('一般＆退職・基礎:一般＆退職・介護'!H29)</f>
        <v>412786</v>
      </c>
      <c r="I29" s="7">
        <f>SUM('一般＆退職・基礎:一般＆退職・介護'!I29)</f>
        <v>3663543</v>
      </c>
      <c r="J29" s="7">
        <f t="shared" si="2"/>
        <v>109004.82013746318</v>
      </c>
      <c r="K29" s="7">
        <f t="shared" si="3"/>
        <v>53318.92009896667</v>
      </c>
    </row>
    <row r="30" spans="1:11" ht="13.5">
      <c r="A30" s="7">
        <v>24</v>
      </c>
      <c r="B30" s="22" t="s">
        <v>53</v>
      </c>
      <c r="C30" s="7">
        <f>SUM('一般＆退職・基礎:一般＆退職・介護'!C30)</f>
        <v>18667</v>
      </c>
      <c r="D30" s="7">
        <f>SUM('一般＆退職・基礎:一般＆退職・介護'!D30)</f>
        <v>40039</v>
      </c>
      <c r="E30" s="7">
        <f>SUM('一般＆退職・基礎:一般＆退職・介護'!E30)</f>
        <v>1508154</v>
      </c>
      <c r="F30" s="7">
        <f>SUM('一般＆退職・基礎:一般＆退職・介護'!F30)</f>
        <v>358036</v>
      </c>
      <c r="G30" s="7">
        <f>SUM('一般＆退職・基礎:一般＆退職・介護'!G30)</f>
        <v>671406</v>
      </c>
      <c r="H30" s="7">
        <f>SUM('一般＆退職・基礎:一般＆退職・介護'!H30)</f>
        <v>290499</v>
      </c>
      <c r="I30" s="7">
        <f>SUM('一般＆退職・基礎:一般＆退職・介護'!I30)</f>
        <v>2828095</v>
      </c>
      <c r="J30" s="7">
        <f t="shared" si="2"/>
        <v>151502.38388600203</v>
      </c>
      <c r="K30" s="7">
        <f t="shared" si="3"/>
        <v>70633.5073303529</v>
      </c>
    </row>
    <row r="31" spans="1:11" ht="13.5">
      <c r="A31" s="7">
        <v>25</v>
      </c>
      <c r="B31" s="22" t="s">
        <v>54</v>
      </c>
      <c r="C31" s="7">
        <f>SUM('一般＆退職・基礎:一般＆退職・介護'!C31)</f>
        <v>15076</v>
      </c>
      <c r="D31" s="7">
        <f>SUM('一般＆退職・基礎:一般＆退職・介護'!D31)</f>
        <v>29514</v>
      </c>
      <c r="E31" s="7">
        <f>SUM('一般＆退職・基礎:一般＆退職・介護'!E31)</f>
        <v>850314</v>
      </c>
      <c r="F31" s="7">
        <f>SUM('一般＆退職・基礎:一般＆退職・介護'!F31)</f>
        <v>285740</v>
      </c>
      <c r="G31" s="7">
        <f>SUM('一般＆退職・基礎:一般＆退職・介護'!G31)</f>
        <v>436229</v>
      </c>
      <c r="H31" s="7">
        <f>SUM('一般＆退職・基礎:一般＆退職・介護'!H31)</f>
        <v>223237</v>
      </c>
      <c r="I31" s="7">
        <f>SUM('一般＆退職・基礎:一般＆退職・介護'!I31)</f>
        <v>1795520</v>
      </c>
      <c r="J31" s="7">
        <f t="shared" si="2"/>
        <v>119097.90395330326</v>
      </c>
      <c r="K31" s="7">
        <f t="shared" si="3"/>
        <v>60836.21332249102</v>
      </c>
    </row>
    <row r="32" spans="1:11" ht="13.5">
      <c r="A32" s="7">
        <v>26</v>
      </c>
      <c r="B32" s="49" t="s">
        <v>55</v>
      </c>
      <c r="C32" s="7">
        <f>SUM('一般＆退職・基礎:一般＆退職・介護'!C32)</f>
        <v>13026</v>
      </c>
      <c r="D32" s="7">
        <f>SUM('一般＆退職・基礎:一般＆退職・介護'!D32)</f>
        <v>25113</v>
      </c>
      <c r="E32" s="7">
        <f>SUM('一般＆退職・基礎:一般＆退職・介護'!E32)</f>
        <v>806982</v>
      </c>
      <c r="F32" s="7">
        <f>SUM('一般＆退職・基礎:一般＆退職・介護'!F32)</f>
        <v>227030</v>
      </c>
      <c r="G32" s="7">
        <f>SUM('一般＆退職・基礎:一般＆退職・介護'!G32)</f>
        <v>272206</v>
      </c>
      <c r="H32" s="7">
        <f>SUM('一般＆退職・基礎:一般＆退職・介護'!H32)</f>
        <v>139398</v>
      </c>
      <c r="I32" s="7">
        <f>SUM('一般＆退職・基礎:一般＆退職・介護'!I32)</f>
        <v>1445616</v>
      </c>
      <c r="J32" s="7">
        <f t="shared" si="2"/>
        <v>110979.2722247812</v>
      </c>
      <c r="K32" s="7">
        <f t="shared" si="3"/>
        <v>57564.448691912556</v>
      </c>
    </row>
    <row r="33" spans="1:11" ht="13.5">
      <c r="A33" s="7">
        <v>27</v>
      </c>
      <c r="B33" s="66" t="s">
        <v>56</v>
      </c>
      <c r="C33" s="7">
        <f>SUM('一般＆退職・基礎:一般＆退職・介護'!C33)</f>
        <v>15455</v>
      </c>
      <c r="D33" s="7">
        <f>SUM('一般＆退職・基礎:一般＆退職・介護'!D33)</f>
        <v>32257</v>
      </c>
      <c r="E33" s="7">
        <f>SUM('一般＆退職・基礎:一般＆退職・介護'!E33)</f>
        <v>925818</v>
      </c>
      <c r="F33" s="7">
        <f>SUM('一般＆退職・基礎:一般＆退職・介護'!F33)</f>
        <v>241005</v>
      </c>
      <c r="G33" s="7">
        <f>SUM('一般＆退職・基礎:一般＆退職・介護'!G33)</f>
        <v>493572</v>
      </c>
      <c r="H33" s="7">
        <f>SUM('一般＆退職・基礎:一般＆退職・介護'!H33)</f>
        <v>227479</v>
      </c>
      <c r="I33" s="7">
        <f>SUM('一般＆退職・基礎:一般＆退職・介護'!I33)</f>
        <v>1887874</v>
      </c>
      <c r="J33" s="7">
        <f t="shared" si="0"/>
        <v>122152.96020705273</v>
      </c>
      <c r="K33" s="7">
        <f t="shared" si="1"/>
        <v>58526.02535883684</v>
      </c>
    </row>
    <row r="34" spans="1:11" ht="13.5">
      <c r="A34" s="7">
        <v>28</v>
      </c>
      <c r="B34" s="51" t="s">
        <v>57</v>
      </c>
      <c r="C34" s="7">
        <f>SUM('一般＆退職・基礎:一般＆退職・介護'!C34)</f>
        <v>27420</v>
      </c>
      <c r="D34" s="7">
        <f>SUM('一般＆退職・基礎:一般＆退職・介護'!D34)</f>
        <v>53663</v>
      </c>
      <c r="E34" s="7">
        <f>SUM('一般＆退職・基礎:一般＆退職・介護'!E34)</f>
        <v>1655180</v>
      </c>
      <c r="F34" s="7">
        <f>SUM('一般＆退職・基礎:一般＆退職・介護'!F34)</f>
        <v>380351</v>
      </c>
      <c r="G34" s="7">
        <f>SUM('一般＆退職・基礎:一般＆退職・介護'!G34)</f>
        <v>715025</v>
      </c>
      <c r="H34" s="7">
        <f>SUM('一般＆退職・基礎:一般＆退職・介護'!H34)</f>
        <v>402516</v>
      </c>
      <c r="I34" s="7">
        <f>SUM('一般＆退職・基礎:一般＆退職・介護'!I34)</f>
        <v>3153072</v>
      </c>
      <c r="J34" s="7">
        <f t="shared" si="0"/>
        <v>114991.68490153173</v>
      </c>
      <c r="K34" s="7">
        <f t="shared" si="1"/>
        <v>58756.90885712689</v>
      </c>
    </row>
    <row r="35" spans="1:11" ht="13.5">
      <c r="A35" s="7">
        <v>29</v>
      </c>
      <c r="B35" s="51" t="s">
        <v>58</v>
      </c>
      <c r="C35" s="7">
        <f>SUM('一般＆退職・基礎:一般＆退職・介護'!C35)</f>
        <v>13419</v>
      </c>
      <c r="D35" s="7">
        <f>SUM('一般＆退職・基礎:一般＆退職・介護'!D35)</f>
        <v>30014</v>
      </c>
      <c r="E35" s="7">
        <f>SUM('一般＆退職・基礎:一般＆退職・介護'!E35)</f>
        <v>813930</v>
      </c>
      <c r="F35" s="7">
        <f>SUM('一般＆退職・基礎:一般＆退職・介護'!F35)</f>
        <v>235406</v>
      </c>
      <c r="G35" s="7">
        <f>SUM('一般＆退職・基礎:一般＆退職・介護'!G35)</f>
        <v>456491</v>
      </c>
      <c r="H35" s="7">
        <f>SUM('一般＆退職・基礎:一般＆退職・介護'!H35)</f>
        <v>199692</v>
      </c>
      <c r="I35" s="7">
        <f>SUM('一般＆退職・基礎:一般＆退職・介護'!I35)</f>
        <v>1705519</v>
      </c>
      <c r="J35" s="7">
        <f t="shared" si="0"/>
        <v>127097.32468887398</v>
      </c>
      <c r="K35" s="7">
        <f t="shared" si="1"/>
        <v>56824.115412807354</v>
      </c>
    </row>
    <row r="36" spans="1:11" ht="13.5">
      <c r="A36" s="7">
        <v>30</v>
      </c>
      <c r="B36" s="51" t="s">
        <v>59</v>
      </c>
      <c r="C36" s="7">
        <f>SUM('一般＆退職・基礎:一般＆退職・介護'!C36)</f>
        <v>19727</v>
      </c>
      <c r="D36" s="7">
        <f>SUM('一般＆退職・基礎:一般＆退職・介護'!D36)</f>
        <v>43858</v>
      </c>
      <c r="E36" s="7">
        <f>SUM('一般＆退職・基礎:一般＆退職・介護'!E36)</f>
        <v>1150530</v>
      </c>
      <c r="F36" s="7">
        <f>SUM('一般＆退職・基礎:一般＆退職・介護'!F36)</f>
        <v>342847</v>
      </c>
      <c r="G36" s="7">
        <f>SUM('一般＆退職・基礎:一般＆退職・介護'!G36)</f>
        <v>576831</v>
      </c>
      <c r="H36" s="7">
        <f>SUM('一般＆退職・基礎:一般＆退職・介護'!H36)</f>
        <v>278636</v>
      </c>
      <c r="I36" s="7">
        <f>SUM('一般＆退職・基礎:一般＆退職・介護'!I36)</f>
        <v>2348844</v>
      </c>
      <c r="J36" s="7">
        <f t="shared" si="0"/>
        <v>119067.47097886146</v>
      </c>
      <c r="K36" s="7">
        <f t="shared" si="1"/>
        <v>53555.65689269917</v>
      </c>
    </row>
    <row r="37" spans="1:11" ht="13.5">
      <c r="A37" s="7">
        <v>31</v>
      </c>
      <c r="B37" s="51" t="s">
        <v>60</v>
      </c>
      <c r="C37" s="7">
        <f>SUM('一般＆退職・基礎:一般＆退職・介護'!C37)</f>
        <v>11810</v>
      </c>
      <c r="D37" s="7">
        <f>SUM('一般＆退職・基礎:一般＆退職・介護'!D37)</f>
        <v>22824</v>
      </c>
      <c r="E37" s="7">
        <f>SUM('一般＆退職・基礎:一般＆退職・介護'!E37)</f>
        <v>743013</v>
      </c>
      <c r="F37" s="7">
        <f>SUM('一般＆退職・基礎:一般＆退職・介護'!F37)</f>
        <v>220267</v>
      </c>
      <c r="G37" s="7">
        <f>SUM('一般＆退職・基礎:一般＆退職・介護'!G37)</f>
        <v>215138</v>
      </c>
      <c r="H37" s="7">
        <f>SUM('一般＆退職・基礎:一般＆退職・介護'!H37)</f>
        <v>121829</v>
      </c>
      <c r="I37" s="7">
        <f>SUM('一般＆退職・基礎:一般＆退職・介護'!I37)</f>
        <v>1300247</v>
      </c>
      <c r="J37" s="7">
        <f t="shared" si="0"/>
        <v>110097.12108382727</v>
      </c>
      <c r="K37" s="7">
        <f t="shared" si="1"/>
        <v>56968.41044514546</v>
      </c>
    </row>
    <row r="38" spans="1:11" ht="13.5">
      <c r="A38" s="42">
        <v>32</v>
      </c>
      <c r="B38" s="41" t="s">
        <v>61</v>
      </c>
      <c r="C38" s="42">
        <f>SUM('一般＆退職・基礎:一般＆退職・介護'!C38)</f>
        <v>15676</v>
      </c>
      <c r="D38" s="42">
        <f>SUM('一般＆退職・基礎:一般＆退職・介護'!D38)</f>
        <v>31100</v>
      </c>
      <c r="E38" s="42">
        <f>SUM('一般＆退職・基礎:一般＆退職・介護'!E38)</f>
        <v>972341</v>
      </c>
      <c r="F38" s="42">
        <f>SUM('一般＆退職・基礎:一般＆退職・介護'!F38)</f>
        <v>302776</v>
      </c>
      <c r="G38" s="42">
        <f>SUM('一般＆退職・基礎:一般＆退職・介護'!G38)</f>
        <v>482229</v>
      </c>
      <c r="H38" s="42">
        <f>SUM('一般＆退職・基礎:一般＆退職・介護'!H38)</f>
        <v>200245</v>
      </c>
      <c r="I38" s="42">
        <f>SUM('一般＆退職・基礎:一般＆退職・介護'!I38)</f>
        <v>1957591</v>
      </c>
      <c r="J38" s="42">
        <f t="shared" si="0"/>
        <v>124878.22148507272</v>
      </c>
      <c r="K38" s="42">
        <f t="shared" si="1"/>
        <v>62945.04823151125</v>
      </c>
    </row>
    <row r="39" spans="1:11" ht="13.5">
      <c r="A39" s="60"/>
      <c r="B39" s="53" t="s">
        <v>63</v>
      </c>
      <c r="C39" s="62">
        <f>SUM('一般＆退職・基礎:一般＆退職・介護'!C39)</f>
        <v>764370</v>
      </c>
      <c r="D39" s="62">
        <f>SUM('一般＆退職・基礎:一般＆退職・介護'!D39)</f>
        <v>1437412</v>
      </c>
      <c r="E39" s="62">
        <f>SUM('一般＆退職・基礎:一般＆退職・介護'!E39)</f>
        <v>47738973</v>
      </c>
      <c r="F39" s="62">
        <f>SUM('一般＆退職・基礎:一般＆退職・介護'!F39)</f>
        <v>9158730</v>
      </c>
      <c r="G39" s="62">
        <f>SUM('一般＆退職・基礎:一般＆退職・介護'!G39)</f>
        <v>20049020</v>
      </c>
      <c r="H39" s="62">
        <f>SUM('一般＆退職・基礎:一般＆退職・介護'!H39)</f>
        <v>10001653</v>
      </c>
      <c r="I39" s="62">
        <f>SUM('一般＆退職・基礎:一般＆退職・介護'!I39)</f>
        <v>86948376</v>
      </c>
      <c r="J39" s="62">
        <f t="shared" si="0"/>
        <v>113751.68570195063</v>
      </c>
      <c r="K39" s="62">
        <f t="shared" si="1"/>
        <v>60489.5297938239</v>
      </c>
    </row>
    <row r="40" spans="1:11" ht="13.5">
      <c r="A40" s="59">
        <v>33</v>
      </c>
      <c r="B40" s="48" t="s">
        <v>37</v>
      </c>
      <c r="C40" s="59">
        <f>SUM('一般＆退職・基礎:一般＆退職・介護'!C40)</f>
        <v>10994</v>
      </c>
      <c r="D40" s="59">
        <f>SUM('一般＆退職・基礎:一般＆退職・介護'!D40)</f>
        <v>22334</v>
      </c>
      <c r="E40" s="59">
        <f>SUM('一般＆退職・基礎:一般＆退職・介護'!E40)</f>
        <v>688892</v>
      </c>
      <c r="F40" s="59">
        <f>SUM('一般＆退職・基礎:一般＆退職・介護'!F40)</f>
        <v>131098</v>
      </c>
      <c r="G40" s="59">
        <f>SUM('一般＆退職・基礎:一般＆退職・介護'!G40)</f>
        <v>343327</v>
      </c>
      <c r="H40" s="59">
        <f>SUM('一般＆退職・基礎:一般＆退職・介護'!H40)</f>
        <v>137390</v>
      </c>
      <c r="I40" s="59">
        <f>SUM('一般＆退職・基礎:一般＆退職・介護'!I40)</f>
        <v>1300707</v>
      </c>
      <c r="J40" s="59">
        <f t="shared" si="0"/>
        <v>118310.62397671457</v>
      </c>
      <c r="K40" s="59">
        <f t="shared" si="1"/>
        <v>58238.87346646369</v>
      </c>
    </row>
    <row r="41" spans="1:11" ht="13.5">
      <c r="A41" s="7">
        <v>34</v>
      </c>
      <c r="B41" s="21" t="s">
        <v>38</v>
      </c>
      <c r="C41" s="7">
        <f>SUM('一般＆退職・基礎:一般＆退職・介護'!C41)</f>
        <v>6794</v>
      </c>
      <c r="D41" s="7">
        <f>SUM('一般＆退職・基礎:一般＆退職・介護'!D41)</f>
        <v>13077</v>
      </c>
      <c r="E41" s="7">
        <f>SUM('一般＆退職・基礎:一般＆退職・介護'!E41)</f>
        <v>318637</v>
      </c>
      <c r="F41" s="7">
        <f>SUM('一般＆退職・基礎:一般＆退職・介護'!F41)</f>
        <v>120530</v>
      </c>
      <c r="G41" s="7">
        <f>SUM('一般＆退職・基礎:一般＆退職・介護'!G41)</f>
        <v>178431</v>
      </c>
      <c r="H41" s="7">
        <f>SUM('一般＆退職・基礎:一般＆退職・介護'!H41)</f>
        <v>87057</v>
      </c>
      <c r="I41" s="7">
        <f>SUM('一般＆退職・基礎:一般＆退職・介護'!I41)</f>
        <v>704655</v>
      </c>
      <c r="J41" s="7">
        <f t="shared" si="0"/>
        <v>103717.25051516044</v>
      </c>
      <c r="K41" s="7">
        <f t="shared" si="1"/>
        <v>53885.06538196834</v>
      </c>
    </row>
    <row r="42" spans="1:11" ht="13.5">
      <c r="A42" s="7">
        <v>35</v>
      </c>
      <c r="B42" s="21" t="s">
        <v>62</v>
      </c>
      <c r="C42" s="7">
        <f>SUM('一般＆退職・基礎:一般＆退職・介護'!C42)</f>
        <v>6932</v>
      </c>
      <c r="D42" s="7">
        <f>SUM('一般＆退職・基礎:一般＆退職・介護'!D42)</f>
        <v>13397</v>
      </c>
      <c r="E42" s="7">
        <f>SUM('一般＆退職・基礎:一般＆退職・介護'!E42)</f>
        <v>364714</v>
      </c>
      <c r="F42" s="7">
        <f>SUM('一般＆退職・基礎:一般＆退職・介護'!F42)</f>
        <v>106495</v>
      </c>
      <c r="G42" s="7">
        <f>SUM('一般＆退職・基礎:一般＆退職・介護'!G42)</f>
        <v>195107</v>
      </c>
      <c r="H42" s="7">
        <f>SUM('一般＆退職・基礎:一般＆退職・介護'!H42)</f>
        <v>77320</v>
      </c>
      <c r="I42" s="7">
        <f>SUM('一般＆退職・基礎:一般＆退職・介護'!I42)</f>
        <v>743636</v>
      </c>
      <c r="J42" s="7">
        <f t="shared" si="0"/>
        <v>107275.82227351413</v>
      </c>
      <c r="K42" s="7">
        <f t="shared" si="1"/>
        <v>55507.65096663432</v>
      </c>
    </row>
    <row r="43" spans="1:11" ht="13.5">
      <c r="A43" s="7">
        <v>36</v>
      </c>
      <c r="B43" s="21" t="s">
        <v>39</v>
      </c>
      <c r="C43" s="7">
        <f>SUM('一般＆退職・基礎:一般＆退職・介護'!C43)</f>
        <v>8084</v>
      </c>
      <c r="D43" s="7">
        <f>SUM('一般＆退職・基礎:一般＆退職・介護'!D43)</f>
        <v>14369</v>
      </c>
      <c r="E43" s="7">
        <f>SUM('一般＆退職・基礎:一般＆退職・介護'!E43)</f>
        <v>380502</v>
      </c>
      <c r="F43" s="7">
        <f>SUM('一般＆退職・基礎:一般＆退職・介護'!F43)</f>
        <v>111909</v>
      </c>
      <c r="G43" s="7">
        <f>SUM('一般＆退職・基礎:一般＆退職・介護'!G43)</f>
        <v>121728</v>
      </c>
      <c r="H43" s="7">
        <f>SUM('一般＆退職・基礎:一般＆退職・介護'!H43)</f>
        <v>79195</v>
      </c>
      <c r="I43" s="7">
        <f>SUM('一般＆退職・基礎:一般＆退職・介護'!I43)</f>
        <v>693334</v>
      </c>
      <c r="J43" s="7">
        <f t="shared" si="0"/>
        <v>85766.2048490846</v>
      </c>
      <c r="K43" s="7">
        <f t="shared" si="1"/>
        <v>48252.07042939662</v>
      </c>
    </row>
    <row r="44" spans="1:11" ht="13.5">
      <c r="A44" s="7">
        <v>37</v>
      </c>
      <c r="B44" s="21" t="s">
        <v>40</v>
      </c>
      <c r="C44" s="7">
        <f>SUM('一般＆退職・基礎:一般＆退職・介護'!C44)</f>
        <v>8110</v>
      </c>
      <c r="D44" s="7">
        <f>SUM('一般＆退職・基礎:一般＆退職・介護'!D44)</f>
        <v>15532</v>
      </c>
      <c r="E44" s="7">
        <f>SUM('一般＆退職・基礎:一般＆退職・介護'!E44)</f>
        <v>398290</v>
      </c>
      <c r="F44" s="7">
        <f>SUM('一般＆退職・基礎:一般＆退職・介護'!F44)</f>
        <v>134422</v>
      </c>
      <c r="G44" s="7">
        <f>SUM('一般＆退職・基礎:一般＆退職・介護'!G44)</f>
        <v>176042</v>
      </c>
      <c r="H44" s="7">
        <f>SUM('一般＆退職・基礎:一般＆退職・介護'!H44)</f>
        <v>92096</v>
      </c>
      <c r="I44" s="7">
        <f>SUM('一般＆退職・基礎:一般＆退職・介護'!I44)</f>
        <v>800850</v>
      </c>
      <c r="J44" s="7">
        <f t="shared" si="0"/>
        <v>98748.45869297165</v>
      </c>
      <c r="K44" s="7">
        <f t="shared" si="1"/>
        <v>51561.29281483389</v>
      </c>
    </row>
    <row r="45" spans="1:11" ht="13.5">
      <c r="A45" s="7">
        <v>38</v>
      </c>
      <c r="B45" s="21" t="s">
        <v>41</v>
      </c>
      <c r="C45" s="7">
        <f>SUM('一般＆退職・基礎:一般＆退職・介護'!C45)</f>
        <v>4994</v>
      </c>
      <c r="D45" s="7">
        <f>SUM('一般＆退職・基礎:一般＆退職・介護'!D45)</f>
        <v>8966</v>
      </c>
      <c r="E45" s="7">
        <f>SUM('一般＆退職・基礎:一般＆退職・介護'!E45)</f>
        <v>302653</v>
      </c>
      <c r="F45" s="7">
        <f>SUM('一般＆退職・基礎:一般＆退職・介護'!F45)</f>
        <v>82736</v>
      </c>
      <c r="G45" s="7">
        <f>SUM('一般＆退職・基礎:一般＆退職・介護'!G45)</f>
        <v>151042</v>
      </c>
      <c r="H45" s="7">
        <f>SUM('一般＆退職・基礎:一般＆退職・介護'!H45)</f>
        <v>77055</v>
      </c>
      <c r="I45" s="7">
        <f>SUM('一般＆退職・基礎:一般＆退職・介護'!I45)</f>
        <v>613486</v>
      </c>
      <c r="J45" s="7">
        <f t="shared" si="0"/>
        <v>122844.61353624349</v>
      </c>
      <c r="K45" s="7">
        <f t="shared" si="1"/>
        <v>68423.60026767789</v>
      </c>
    </row>
    <row r="46" spans="1:11" ht="13.5">
      <c r="A46" s="7">
        <v>39</v>
      </c>
      <c r="B46" s="21" t="s">
        <v>42</v>
      </c>
      <c r="C46" s="7">
        <f>SUM('一般＆退職・基礎:一般＆退職・介護'!C46)</f>
        <v>12737</v>
      </c>
      <c r="D46" s="7">
        <f>SUM('一般＆退職・基礎:一般＆退職・介護'!D46)</f>
        <v>23347</v>
      </c>
      <c r="E46" s="7">
        <f>SUM('一般＆退職・基礎:一般＆退職・介護'!E46)</f>
        <v>687091</v>
      </c>
      <c r="F46" s="7">
        <f>SUM('一般＆退職・基礎:一般＆退職・介護'!F46)</f>
        <v>184032</v>
      </c>
      <c r="G46" s="7">
        <f>SUM('一般＆退職・基礎:一般＆退職・介護'!G46)</f>
        <v>374658</v>
      </c>
      <c r="H46" s="7">
        <f>SUM('一般＆退職・基礎:一般＆退職・介護'!H46)</f>
        <v>190095</v>
      </c>
      <c r="I46" s="7">
        <f>SUM('一般＆退職・基礎:一般＆退職・介護'!I46)</f>
        <v>1435876</v>
      </c>
      <c r="J46" s="7">
        <f t="shared" si="0"/>
        <v>112732.66860328178</v>
      </c>
      <c r="K46" s="7">
        <f t="shared" si="1"/>
        <v>61501.52053797062</v>
      </c>
    </row>
    <row r="47" spans="1:11" ht="13.5">
      <c r="A47" s="7">
        <v>40</v>
      </c>
      <c r="B47" s="21" t="s">
        <v>43</v>
      </c>
      <c r="C47" s="7">
        <f>SUM('一般＆退職・基礎:一般＆退職・介護'!C47)</f>
        <v>3569</v>
      </c>
      <c r="D47" s="7">
        <f>SUM('一般＆退職・基礎:一般＆退職・介護'!D47)</f>
        <v>7284</v>
      </c>
      <c r="E47" s="7">
        <f>SUM('一般＆退職・基礎:一般＆退職・介護'!E47)</f>
        <v>205285</v>
      </c>
      <c r="F47" s="7">
        <f>SUM('一般＆退職・基礎:一般＆退職・介護'!F47)</f>
        <v>71932</v>
      </c>
      <c r="G47" s="7">
        <f>SUM('一般＆退職・基礎:一般＆退職・介護'!G47)</f>
        <v>119698</v>
      </c>
      <c r="H47" s="7">
        <f>SUM('一般＆退職・基礎:一般＆退職・介護'!H47)</f>
        <v>58051</v>
      </c>
      <c r="I47" s="7">
        <f>SUM('一般＆退職・基礎:一般＆退職・介護'!I47)</f>
        <v>454966</v>
      </c>
      <c r="J47" s="7">
        <f t="shared" si="0"/>
        <v>127477.16447184085</v>
      </c>
      <c r="K47" s="7">
        <f t="shared" si="1"/>
        <v>62461.01043382757</v>
      </c>
    </row>
    <row r="48" spans="1:11" ht="13.5">
      <c r="A48" s="7">
        <v>41</v>
      </c>
      <c r="B48" s="21" t="s">
        <v>44</v>
      </c>
      <c r="C48" s="7">
        <f>SUM('一般＆退職・基礎:一般＆退職・介護'!C48)</f>
        <v>7362</v>
      </c>
      <c r="D48" s="7">
        <f>SUM('一般＆退職・基礎:一般＆退職・介護'!D48)</f>
        <v>17076</v>
      </c>
      <c r="E48" s="7">
        <f>SUM('一般＆退職・基礎:一般＆退職・介護'!E48)</f>
        <v>635118</v>
      </c>
      <c r="F48" s="7">
        <f>SUM('一般＆退職・基礎:一般＆退職・介護'!F48)</f>
        <v>132053</v>
      </c>
      <c r="G48" s="7">
        <f>SUM('一般＆退職・基礎:一般＆退職・介護'!G48)</f>
        <v>283612</v>
      </c>
      <c r="H48" s="7">
        <f>SUM('一般＆退職・基礎:一般＆退職・介護'!H48)</f>
        <v>101967</v>
      </c>
      <c r="I48" s="7">
        <f>SUM('一般＆退職・基礎:一般＆退職・介護'!I48)</f>
        <v>1152750</v>
      </c>
      <c r="J48" s="7">
        <f t="shared" si="0"/>
        <v>156581.09209453952</v>
      </c>
      <c r="K48" s="7">
        <f t="shared" si="1"/>
        <v>67507.02740688686</v>
      </c>
    </row>
    <row r="49" spans="1:11" ht="13.5">
      <c r="A49" s="7">
        <v>42</v>
      </c>
      <c r="B49" s="21" t="s">
        <v>45</v>
      </c>
      <c r="C49" s="7">
        <f>SUM('一般＆退職・基礎:一般＆退職・介護'!C49)</f>
        <v>2632</v>
      </c>
      <c r="D49" s="7">
        <f>SUM('一般＆退職・基礎:一般＆退職・介護'!D49)</f>
        <v>5453</v>
      </c>
      <c r="E49" s="7">
        <f>SUM('一般＆退職・基礎:一般＆退職・介護'!E49)</f>
        <v>170024</v>
      </c>
      <c r="F49" s="7">
        <f>SUM('一般＆退職・基礎:一般＆退職・介護'!F49)</f>
        <v>57200</v>
      </c>
      <c r="G49" s="7">
        <f>SUM('一般＆退職・基礎:一般＆退職・介護'!G49)</f>
        <v>79557</v>
      </c>
      <c r="H49" s="7">
        <f>SUM('一般＆退職・基礎:一般＆退職・介護'!H49)</f>
        <v>41666</v>
      </c>
      <c r="I49" s="7">
        <f>SUM('一般＆退職・基礎:一般＆退職・介護'!I49)</f>
        <v>348447</v>
      </c>
      <c r="J49" s="7">
        <f t="shared" si="0"/>
        <v>132388.67781155015</v>
      </c>
      <c r="K49" s="7">
        <f t="shared" si="1"/>
        <v>63900.05501558775</v>
      </c>
    </row>
    <row r="50" spans="1:11" ht="13.5">
      <c r="A50" s="7">
        <v>43</v>
      </c>
      <c r="B50" s="21" t="s">
        <v>46</v>
      </c>
      <c r="C50" s="7">
        <f>SUM('一般＆退職・基礎:一般＆退職・介護'!C50)</f>
        <v>8475</v>
      </c>
      <c r="D50" s="7">
        <f>SUM('一般＆退職・基礎:一般＆退職・介護'!D50)</f>
        <v>17957</v>
      </c>
      <c r="E50" s="7">
        <f>SUM('一般＆退職・基礎:一般＆退職・介護'!E50)</f>
        <v>637601</v>
      </c>
      <c r="F50" s="7">
        <f>SUM('一般＆退職・基礎:一般＆退職・介護'!F50)</f>
        <v>143818</v>
      </c>
      <c r="G50" s="7">
        <f>SUM('一般＆退職・基礎:一般＆退職・介護'!G50)</f>
        <v>279897</v>
      </c>
      <c r="H50" s="7">
        <f>SUM('一般＆退職・基礎:一般＆退職・介護'!H50)</f>
        <v>122519</v>
      </c>
      <c r="I50" s="7">
        <f>SUM('一般＆退職・基礎:一般＆退職・介護'!I50)</f>
        <v>1183835</v>
      </c>
      <c r="J50" s="7">
        <f t="shared" si="0"/>
        <v>139685.54572271387</v>
      </c>
      <c r="K50" s="7">
        <f t="shared" si="1"/>
        <v>65926.10124185555</v>
      </c>
    </row>
    <row r="51" spans="1:11" ht="13.5">
      <c r="A51" s="42">
        <v>44</v>
      </c>
      <c r="B51" s="41" t="s">
        <v>47</v>
      </c>
      <c r="C51" s="8">
        <f>SUM('一般＆退職・基礎:一般＆退職・介護'!C51)</f>
        <v>5472</v>
      </c>
      <c r="D51" s="8">
        <f>SUM('一般＆退職・基礎:一般＆退職・介護'!D51)</f>
        <v>10234</v>
      </c>
      <c r="E51" s="8">
        <f>SUM('一般＆退職・基礎:一般＆退職・介護'!E51)</f>
        <v>349435</v>
      </c>
      <c r="F51" s="8">
        <f>SUM('一般＆退職・基礎:一般＆退職・介護'!F51)</f>
        <v>70459</v>
      </c>
      <c r="G51" s="8">
        <f>SUM('一般＆退職・基礎:一般＆退職・介護'!G51)</f>
        <v>155509</v>
      </c>
      <c r="H51" s="8">
        <f>SUM('一般＆退職・基礎:一般＆退職・介護'!H51)</f>
        <v>80272</v>
      </c>
      <c r="I51" s="8">
        <f>SUM('一般＆退職・基礎:一般＆退職・介護'!I51)</f>
        <v>655675</v>
      </c>
      <c r="J51" s="42">
        <f t="shared" si="0"/>
        <v>119823.64766081871</v>
      </c>
      <c r="K51" s="42">
        <f t="shared" si="1"/>
        <v>64068.30173930037</v>
      </c>
    </row>
    <row r="52" spans="1:11" ht="13.5">
      <c r="A52" s="60"/>
      <c r="B52" s="61" t="s">
        <v>15</v>
      </c>
      <c r="C52" s="62">
        <f>'一般＆退職・基礎'!C52+'一般＆退職・介護'!C52</f>
        <v>86155</v>
      </c>
      <c r="D52" s="62">
        <f>'一般＆退職・基礎'!D52+'一般＆退職・介護'!D52</f>
        <v>169026</v>
      </c>
      <c r="E52" s="62">
        <f>'一般＆退職・基礎'!E52+'一般＆退職・介護'!E52</f>
        <v>5138242</v>
      </c>
      <c r="F52" s="62">
        <f>'一般＆退職・基礎'!F52+'一般＆退職・介護'!F52</f>
        <v>1346684</v>
      </c>
      <c r="G52" s="62">
        <f>'一般＆退職・基礎'!G52+'一般＆退職・介護'!G52</f>
        <v>2458608</v>
      </c>
      <c r="H52" s="62">
        <f>'一般＆退職・基礎'!H52+'一般＆退職・介護'!H52</f>
        <v>1144683</v>
      </c>
      <c r="I52" s="62">
        <f>'一般＆退職・基礎'!I52+'一般＆退職・介護'!I52</f>
        <v>10088217</v>
      </c>
      <c r="J52" s="62">
        <f>SUM(I52*1000/C52)</f>
        <v>117093.80767221868</v>
      </c>
      <c r="K52" s="62">
        <f>SUM(I52*1000/D52)</f>
        <v>59684.40949913031</v>
      </c>
    </row>
    <row r="53" spans="1:11" ht="13.5">
      <c r="A53" s="63"/>
      <c r="B53" s="64" t="s">
        <v>12</v>
      </c>
      <c r="C53" s="65">
        <f>'一般＆退職・基礎'!C53+'一般＆退職・介護'!C53</f>
        <v>850525</v>
      </c>
      <c r="D53" s="65">
        <f>'一般＆退職・基礎'!D53+'一般＆退職・介護'!D53</f>
        <v>1606438</v>
      </c>
      <c r="E53" s="65">
        <f>'一般＆退職・基礎'!E53+'一般＆退職・介護'!E53</f>
        <v>52877215</v>
      </c>
      <c r="F53" s="65">
        <f>'一般＆退職・基礎'!F53+'一般＆退職・介護'!F53</f>
        <v>10505414</v>
      </c>
      <c r="G53" s="65">
        <f>'一般＆退職・基礎'!G53+'一般＆退職・介護'!G53</f>
        <v>22507628</v>
      </c>
      <c r="H53" s="65">
        <f>'一般＆退職・基礎'!H53+'一般＆退職・介護'!H53</f>
        <v>11146336</v>
      </c>
      <c r="I53" s="65">
        <f>'一般＆退職・基礎'!I53+'一般＆退職・介護'!I53</f>
        <v>97036593</v>
      </c>
      <c r="J53" s="65">
        <f>SUM(I53*1000/C53)</f>
        <v>114090.23015196496</v>
      </c>
      <c r="K53" s="65">
        <f>SUM(I53*1000/D53)</f>
        <v>60404.81674362783</v>
      </c>
    </row>
  </sheetData>
  <mergeCells count="12">
    <mergeCell ref="A3:A6"/>
    <mergeCell ref="B3:B6"/>
    <mergeCell ref="C3:D3"/>
    <mergeCell ref="E3:H3"/>
    <mergeCell ref="C4:C6"/>
    <mergeCell ref="D4:D6"/>
    <mergeCell ref="E4:E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茨城県</cp:lastModifiedBy>
  <cp:lastPrinted>2007-01-11T08:30:20Z</cp:lastPrinted>
  <dcterms:created xsi:type="dcterms:W3CDTF">2003-03-10T00:04:38Z</dcterms:created>
  <dcterms:modified xsi:type="dcterms:W3CDTF">2007-01-11T08:30:26Z</dcterms:modified>
  <cp:category/>
  <cp:version/>
  <cp:contentType/>
  <cp:contentStatus/>
</cp:coreProperties>
</file>