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0" windowWidth="10275" windowHeight="8145" tabRatio="713" activeTab="2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'一般＆退職・介護'!$A$1:$K$55</definedName>
    <definedName name="_xlnm.Print_Area" localSheetId="0">'一般＆退職・基礎'!$A$1:$K$55</definedName>
    <definedName name="_xlnm.Print_Area" localSheetId="1">'一般＆退職・後期'!$A$1:$K$55</definedName>
    <definedName name="_xlnm.Print_Area" localSheetId="3">'合計・基礎+介護'!$A$1:$K$55</definedName>
  </definedNames>
  <calcPr fullCalcOnLoad="1"/>
</workbook>
</file>

<file path=xl/comments1.xml><?xml version="1.0" encoding="utf-8"?>
<comments xmlns="http://schemas.openxmlformats.org/spreadsheetml/2006/main">
  <authors>
    <author>H23030059</author>
  </authors>
  <commentList>
    <comment ref="B54" authorId="0">
      <text>
        <r>
          <rPr>
            <b/>
            <sz val="9"/>
            <rFont val="ＭＳ Ｐゴシック"/>
            <family val="3"/>
          </rPr>
          <t>チェック用
ホームページには掲載しない。</t>
        </r>
      </text>
    </comment>
    <comment ref="B55" authorId="0">
      <text>
        <r>
          <rPr>
            <b/>
            <sz val="9"/>
            <rFont val="ＭＳ Ｐゴシック"/>
            <family val="3"/>
          </rPr>
          <t>チェック用
ホームページには掲載しない。</t>
        </r>
      </text>
    </comment>
  </commentList>
</comments>
</file>

<file path=xl/sharedStrings.xml><?xml version="1.0" encoding="utf-8"?>
<sst xmlns="http://schemas.openxmlformats.org/spreadsheetml/2006/main" count="257" uniqueCount="70">
  <si>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</si>
  <si>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</si>
  <si>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</si>
  <si>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</si>
  <si>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</si>
  <si>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</si>
  <si>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</si>
  <si>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</si>
  <si>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</si>
  <si>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</si>
  <si>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</si>
  <si>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</si>
  <si>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</si>
  <si>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</si>
  <si>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</si>
  <si>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</si>
  <si>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</si>
  <si>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</si>
  <si>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</si>
  <si>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</si>
  <si>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</si>
  <si>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</si>
  <si>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</si>
  <si>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</si>
  <si>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</si>
  <si>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</si>
  <si>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</si>
  <si>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</si>
  <si>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</si>
  <si>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</si>
  <si>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</si>
  <si>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</si>
  <si>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</si>
  <si>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</si>
  <si>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</si>
  <si>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</si>
  <si>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</si>
  <si>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</si>
  <si>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</si>
  <si>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</si>
  <si>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</si>
  <si>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</si>
  <si>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</si>
  <si>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</si>
  <si>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</si>
  <si>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</si>
  <si>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</si>
  <si>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</si>
  <si>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</si>
  <si>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</si>
  <si>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</si>
  <si>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</si>
  <si>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</si>
  <si>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</si>
  <si>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</si>
  <si>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</si>
  <si>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</si>
  <si>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</si>
  <si>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</si>
  <si>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</si>
  <si>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</si>
  <si>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</si>
  <si>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</si>
  <si>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</si>
  <si>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</si>
  <si>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</si>
  <si>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</si>
  <si>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前年度</t>
  </si>
  <si>
    <t>本年度／前年度</t>
  </si>
  <si>
    <t>第６表　平成２９年度国民健康保険税（料）に関する調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</si>
</sst>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.0%"/>
    <numFmt numFmtId="180" formatCode="0.000%"/>
    <numFmt numFmtId="181" formatCode="0.0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0" borderId="17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178" fontId="7" fillId="0" borderId="18" xfId="48" applyNumberFormat="1" applyFont="1" applyBorder="1" applyAlignment="1">
      <alignment vertical="center"/>
    </xf>
    <xf numFmtId="178" fontId="7" fillId="0" borderId="19" xfId="48" applyNumberFormat="1" applyFont="1" applyBorder="1" applyAlignment="1">
      <alignment vertical="center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8" fontId="7" fillId="33" borderId="19" xfId="0" applyNumberFormat="1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shrinkToFit="1"/>
    </xf>
    <xf numFmtId="176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9" fontId="7" fillId="0" borderId="0" xfId="60" applyNumberFormat="1" applyFont="1" applyAlignment="1">
      <alignment horizontal="right"/>
      <protection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view="pageBreakPreview" zoomScale="70" zoomScaleSheetLayoutView="70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E7" sqref="E7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2" t="s">
        <v>69</v>
      </c>
      <c r="B1" s="2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3" t="s">
        <v>2</v>
      </c>
      <c r="B2" s="2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customHeight="1">
      <c r="A3" s="92" t="s">
        <v>48</v>
      </c>
      <c r="B3" s="100" t="s">
        <v>49</v>
      </c>
      <c r="C3" s="90" t="s">
        <v>50</v>
      </c>
      <c r="D3" s="95"/>
      <c r="E3" s="90" t="s">
        <v>51</v>
      </c>
      <c r="F3" s="91"/>
      <c r="G3" s="91"/>
      <c r="H3" s="91"/>
      <c r="I3" s="14"/>
      <c r="J3" s="87" t="s">
        <v>52</v>
      </c>
      <c r="K3" s="87" t="s">
        <v>53</v>
      </c>
    </row>
    <row r="4" spans="1:11" ht="17.25" customHeight="1">
      <c r="A4" s="93"/>
      <c r="B4" s="101"/>
      <c r="C4" s="96" t="s">
        <v>54</v>
      </c>
      <c r="D4" s="99" t="s">
        <v>55</v>
      </c>
      <c r="E4" s="87" t="s">
        <v>56</v>
      </c>
      <c r="F4" s="87" t="s">
        <v>57</v>
      </c>
      <c r="G4" s="87" t="s">
        <v>58</v>
      </c>
      <c r="H4" s="87" t="s">
        <v>0</v>
      </c>
      <c r="I4" s="15" t="s">
        <v>59</v>
      </c>
      <c r="J4" s="88"/>
      <c r="K4" s="88"/>
    </row>
    <row r="5" spans="1:11" ht="17.25" customHeight="1">
      <c r="A5" s="93"/>
      <c r="B5" s="101"/>
      <c r="C5" s="97"/>
      <c r="D5" s="99"/>
      <c r="E5" s="88"/>
      <c r="F5" s="88"/>
      <c r="G5" s="88"/>
      <c r="H5" s="88"/>
      <c r="I5" s="15" t="s">
        <v>60</v>
      </c>
      <c r="J5" s="88"/>
      <c r="K5" s="88"/>
    </row>
    <row r="6" spans="1:11" ht="17.25" customHeight="1">
      <c r="A6" s="94"/>
      <c r="B6" s="102"/>
      <c r="C6" s="98"/>
      <c r="D6" s="99"/>
      <c r="E6" s="89"/>
      <c r="F6" s="89"/>
      <c r="G6" s="89"/>
      <c r="H6" s="89"/>
      <c r="I6" s="16"/>
      <c r="J6" s="89"/>
      <c r="K6" s="89"/>
    </row>
    <row r="7" spans="1:11" ht="21.75" customHeight="1">
      <c r="A7" s="28">
        <v>1</v>
      </c>
      <c r="B7" s="22" t="s">
        <v>3</v>
      </c>
      <c r="C7" s="54">
        <v>38542</v>
      </c>
      <c r="D7" s="54">
        <v>62300</v>
      </c>
      <c r="E7" s="76">
        <v>2495655</v>
      </c>
      <c r="F7" s="76">
        <v>0</v>
      </c>
      <c r="G7" s="76">
        <v>1052344</v>
      </c>
      <c r="H7" s="76">
        <v>683545</v>
      </c>
      <c r="I7" s="59">
        <f>SUM(E7:H7)</f>
        <v>4231544</v>
      </c>
      <c r="J7" s="60">
        <f>SUM(I7*1000/C7)</f>
        <v>109790.46235275803</v>
      </c>
      <c r="K7" s="60">
        <f>SUM(I7*1000/D7)</f>
        <v>67922.05457463884</v>
      </c>
    </row>
    <row r="8" spans="1:11" ht="21.75" customHeight="1">
      <c r="A8" s="29">
        <v>2</v>
      </c>
      <c r="B8" s="19" t="s">
        <v>4</v>
      </c>
      <c r="C8" s="55">
        <v>23272</v>
      </c>
      <c r="D8" s="55">
        <v>35369</v>
      </c>
      <c r="E8" s="77">
        <v>1270886</v>
      </c>
      <c r="F8" s="77">
        <v>0</v>
      </c>
      <c r="G8" s="77">
        <v>444967</v>
      </c>
      <c r="H8" s="77">
        <v>471205</v>
      </c>
      <c r="I8" s="61">
        <f aca="true" t="shared" si="0" ref="I8:I51">SUM(E8:H8)</f>
        <v>2187058</v>
      </c>
      <c r="J8" s="62">
        <f aca="true" t="shared" si="1" ref="J8:J51">SUM(I8*1000/C8)</f>
        <v>93978.08525266414</v>
      </c>
      <c r="K8" s="62">
        <f aca="true" t="shared" si="2" ref="K8:K51">SUM(I8*1000/D8)</f>
        <v>61835.449122112586</v>
      </c>
    </row>
    <row r="9" spans="1:11" ht="21.75" customHeight="1">
      <c r="A9" s="29">
        <v>3</v>
      </c>
      <c r="B9" s="19" t="s">
        <v>5</v>
      </c>
      <c r="C9" s="55">
        <v>22086</v>
      </c>
      <c r="D9" s="55">
        <v>35865</v>
      </c>
      <c r="E9" s="77">
        <v>1380806</v>
      </c>
      <c r="F9" s="77">
        <v>0</v>
      </c>
      <c r="G9" s="77">
        <v>544752</v>
      </c>
      <c r="H9" s="77">
        <v>377199</v>
      </c>
      <c r="I9" s="61">
        <f t="shared" si="0"/>
        <v>2302757</v>
      </c>
      <c r="J9" s="62">
        <f t="shared" si="1"/>
        <v>104263.19840623019</v>
      </c>
      <c r="K9" s="62">
        <f t="shared" si="2"/>
        <v>64206.245643384915</v>
      </c>
    </row>
    <row r="10" spans="1:11" ht="21.75" customHeight="1">
      <c r="A10" s="29">
        <v>4</v>
      </c>
      <c r="B10" s="19" t="s">
        <v>6</v>
      </c>
      <c r="C10" s="55">
        <v>22420</v>
      </c>
      <c r="D10" s="55">
        <v>38172</v>
      </c>
      <c r="E10" s="77">
        <v>1583850</v>
      </c>
      <c r="F10" s="77">
        <v>0</v>
      </c>
      <c r="G10" s="77">
        <v>470833</v>
      </c>
      <c r="H10" s="77">
        <v>297051</v>
      </c>
      <c r="I10" s="61">
        <f t="shared" si="0"/>
        <v>2351734</v>
      </c>
      <c r="J10" s="62">
        <f t="shared" si="1"/>
        <v>104894.46922390723</v>
      </c>
      <c r="K10" s="62">
        <f t="shared" si="2"/>
        <v>61608.8756156345</v>
      </c>
    </row>
    <row r="11" spans="1:11" ht="21.75" customHeight="1">
      <c r="A11" s="29">
        <v>5</v>
      </c>
      <c r="B11" s="19" t="s">
        <v>7</v>
      </c>
      <c r="C11" s="55">
        <v>11682</v>
      </c>
      <c r="D11" s="55">
        <v>19706</v>
      </c>
      <c r="E11" s="77">
        <v>725883</v>
      </c>
      <c r="F11" s="77">
        <v>122536</v>
      </c>
      <c r="G11" s="77">
        <v>306279</v>
      </c>
      <c r="H11" s="77">
        <v>159781</v>
      </c>
      <c r="I11" s="61">
        <f t="shared" si="0"/>
        <v>1314479</v>
      </c>
      <c r="J11" s="62">
        <f t="shared" si="1"/>
        <v>112521.74285225132</v>
      </c>
      <c r="K11" s="62">
        <f t="shared" si="2"/>
        <v>66704.50624175378</v>
      </c>
    </row>
    <row r="12" spans="1:11" ht="21.75" customHeight="1">
      <c r="A12" s="29">
        <v>6</v>
      </c>
      <c r="B12" s="19" t="s">
        <v>8</v>
      </c>
      <c r="C12" s="55">
        <v>8277</v>
      </c>
      <c r="D12" s="55">
        <v>14424</v>
      </c>
      <c r="E12" s="77">
        <v>601902</v>
      </c>
      <c r="F12" s="77">
        <v>119879</v>
      </c>
      <c r="G12" s="77">
        <v>186091</v>
      </c>
      <c r="H12" s="77">
        <v>110237</v>
      </c>
      <c r="I12" s="61">
        <f t="shared" si="0"/>
        <v>1018109</v>
      </c>
      <c r="J12" s="62">
        <f t="shared" si="1"/>
        <v>123004.5910353993</v>
      </c>
      <c r="K12" s="62">
        <f t="shared" si="2"/>
        <v>70584.37326677759</v>
      </c>
    </row>
    <row r="13" spans="1:11" ht="21.75" customHeight="1">
      <c r="A13" s="29">
        <v>7</v>
      </c>
      <c r="B13" s="19" t="s">
        <v>32</v>
      </c>
      <c r="C13" s="55">
        <v>11762</v>
      </c>
      <c r="D13" s="55">
        <v>19362</v>
      </c>
      <c r="E13" s="77">
        <v>674839</v>
      </c>
      <c r="F13" s="77">
        <v>83505</v>
      </c>
      <c r="G13" s="77">
        <v>292284</v>
      </c>
      <c r="H13" s="77">
        <v>163489</v>
      </c>
      <c r="I13" s="61">
        <f t="shared" si="0"/>
        <v>1214117</v>
      </c>
      <c r="J13" s="62">
        <f t="shared" si="1"/>
        <v>103223.68644788301</v>
      </c>
      <c r="K13" s="62">
        <f t="shared" si="2"/>
        <v>62706.17704782564</v>
      </c>
    </row>
    <row r="14" spans="1:11" ht="21.75" customHeight="1">
      <c r="A14" s="29">
        <v>8</v>
      </c>
      <c r="B14" s="19" t="s">
        <v>9</v>
      </c>
      <c r="C14" s="55">
        <v>6901</v>
      </c>
      <c r="D14" s="55">
        <v>12288</v>
      </c>
      <c r="E14" s="77">
        <v>524156</v>
      </c>
      <c r="F14" s="77">
        <v>115799</v>
      </c>
      <c r="G14" s="77">
        <v>173000</v>
      </c>
      <c r="H14" s="77">
        <v>95440</v>
      </c>
      <c r="I14" s="61">
        <f t="shared" si="0"/>
        <v>908395</v>
      </c>
      <c r="J14" s="62">
        <f t="shared" si="1"/>
        <v>131632.3721199826</v>
      </c>
      <c r="K14" s="62">
        <f t="shared" si="2"/>
        <v>73925.37434895833</v>
      </c>
    </row>
    <row r="15" spans="1:11" ht="21.75" customHeight="1">
      <c r="A15" s="29">
        <v>9</v>
      </c>
      <c r="B15" s="19" t="s">
        <v>33</v>
      </c>
      <c r="C15" s="55">
        <v>9920</v>
      </c>
      <c r="D15" s="55">
        <v>17507</v>
      </c>
      <c r="E15" s="77">
        <v>710107</v>
      </c>
      <c r="F15" s="77">
        <v>0</v>
      </c>
      <c r="G15" s="77">
        <v>238902</v>
      </c>
      <c r="H15" s="77">
        <v>135843</v>
      </c>
      <c r="I15" s="61">
        <f t="shared" si="0"/>
        <v>1084852</v>
      </c>
      <c r="J15" s="62">
        <f t="shared" si="1"/>
        <v>109360.08064516129</v>
      </c>
      <c r="K15" s="62">
        <f t="shared" si="2"/>
        <v>61966.75615468098</v>
      </c>
    </row>
    <row r="16" spans="1:11" ht="21.75" customHeight="1">
      <c r="A16" s="29">
        <v>10</v>
      </c>
      <c r="B16" s="19" t="s">
        <v>10</v>
      </c>
      <c r="C16" s="55">
        <v>7989</v>
      </c>
      <c r="D16" s="55">
        <v>13056</v>
      </c>
      <c r="E16" s="77">
        <v>441926</v>
      </c>
      <c r="F16" s="77">
        <v>88129</v>
      </c>
      <c r="G16" s="77">
        <v>129800</v>
      </c>
      <c r="H16" s="77">
        <v>103634</v>
      </c>
      <c r="I16" s="61">
        <f t="shared" si="0"/>
        <v>763489</v>
      </c>
      <c r="J16" s="62">
        <f t="shared" si="1"/>
        <v>95567.53035423708</v>
      </c>
      <c r="K16" s="62">
        <f t="shared" si="2"/>
        <v>58478.017769607846</v>
      </c>
    </row>
    <row r="17" spans="1:11" ht="21.75" customHeight="1">
      <c r="A17" s="29">
        <v>11</v>
      </c>
      <c r="B17" s="19" t="s">
        <v>11</v>
      </c>
      <c r="C17" s="55">
        <v>4343</v>
      </c>
      <c r="D17" s="55">
        <v>6862</v>
      </c>
      <c r="E17" s="77">
        <v>212103</v>
      </c>
      <c r="F17" s="77">
        <v>51657</v>
      </c>
      <c r="G17" s="77">
        <v>108022</v>
      </c>
      <c r="H17" s="77">
        <v>52319</v>
      </c>
      <c r="I17" s="61">
        <f t="shared" si="0"/>
        <v>424101</v>
      </c>
      <c r="J17" s="62">
        <f t="shared" si="1"/>
        <v>97651.62330186507</v>
      </c>
      <c r="K17" s="62">
        <f t="shared" si="2"/>
        <v>61804.2844651705</v>
      </c>
    </row>
    <row r="18" spans="1:11" ht="21.75" customHeight="1">
      <c r="A18" s="29">
        <v>12</v>
      </c>
      <c r="B18" s="19" t="s">
        <v>12</v>
      </c>
      <c r="C18" s="55">
        <v>6543</v>
      </c>
      <c r="D18" s="55">
        <v>10275</v>
      </c>
      <c r="E18" s="77">
        <v>370953</v>
      </c>
      <c r="F18" s="77">
        <v>73749</v>
      </c>
      <c r="G18" s="77">
        <v>147474</v>
      </c>
      <c r="H18" s="77">
        <v>74430</v>
      </c>
      <c r="I18" s="61">
        <f t="shared" si="0"/>
        <v>666606</v>
      </c>
      <c r="J18" s="62">
        <f t="shared" si="1"/>
        <v>101880.78862906924</v>
      </c>
      <c r="K18" s="62">
        <f t="shared" si="2"/>
        <v>64876.49635036496</v>
      </c>
    </row>
    <row r="19" spans="1:11" ht="21.75" customHeight="1">
      <c r="A19" s="29">
        <v>13</v>
      </c>
      <c r="B19" s="19" t="s">
        <v>13</v>
      </c>
      <c r="C19" s="55">
        <v>12058</v>
      </c>
      <c r="D19" s="55">
        <v>20216</v>
      </c>
      <c r="E19" s="77">
        <v>806778</v>
      </c>
      <c r="F19" s="77">
        <v>0</v>
      </c>
      <c r="G19" s="77">
        <v>369394</v>
      </c>
      <c r="H19" s="77">
        <v>197424</v>
      </c>
      <c r="I19" s="61">
        <f t="shared" si="0"/>
        <v>1373596</v>
      </c>
      <c r="J19" s="62">
        <f t="shared" si="1"/>
        <v>113915.74058716204</v>
      </c>
      <c r="K19" s="62">
        <f t="shared" si="2"/>
        <v>67945.98337950138</v>
      </c>
    </row>
    <row r="20" spans="1:11" ht="21.75" customHeight="1">
      <c r="A20" s="29">
        <v>14</v>
      </c>
      <c r="B20" s="19" t="s">
        <v>14</v>
      </c>
      <c r="C20" s="55">
        <v>17643</v>
      </c>
      <c r="D20" s="55">
        <v>27558</v>
      </c>
      <c r="E20" s="77">
        <v>1211749</v>
      </c>
      <c r="F20" s="77">
        <v>0</v>
      </c>
      <c r="G20" s="77">
        <v>436712</v>
      </c>
      <c r="H20" s="77">
        <v>230343</v>
      </c>
      <c r="I20" s="61">
        <f t="shared" si="0"/>
        <v>1878804</v>
      </c>
      <c r="J20" s="62">
        <f t="shared" si="1"/>
        <v>106490.05271212378</v>
      </c>
      <c r="K20" s="62">
        <f t="shared" si="2"/>
        <v>68176.35532331809</v>
      </c>
    </row>
    <row r="21" spans="1:11" ht="21.75" customHeight="1">
      <c r="A21" s="29">
        <v>15</v>
      </c>
      <c r="B21" s="19" t="s">
        <v>15</v>
      </c>
      <c r="C21" s="55">
        <v>12225</v>
      </c>
      <c r="D21" s="55">
        <v>20364</v>
      </c>
      <c r="E21" s="77">
        <v>1004159</v>
      </c>
      <c r="F21" s="77">
        <v>149705</v>
      </c>
      <c r="G21" s="77">
        <v>323148</v>
      </c>
      <c r="H21" s="77">
        <v>227022</v>
      </c>
      <c r="I21" s="61">
        <f t="shared" si="0"/>
        <v>1704034</v>
      </c>
      <c r="J21" s="62">
        <f t="shared" si="1"/>
        <v>139389.28425357872</v>
      </c>
      <c r="K21" s="62">
        <f t="shared" si="2"/>
        <v>83678.7468080927</v>
      </c>
    </row>
    <row r="22" spans="1:11" ht="21.75" customHeight="1">
      <c r="A22" s="29">
        <v>16</v>
      </c>
      <c r="B22" s="19" t="s">
        <v>16</v>
      </c>
      <c r="C22" s="55">
        <v>29011</v>
      </c>
      <c r="D22" s="55">
        <v>47564</v>
      </c>
      <c r="E22" s="77">
        <v>2068199</v>
      </c>
      <c r="F22" s="77">
        <v>0</v>
      </c>
      <c r="G22" s="77">
        <v>1013435</v>
      </c>
      <c r="H22" s="77">
        <v>497342</v>
      </c>
      <c r="I22" s="61">
        <f t="shared" si="0"/>
        <v>3578976</v>
      </c>
      <c r="J22" s="62">
        <f t="shared" si="1"/>
        <v>123366.17145220778</v>
      </c>
      <c r="K22" s="62">
        <f t="shared" si="2"/>
        <v>75245.47977461947</v>
      </c>
    </row>
    <row r="23" spans="1:11" ht="21.75" customHeight="1">
      <c r="A23" s="29">
        <v>17</v>
      </c>
      <c r="B23" s="19" t="s">
        <v>17</v>
      </c>
      <c r="C23" s="55">
        <v>19925</v>
      </c>
      <c r="D23" s="55">
        <v>32198</v>
      </c>
      <c r="E23" s="77">
        <v>1280827</v>
      </c>
      <c r="F23" s="77">
        <v>0</v>
      </c>
      <c r="G23" s="77">
        <v>435130</v>
      </c>
      <c r="H23" s="77">
        <v>286736</v>
      </c>
      <c r="I23" s="61">
        <f t="shared" si="0"/>
        <v>2002693</v>
      </c>
      <c r="J23" s="62">
        <f t="shared" si="1"/>
        <v>100511.56838143036</v>
      </c>
      <c r="K23" s="62">
        <f t="shared" si="2"/>
        <v>62199.298093049256</v>
      </c>
    </row>
    <row r="24" spans="1:11" ht="21.75" customHeight="1">
      <c r="A24" s="29">
        <v>18</v>
      </c>
      <c r="B24" s="19" t="s">
        <v>18</v>
      </c>
      <c r="C24" s="55">
        <v>11147</v>
      </c>
      <c r="D24" s="55">
        <v>18400</v>
      </c>
      <c r="E24" s="77">
        <v>625555</v>
      </c>
      <c r="F24" s="77">
        <v>127386</v>
      </c>
      <c r="G24" s="77">
        <v>202980</v>
      </c>
      <c r="H24" s="77">
        <v>158330</v>
      </c>
      <c r="I24" s="61">
        <f t="shared" si="0"/>
        <v>1114251</v>
      </c>
      <c r="J24" s="62">
        <f t="shared" si="1"/>
        <v>99959.72010406388</v>
      </c>
      <c r="K24" s="62">
        <f t="shared" si="2"/>
        <v>60557.11956521739</v>
      </c>
    </row>
    <row r="25" spans="1:11" ht="21.75" customHeight="1">
      <c r="A25" s="29">
        <v>19</v>
      </c>
      <c r="B25" s="19" t="s">
        <v>19</v>
      </c>
      <c r="C25" s="55">
        <v>4748</v>
      </c>
      <c r="D25" s="55">
        <v>8324</v>
      </c>
      <c r="E25" s="77">
        <v>269479</v>
      </c>
      <c r="F25" s="77">
        <v>53427</v>
      </c>
      <c r="G25" s="77">
        <v>101379</v>
      </c>
      <c r="H25" s="77">
        <v>72592</v>
      </c>
      <c r="I25" s="61">
        <f t="shared" si="0"/>
        <v>496877</v>
      </c>
      <c r="J25" s="62">
        <f t="shared" si="1"/>
        <v>104649.74726200505</v>
      </c>
      <c r="K25" s="62">
        <f t="shared" si="2"/>
        <v>59692.09514656415</v>
      </c>
    </row>
    <row r="26" spans="1:11" ht="21.75" customHeight="1">
      <c r="A26" s="29">
        <v>20</v>
      </c>
      <c r="B26" s="19" t="s">
        <v>20</v>
      </c>
      <c r="C26" s="55">
        <v>7945</v>
      </c>
      <c r="D26" s="55">
        <v>13352</v>
      </c>
      <c r="E26" s="77">
        <v>665891</v>
      </c>
      <c r="F26" s="77">
        <v>0</v>
      </c>
      <c r="G26" s="77">
        <v>255227</v>
      </c>
      <c r="H26" s="77">
        <v>129394</v>
      </c>
      <c r="I26" s="61">
        <f t="shared" si="0"/>
        <v>1050512</v>
      </c>
      <c r="J26" s="62">
        <f t="shared" si="1"/>
        <v>132223.0333543109</v>
      </c>
      <c r="K26" s="62">
        <f t="shared" si="2"/>
        <v>78678.25044937088</v>
      </c>
    </row>
    <row r="27" spans="1:11" ht="21.75" customHeight="1">
      <c r="A27" s="29">
        <v>21</v>
      </c>
      <c r="B27" s="19" t="s">
        <v>34</v>
      </c>
      <c r="C27" s="55">
        <v>6965</v>
      </c>
      <c r="D27" s="55">
        <v>11656</v>
      </c>
      <c r="E27" s="77">
        <v>372919</v>
      </c>
      <c r="F27" s="77">
        <v>60582</v>
      </c>
      <c r="G27" s="77">
        <v>128747</v>
      </c>
      <c r="H27" s="77">
        <v>84249</v>
      </c>
      <c r="I27" s="61">
        <f t="shared" si="0"/>
        <v>646497</v>
      </c>
      <c r="J27" s="62">
        <f aca="true" t="shared" si="3" ref="J27:J32">SUM(I27*1000/C27)</f>
        <v>92820.81837760229</v>
      </c>
      <c r="K27" s="62">
        <f aca="true" t="shared" si="4" ref="K27:K32">SUM(I27*1000/D27)</f>
        <v>55464.73919011668</v>
      </c>
    </row>
    <row r="28" spans="1:11" ht="21.75" customHeight="1">
      <c r="A28" s="29">
        <v>22</v>
      </c>
      <c r="B28" s="17" t="s">
        <v>35</v>
      </c>
      <c r="C28" s="55">
        <v>8056</v>
      </c>
      <c r="D28" s="55">
        <v>13422</v>
      </c>
      <c r="E28" s="77">
        <v>472720</v>
      </c>
      <c r="F28" s="77">
        <v>0</v>
      </c>
      <c r="G28" s="77">
        <v>269409</v>
      </c>
      <c r="H28" s="77">
        <v>126794</v>
      </c>
      <c r="I28" s="61">
        <f t="shared" si="0"/>
        <v>868923</v>
      </c>
      <c r="J28" s="62">
        <f t="shared" si="3"/>
        <v>107860.35253227408</v>
      </c>
      <c r="K28" s="62">
        <f t="shared" si="4"/>
        <v>64738.71256146625</v>
      </c>
    </row>
    <row r="29" spans="1:11" ht="21.75" customHeight="1">
      <c r="A29" s="29">
        <v>23</v>
      </c>
      <c r="B29" s="17" t="s">
        <v>36</v>
      </c>
      <c r="C29" s="55">
        <v>16536</v>
      </c>
      <c r="D29" s="55">
        <v>28637</v>
      </c>
      <c r="E29" s="77">
        <v>1234678</v>
      </c>
      <c r="F29" s="77">
        <v>0</v>
      </c>
      <c r="G29" s="77">
        <v>453440</v>
      </c>
      <c r="H29" s="77">
        <v>254770</v>
      </c>
      <c r="I29" s="61">
        <f t="shared" si="0"/>
        <v>1942888</v>
      </c>
      <c r="J29" s="62">
        <f t="shared" si="3"/>
        <v>117494.43638122884</v>
      </c>
      <c r="K29" s="62">
        <f t="shared" si="4"/>
        <v>67845.37486468555</v>
      </c>
    </row>
    <row r="30" spans="1:11" ht="21.75" customHeight="1">
      <c r="A30" s="29">
        <v>24</v>
      </c>
      <c r="B30" s="17" t="s">
        <v>37</v>
      </c>
      <c r="C30" s="55">
        <v>9373</v>
      </c>
      <c r="D30" s="55">
        <v>17385</v>
      </c>
      <c r="E30" s="77">
        <v>765860</v>
      </c>
      <c r="F30" s="77">
        <v>104710</v>
      </c>
      <c r="G30" s="77">
        <v>342996</v>
      </c>
      <c r="H30" s="77">
        <v>123267</v>
      </c>
      <c r="I30" s="61">
        <f t="shared" si="0"/>
        <v>1336833</v>
      </c>
      <c r="J30" s="62">
        <f t="shared" si="3"/>
        <v>142625.9468686653</v>
      </c>
      <c r="K30" s="62">
        <f t="shared" si="4"/>
        <v>76895.77221742882</v>
      </c>
    </row>
    <row r="31" spans="1:11" ht="21.75" customHeight="1">
      <c r="A31" s="29">
        <v>25</v>
      </c>
      <c r="B31" s="17" t="s">
        <v>38</v>
      </c>
      <c r="C31" s="56">
        <v>7180</v>
      </c>
      <c r="D31" s="55">
        <v>12370</v>
      </c>
      <c r="E31" s="77">
        <v>427617</v>
      </c>
      <c r="F31" s="77">
        <v>93027</v>
      </c>
      <c r="G31" s="77">
        <v>145392</v>
      </c>
      <c r="H31" s="77">
        <v>98742</v>
      </c>
      <c r="I31" s="61">
        <f t="shared" si="0"/>
        <v>764778</v>
      </c>
      <c r="J31" s="62">
        <f t="shared" si="3"/>
        <v>106515.04178272981</v>
      </c>
      <c r="K31" s="62">
        <f t="shared" si="4"/>
        <v>61825.22231204527</v>
      </c>
    </row>
    <row r="32" spans="1:11" ht="21.75" customHeight="1">
      <c r="A32" s="29">
        <v>26</v>
      </c>
      <c r="B32" s="17" t="s">
        <v>39</v>
      </c>
      <c r="C32" s="56">
        <v>6459</v>
      </c>
      <c r="D32" s="55">
        <v>11003</v>
      </c>
      <c r="E32" s="77">
        <v>390233</v>
      </c>
      <c r="F32" s="77">
        <v>59553</v>
      </c>
      <c r="G32" s="77">
        <v>184736</v>
      </c>
      <c r="H32" s="77">
        <v>91268</v>
      </c>
      <c r="I32" s="61">
        <f t="shared" si="0"/>
        <v>725790</v>
      </c>
      <c r="J32" s="62">
        <f t="shared" si="3"/>
        <v>112368.78773803994</v>
      </c>
      <c r="K32" s="62">
        <f t="shared" si="4"/>
        <v>65962.9192038535</v>
      </c>
    </row>
    <row r="33" spans="1:11" ht="21.75" customHeight="1">
      <c r="A33" s="29">
        <v>27</v>
      </c>
      <c r="B33" s="18" t="s">
        <v>40</v>
      </c>
      <c r="C33" s="56">
        <v>6924</v>
      </c>
      <c r="D33" s="55">
        <v>12516</v>
      </c>
      <c r="E33" s="77">
        <v>455046</v>
      </c>
      <c r="F33" s="77">
        <v>89888</v>
      </c>
      <c r="G33" s="77">
        <v>151267</v>
      </c>
      <c r="H33" s="77">
        <v>102623</v>
      </c>
      <c r="I33" s="61">
        <f t="shared" si="0"/>
        <v>798824</v>
      </c>
      <c r="J33" s="62">
        <f t="shared" si="1"/>
        <v>115370.30618139803</v>
      </c>
      <c r="K33" s="62">
        <f t="shared" si="2"/>
        <v>63824.224992010226</v>
      </c>
    </row>
    <row r="34" spans="1:11" ht="21.75" customHeight="1">
      <c r="A34" s="29">
        <v>28</v>
      </c>
      <c r="B34" s="17" t="s">
        <v>41</v>
      </c>
      <c r="C34" s="56">
        <v>14205</v>
      </c>
      <c r="D34" s="55">
        <v>24183</v>
      </c>
      <c r="E34" s="77">
        <v>994290</v>
      </c>
      <c r="F34" s="77">
        <v>0</v>
      </c>
      <c r="G34" s="77">
        <v>387800</v>
      </c>
      <c r="H34" s="77">
        <v>240570</v>
      </c>
      <c r="I34" s="61">
        <f t="shared" si="0"/>
        <v>1622660</v>
      </c>
      <c r="J34" s="62">
        <f t="shared" si="1"/>
        <v>114231.60858852517</v>
      </c>
      <c r="K34" s="62">
        <f t="shared" si="2"/>
        <v>67099.20191870323</v>
      </c>
    </row>
    <row r="35" spans="1:11" ht="21.75" customHeight="1">
      <c r="A35" s="29">
        <v>29</v>
      </c>
      <c r="B35" s="17" t="s">
        <v>42</v>
      </c>
      <c r="C35" s="56">
        <v>6410</v>
      </c>
      <c r="D35" s="55">
        <v>11918</v>
      </c>
      <c r="E35" s="77">
        <v>495756</v>
      </c>
      <c r="F35" s="77">
        <v>0</v>
      </c>
      <c r="G35" s="77">
        <v>218772</v>
      </c>
      <c r="H35" s="77">
        <v>116960</v>
      </c>
      <c r="I35" s="61">
        <f t="shared" si="0"/>
        <v>831488</v>
      </c>
      <c r="J35" s="62">
        <f t="shared" si="1"/>
        <v>129717.31669266771</v>
      </c>
      <c r="K35" s="62">
        <f t="shared" si="2"/>
        <v>69767.41063936902</v>
      </c>
    </row>
    <row r="36" spans="1:11" ht="21.75" customHeight="1">
      <c r="A36" s="29">
        <v>30</v>
      </c>
      <c r="B36" s="17" t="s">
        <v>43</v>
      </c>
      <c r="C36" s="56">
        <v>10923</v>
      </c>
      <c r="D36" s="55">
        <v>19949</v>
      </c>
      <c r="E36" s="77">
        <v>824421</v>
      </c>
      <c r="F36" s="77">
        <v>0</v>
      </c>
      <c r="G36" s="77">
        <v>362745</v>
      </c>
      <c r="H36" s="77">
        <v>171578</v>
      </c>
      <c r="I36" s="61">
        <f t="shared" si="0"/>
        <v>1358744</v>
      </c>
      <c r="J36" s="62">
        <f t="shared" si="1"/>
        <v>124392.93234459398</v>
      </c>
      <c r="K36" s="62">
        <f t="shared" si="2"/>
        <v>68110.88275101509</v>
      </c>
    </row>
    <row r="37" spans="1:11" ht="21.75" customHeight="1">
      <c r="A37" s="29">
        <v>31</v>
      </c>
      <c r="B37" s="19" t="s">
        <v>44</v>
      </c>
      <c r="C37" s="55">
        <v>6965</v>
      </c>
      <c r="D37" s="55">
        <v>11603</v>
      </c>
      <c r="E37" s="77">
        <v>526802</v>
      </c>
      <c r="F37" s="77">
        <v>73813</v>
      </c>
      <c r="G37" s="77">
        <v>164117</v>
      </c>
      <c r="H37" s="77">
        <v>95692</v>
      </c>
      <c r="I37" s="61">
        <f t="shared" si="0"/>
        <v>860424</v>
      </c>
      <c r="J37" s="62">
        <f t="shared" si="1"/>
        <v>123535.3912419239</v>
      </c>
      <c r="K37" s="62">
        <f t="shared" si="2"/>
        <v>74155.30466258727</v>
      </c>
    </row>
    <row r="38" spans="1:11" ht="21.75" customHeight="1">
      <c r="A38" s="30">
        <v>32</v>
      </c>
      <c r="B38" s="23" t="s">
        <v>45</v>
      </c>
      <c r="C38" s="57">
        <v>8158</v>
      </c>
      <c r="D38" s="57">
        <v>14047</v>
      </c>
      <c r="E38" s="78">
        <v>513470</v>
      </c>
      <c r="F38" s="78">
        <v>0</v>
      </c>
      <c r="G38" s="78">
        <v>235578</v>
      </c>
      <c r="H38" s="78">
        <v>120530</v>
      </c>
      <c r="I38" s="63">
        <f t="shared" si="0"/>
        <v>869578</v>
      </c>
      <c r="J38" s="64">
        <f t="shared" si="1"/>
        <v>106592.05687668546</v>
      </c>
      <c r="K38" s="64">
        <f t="shared" si="2"/>
        <v>61904.890723998</v>
      </c>
    </row>
    <row r="39" spans="1:11" s="20" customFormat="1" ht="21.75" customHeight="1">
      <c r="A39" s="37"/>
      <c r="B39" s="38" t="s">
        <v>47</v>
      </c>
      <c r="C39" s="65">
        <f aca="true" t="shared" si="5" ref="C39:H39">SUM(C7:C38)</f>
        <v>396593</v>
      </c>
      <c r="D39" s="65">
        <f t="shared" si="5"/>
        <v>661851</v>
      </c>
      <c r="E39" s="65">
        <f t="shared" si="5"/>
        <v>26399515</v>
      </c>
      <c r="F39" s="65">
        <f t="shared" si="5"/>
        <v>1467345</v>
      </c>
      <c r="G39" s="65">
        <f t="shared" si="5"/>
        <v>10277152</v>
      </c>
      <c r="H39" s="65">
        <f t="shared" si="5"/>
        <v>6150399</v>
      </c>
      <c r="I39" s="65">
        <f>SUM(E39:H39)</f>
        <v>44294411</v>
      </c>
      <c r="J39" s="65">
        <f t="shared" si="1"/>
        <v>111687.32428459403</v>
      </c>
      <c r="K39" s="65">
        <f t="shared" si="2"/>
        <v>66925.04959575494</v>
      </c>
    </row>
    <row r="40" spans="1:11" ht="21.75" customHeight="1">
      <c r="A40" s="31">
        <v>33</v>
      </c>
      <c r="B40" s="24" t="s">
        <v>21</v>
      </c>
      <c r="C40" s="58">
        <v>5457</v>
      </c>
      <c r="D40" s="58">
        <v>9642</v>
      </c>
      <c r="E40" s="79">
        <v>309048</v>
      </c>
      <c r="F40" s="79">
        <v>51958</v>
      </c>
      <c r="G40" s="79">
        <v>145088</v>
      </c>
      <c r="H40" s="79">
        <v>60373</v>
      </c>
      <c r="I40" s="61">
        <f t="shared" si="0"/>
        <v>566467</v>
      </c>
      <c r="J40" s="66">
        <f t="shared" si="1"/>
        <v>103805.57082646142</v>
      </c>
      <c r="K40" s="66">
        <f t="shared" si="2"/>
        <v>58749.948143538684</v>
      </c>
    </row>
    <row r="41" spans="1:11" ht="21.75" customHeight="1">
      <c r="A41" s="29">
        <v>34</v>
      </c>
      <c r="B41" s="19" t="s">
        <v>22</v>
      </c>
      <c r="C41" s="55">
        <v>3135</v>
      </c>
      <c r="D41" s="55">
        <v>5247</v>
      </c>
      <c r="E41" s="77">
        <v>145906</v>
      </c>
      <c r="F41" s="77">
        <v>20904</v>
      </c>
      <c r="G41" s="77">
        <v>64513</v>
      </c>
      <c r="H41" s="77">
        <v>40587</v>
      </c>
      <c r="I41" s="61">
        <f t="shared" si="0"/>
        <v>271910</v>
      </c>
      <c r="J41" s="62">
        <f t="shared" si="1"/>
        <v>86733.65231259968</v>
      </c>
      <c r="K41" s="62">
        <f t="shared" si="2"/>
        <v>51821.99352010673</v>
      </c>
    </row>
    <row r="42" spans="1:11" ht="21.75" customHeight="1">
      <c r="A42" s="29">
        <v>35</v>
      </c>
      <c r="B42" s="19" t="s">
        <v>46</v>
      </c>
      <c r="C42" s="55">
        <v>3345</v>
      </c>
      <c r="D42" s="55">
        <v>5651</v>
      </c>
      <c r="E42" s="77">
        <v>186872</v>
      </c>
      <c r="F42" s="77">
        <v>32711</v>
      </c>
      <c r="G42" s="77">
        <v>69482</v>
      </c>
      <c r="H42" s="77">
        <v>40638</v>
      </c>
      <c r="I42" s="61">
        <f t="shared" si="0"/>
        <v>329703</v>
      </c>
      <c r="J42" s="62">
        <f t="shared" si="1"/>
        <v>98565.91928251121</v>
      </c>
      <c r="K42" s="62">
        <f t="shared" si="2"/>
        <v>58344.186869580604</v>
      </c>
    </row>
    <row r="43" spans="1:11" ht="21.75" customHeight="1">
      <c r="A43" s="29">
        <v>36</v>
      </c>
      <c r="B43" s="19" t="s">
        <v>23</v>
      </c>
      <c r="C43" s="55">
        <v>4438</v>
      </c>
      <c r="D43" s="55">
        <v>7169</v>
      </c>
      <c r="E43" s="77">
        <v>277580</v>
      </c>
      <c r="F43" s="77">
        <v>0</v>
      </c>
      <c r="G43" s="77">
        <v>108433</v>
      </c>
      <c r="H43" s="77">
        <v>65150</v>
      </c>
      <c r="I43" s="61">
        <f t="shared" si="0"/>
        <v>451163</v>
      </c>
      <c r="J43" s="62">
        <f t="shared" si="1"/>
        <v>101659.0806669671</v>
      </c>
      <c r="K43" s="62">
        <f t="shared" si="2"/>
        <v>62932.48709722416</v>
      </c>
    </row>
    <row r="44" spans="1:11" ht="21.75" customHeight="1">
      <c r="A44" s="29">
        <v>37</v>
      </c>
      <c r="B44" s="19" t="s">
        <v>24</v>
      </c>
      <c r="C44" s="55">
        <v>3251</v>
      </c>
      <c r="D44" s="55">
        <v>5339</v>
      </c>
      <c r="E44" s="77">
        <v>171043</v>
      </c>
      <c r="F44" s="77">
        <v>30546</v>
      </c>
      <c r="G44" s="77">
        <v>69696</v>
      </c>
      <c r="H44" s="77">
        <v>38753</v>
      </c>
      <c r="I44" s="61">
        <f t="shared" si="0"/>
        <v>310038</v>
      </c>
      <c r="J44" s="62">
        <f t="shared" si="1"/>
        <v>95366.96401107352</v>
      </c>
      <c r="K44" s="62">
        <f t="shared" si="2"/>
        <v>58070.42517325342</v>
      </c>
    </row>
    <row r="45" spans="1:11" ht="21.75" customHeight="1">
      <c r="A45" s="29">
        <v>38</v>
      </c>
      <c r="B45" s="19" t="s">
        <v>25</v>
      </c>
      <c r="C45" s="55">
        <v>2549</v>
      </c>
      <c r="D45" s="55">
        <v>4099</v>
      </c>
      <c r="E45" s="77">
        <v>131824</v>
      </c>
      <c r="F45" s="77">
        <v>27753</v>
      </c>
      <c r="G45" s="77">
        <v>48312</v>
      </c>
      <c r="H45" s="77">
        <v>34125</v>
      </c>
      <c r="I45" s="61">
        <f t="shared" si="0"/>
        <v>242014</v>
      </c>
      <c r="J45" s="62">
        <f t="shared" si="1"/>
        <v>94944.68418987839</v>
      </c>
      <c r="K45" s="62">
        <f t="shared" si="2"/>
        <v>59042.20541595511</v>
      </c>
    </row>
    <row r="46" spans="1:11" ht="21.75" customHeight="1">
      <c r="A46" s="29">
        <v>39</v>
      </c>
      <c r="B46" s="19" t="s">
        <v>26</v>
      </c>
      <c r="C46" s="55">
        <v>7043</v>
      </c>
      <c r="D46" s="55">
        <v>11678</v>
      </c>
      <c r="E46" s="77">
        <v>334489</v>
      </c>
      <c r="F46" s="77">
        <v>59821</v>
      </c>
      <c r="G46" s="77">
        <v>205410</v>
      </c>
      <c r="H46" s="77">
        <v>129382</v>
      </c>
      <c r="I46" s="61">
        <f t="shared" si="0"/>
        <v>729102</v>
      </c>
      <c r="J46" s="62">
        <f t="shared" si="1"/>
        <v>103521.5107198637</v>
      </c>
      <c r="K46" s="62">
        <f t="shared" si="2"/>
        <v>62433.807158760064</v>
      </c>
    </row>
    <row r="47" spans="1:11" ht="21.75" customHeight="1">
      <c r="A47" s="29">
        <v>40</v>
      </c>
      <c r="B47" s="19" t="s">
        <v>27</v>
      </c>
      <c r="C47" s="55">
        <v>1513</v>
      </c>
      <c r="D47" s="55">
        <v>2650</v>
      </c>
      <c r="E47" s="77">
        <v>107758</v>
      </c>
      <c r="F47" s="77">
        <v>31370</v>
      </c>
      <c r="G47" s="77">
        <v>50436</v>
      </c>
      <c r="H47" s="77">
        <v>22366</v>
      </c>
      <c r="I47" s="61">
        <f t="shared" si="0"/>
        <v>211930</v>
      </c>
      <c r="J47" s="62">
        <f t="shared" si="1"/>
        <v>140072.7032385988</v>
      </c>
      <c r="K47" s="62">
        <f t="shared" si="2"/>
        <v>79973.58490566038</v>
      </c>
    </row>
    <row r="48" spans="1:11" ht="21.75" customHeight="1">
      <c r="A48" s="29">
        <v>41</v>
      </c>
      <c r="B48" s="19" t="s">
        <v>28</v>
      </c>
      <c r="C48" s="55">
        <v>4170</v>
      </c>
      <c r="D48" s="55">
        <v>7863</v>
      </c>
      <c r="E48" s="77">
        <v>375145</v>
      </c>
      <c r="F48" s="77">
        <v>63785</v>
      </c>
      <c r="G48" s="77">
        <v>109582</v>
      </c>
      <c r="H48" s="77">
        <v>55182</v>
      </c>
      <c r="I48" s="61">
        <f t="shared" si="0"/>
        <v>603694</v>
      </c>
      <c r="J48" s="62">
        <f t="shared" si="1"/>
        <v>144770.74340527577</v>
      </c>
      <c r="K48" s="62">
        <f t="shared" si="2"/>
        <v>76776.54839119929</v>
      </c>
    </row>
    <row r="49" spans="1:11" ht="21.75" customHeight="1">
      <c r="A49" s="29">
        <v>42</v>
      </c>
      <c r="B49" s="19" t="s">
        <v>29</v>
      </c>
      <c r="C49" s="55">
        <v>1434</v>
      </c>
      <c r="D49" s="55">
        <v>2543</v>
      </c>
      <c r="E49" s="77">
        <v>109134</v>
      </c>
      <c r="F49" s="77">
        <v>25737</v>
      </c>
      <c r="G49" s="77">
        <v>38540</v>
      </c>
      <c r="H49" s="77">
        <v>20362</v>
      </c>
      <c r="I49" s="61">
        <f t="shared" si="0"/>
        <v>193773</v>
      </c>
      <c r="J49" s="62">
        <f t="shared" si="1"/>
        <v>135127.6150627615</v>
      </c>
      <c r="K49" s="62">
        <f t="shared" si="2"/>
        <v>76198.58434919387</v>
      </c>
    </row>
    <row r="50" spans="1:11" ht="21.75" customHeight="1">
      <c r="A50" s="29">
        <v>43</v>
      </c>
      <c r="B50" s="19" t="s">
        <v>30</v>
      </c>
      <c r="C50" s="55">
        <v>4076</v>
      </c>
      <c r="D50" s="55">
        <v>7696</v>
      </c>
      <c r="E50" s="77">
        <v>376668</v>
      </c>
      <c r="F50" s="77">
        <v>72450</v>
      </c>
      <c r="G50" s="77">
        <v>133309</v>
      </c>
      <c r="H50" s="77">
        <v>65542</v>
      </c>
      <c r="I50" s="61">
        <f t="shared" si="0"/>
        <v>647969</v>
      </c>
      <c r="J50" s="62">
        <f t="shared" si="1"/>
        <v>158971.78606476937</v>
      </c>
      <c r="K50" s="62">
        <f t="shared" si="2"/>
        <v>84195.55613305613</v>
      </c>
    </row>
    <row r="51" spans="1:11" ht="21.75" customHeight="1">
      <c r="A51" s="30">
        <v>44</v>
      </c>
      <c r="B51" s="23" t="s">
        <v>31</v>
      </c>
      <c r="C51" s="57">
        <v>3291</v>
      </c>
      <c r="D51" s="57">
        <v>5351</v>
      </c>
      <c r="E51" s="78">
        <v>199018</v>
      </c>
      <c r="F51" s="78">
        <v>0</v>
      </c>
      <c r="G51" s="78">
        <v>85312</v>
      </c>
      <c r="H51" s="78">
        <v>48265</v>
      </c>
      <c r="I51" s="61">
        <f t="shared" si="0"/>
        <v>332595</v>
      </c>
      <c r="J51" s="64">
        <f t="shared" si="1"/>
        <v>101061.98723792161</v>
      </c>
      <c r="K51" s="64">
        <f t="shared" si="2"/>
        <v>62155.67183703981</v>
      </c>
    </row>
    <row r="52" spans="1:11" s="20" customFormat="1" ht="21.75" customHeight="1">
      <c r="A52" s="37"/>
      <c r="B52" s="39" t="s">
        <v>1</v>
      </c>
      <c r="C52" s="65">
        <f aca="true" t="shared" si="6" ref="C52:H52">SUM(C40:C51)</f>
        <v>43702</v>
      </c>
      <c r="D52" s="65">
        <f t="shared" si="6"/>
        <v>74928</v>
      </c>
      <c r="E52" s="65">
        <f t="shared" si="6"/>
        <v>2724485</v>
      </c>
      <c r="F52" s="65">
        <f t="shared" si="6"/>
        <v>417035</v>
      </c>
      <c r="G52" s="65">
        <f t="shared" si="6"/>
        <v>1128113</v>
      </c>
      <c r="H52" s="65">
        <f t="shared" si="6"/>
        <v>620725</v>
      </c>
      <c r="I52" s="65">
        <f>SUM(E52:H52)</f>
        <v>4890358</v>
      </c>
      <c r="J52" s="65">
        <f>SUM(I52*1000/C52)</f>
        <v>111902.3843302366</v>
      </c>
      <c r="K52" s="65">
        <f>SUM(I52*1000/D52)</f>
        <v>65267.43006619688</v>
      </c>
    </row>
    <row r="53" spans="1:11" s="20" customFormat="1" ht="21.75" customHeight="1">
      <c r="A53" s="40"/>
      <c r="B53" s="41" t="s">
        <v>61</v>
      </c>
      <c r="C53" s="67">
        <f aca="true" t="shared" si="7" ref="C53:H53">SUM(C52,C39)</f>
        <v>440295</v>
      </c>
      <c r="D53" s="67">
        <f t="shared" si="7"/>
        <v>736779</v>
      </c>
      <c r="E53" s="67">
        <f t="shared" si="7"/>
        <v>29124000</v>
      </c>
      <c r="F53" s="67">
        <f t="shared" si="7"/>
        <v>1884380</v>
      </c>
      <c r="G53" s="67">
        <f t="shared" si="7"/>
        <v>11405265</v>
      </c>
      <c r="H53" s="67">
        <f t="shared" si="7"/>
        <v>6771124</v>
      </c>
      <c r="I53" s="67">
        <f>SUM(E53:H53)</f>
        <v>49184769</v>
      </c>
      <c r="J53" s="67">
        <f>SUM(I53*1000/C53)</f>
        <v>111708.67032330597</v>
      </c>
      <c r="K53" s="67">
        <f>SUM(I53*1000/D53)</f>
        <v>66756.47514383553</v>
      </c>
    </row>
    <row r="54" spans="1:11" ht="21.75" customHeight="1">
      <c r="A54" s="2"/>
      <c r="B54" s="81" t="s">
        <v>67</v>
      </c>
      <c r="C54" s="82">
        <v>454846</v>
      </c>
      <c r="D54" s="82">
        <v>777749</v>
      </c>
      <c r="E54" s="82">
        <v>30621267</v>
      </c>
      <c r="F54" s="82">
        <v>1956734</v>
      </c>
      <c r="G54" s="82">
        <v>12082080</v>
      </c>
      <c r="H54" s="82">
        <v>7043053</v>
      </c>
      <c r="I54" s="82">
        <v>51703134</v>
      </c>
      <c r="J54" s="82">
        <v>113671.73504878575</v>
      </c>
      <c r="K54" s="82">
        <v>66477.91768295427</v>
      </c>
    </row>
    <row r="55" spans="2:11" ht="21" customHeight="1">
      <c r="B55" s="81" t="s">
        <v>68</v>
      </c>
      <c r="C55" s="85">
        <f aca="true" t="shared" si="8" ref="C55:K55">C53/C54</f>
        <v>0.9680089524806198</v>
      </c>
      <c r="D55" s="86">
        <f t="shared" si="8"/>
        <v>0.9473223366407414</v>
      </c>
      <c r="E55" s="85">
        <f t="shared" si="8"/>
        <v>0.951103688818624</v>
      </c>
      <c r="F55" s="85">
        <f t="shared" si="8"/>
        <v>0.9630230782518217</v>
      </c>
      <c r="G55" s="85">
        <f t="shared" si="8"/>
        <v>0.9439819137102221</v>
      </c>
      <c r="H55" s="85">
        <f t="shared" si="8"/>
        <v>0.9613904651860493</v>
      </c>
      <c r="I55" s="85">
        <f t="shared" si="8"/>
        <v>0.9512918307814764</v>
      </c>
      <c r="J55" s="85">
        <f t="shared" si="8"/>
        <v>0.9827304058952099</v>
      </c>
      <c r="K55" s="85">
        <f t="shared" si="8"/>
        <v>1.0041902254250765</v>
      </c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A3:A6"/>
    <mergeCell ref="C3:D3"/>
    <mergeCell ref="C4:C6"/>
    <mergeCell ref="D4:D6"/>
    <mergeCell ref="B3:B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F21" sqref="F2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62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92" t="s">
        <v>48</v>
      </c>
      <c r="B3" s="100" t="s">
        <v>49</v>
      </c>
      <c r="C3" s="90" t="s">
        <v>50</v>
      </c>
      <c r="D3" s="95"/>
      <c r="E3" s="90" t="s">
        <v>51</v>
      </c>
      <c r="F3" s="91"/>
      <c r="G3" s="91"/>
      <c r="H3" s="91"/>
      <c r="I3" s="14"/>
      <c r="J3" s="87" t="s">
        <v>52</v>
      </c>
      <c r="K3" s="87" t="s">
        <v>53</v>
      </c>
    </row>
    <row r="4" spans="1:11" ht="17.25" customHeight="1">
      <c r="A4" s="93"/>
      <c r="B4" s="101"/>
      <c r="C4" s="96" t="s">
        <v>54</v>
      </c>
      <c r="D4" s="99" t="s">
        <v>55</v>
      </c>
      <c r="E4" s="87" t="s">
        <v>56</v>
      </c>
      <c r="F4" s="87" t="s">
        <v>57</v>
      </c>
      <c r="G4" s="87" t="s">
        <v>58</v>
      </c>
      <c r="H4" s="87" t="s">
        <v>0</v>
      </c>
      <c r="I4" s="15" t="s">
        <v>59</v>
      </c>
      <c r="J4" s="88"/>
      <c r="K4" s="88"/>
    </row>
    <row r="5" spans="1:11" ht="17.25" customHeight="1">
      <c r="A5" s="93"/>
      <c r="B5" s="101"/>
      <c r="C5" s="97"/>
      <c r="D5" s="99"/>
      <c r="E5" s="88"/>
      <c r="F5" s="88"/>
      <c r="G5" s="88"/>
      <c r="H5" s="88"/>
      <c r="I5" s="15" t="s">
        <v>60</v>
      </c>
      <c r="J5" s="88"/>
      <c r="K5" s="88"/>
    </row>
    <row r="6" spans="1:11" ht="17.25" customHeight="1">
      <c r="A6" s="94"/>
      <c r="B6" s="102"/>
      <c r="C6" s="98"/>
      <c r="D6" s="99"/>
      <c r="E6" s="89"/>
      <c r="F6" s="89"/>
      <c r="G6" s="89"/>
      <c r="H6" s="89"/>
      <c r="I6" s="16"/>
      <c r="J6" s="89"/>
      <c r="K6" s="89"/>
    </row>
    <row r="7" spans="1:11" ht="21.75" customHeight="1">
      <c r="A7" s="28">
        <v>1</v>
      </c>
      <c r="B7" s="22" t="s">
        <v>3</v>
      </c>
      <c r="C7" s="54">
        <v>38542</v>
      </c>
      <c r="D7" s="54">
        <v>62300</v>
      </c>
      <c r="E7" s="76">
        <v>829273</v>
      </c>
      <c r="F7" s="76">
        <v>0</v>
      </c>
      <c r="G7" s="76">
        <v>320279</v>
      </c>
      <c r="H7" s="76">
        <v>236612</v>
      </c>
      <c r="I7" s="60">
        <f aca="true" t="shared" si="0" ref="I7:I53">SUM(E7:H7)</f>
        <v>1386164</v>
      </c>
      <c r="J7" s="60">
        <f aca="true" t="shared" si="1" ref="J7:J53">SUM(I7*1000/C7)</f>
        <v>35965.0251673499</v>
      </c>
      <c r="K7" s="60">
        <f aca="true" t="shared" si="2" ref="K7:K53">SUM(I7*1000/D7)</f>
        <v>22249.823434991973</v>
      </c>
    </row>
    <row r="8" spans="1:11" ht="21.75" customHeight="1">
      <c r="A8" s="29">
        <v>2</v>
      </c>
      <c r="B8" s="19" t="s">
        <v>4</v>
      </c>
      <c r="C8" s="55">
        <v>23272</v>
      </c>
      <c r="D8" s="55">
        <v>35369</v>
      </c>
      <c r="E8" s="77">
        <v>407160</v>
      </c>
      <c r="F8" s="77">
        <v>0</v>
      </c>
      <c r="G8" s="77">
        <v>138265</v>
      </c>
      <c r="H8" s="77">
        <v>145696</v>
      </c>
      <c r="I8" s="62">
        <f t="shared" si="0"/>
        <v>691121</v>
      </c>
      <c r="J8" s="62">
        <f t="shared" si="1"/>
        <v>29697.533516672396</v>
      </c>
      <c r="K8" s="62">
        <f t="shared" si="2"/>
        <v>19540.30365574373</v>
      </c>
    </row>
    <row r="9" spans="1:11" ht="21.75" customHeight="1">
      <c r="A9" s="29">
        <v>3</v>
      </c>
      <c r="B9" s="19" t="s">
        <v>5</v>
      </c>
      <c r="C9" s="55">
        <v>22086</v>
      </c>
      <c r="D9" s="55">
        <v>35865</v>
      </c>
      <c r="E9" s="77">
        <v>548220</v>
      </c>
      <c r="F9" s="77">
        <v>0</v>
      </c>
      <c r="G9" s="77">
        <v>204613</v>
      </c>
      <c r="H9" s="77">
        <v>140880</v>
      </c>
      <c r="I9" s="62">
        <f t="shared" si="0"/>
        <v>893713</v>
      </c>
      <c r="J9" s="62">
        <f t="shared" si="1"/>
        <v>40465.13628542968</v>
      </c>
      <c r="K9" s="62">
        <f t="shared" si="2"/>
        <v>24918.806635996098</v>
      </c>
    </row>
    <row r="10" spans="1:11" ht="21.75" customHeight="1">
      <c r="A10" s="29">
        <v>4</v>
      </c>
      <c r="B10" s="19" t="s">
        <v>6</v>
      </c>
      <c r="C10" s="55">
        <v>22420</v>
      </c>
      <c r="D10" s="55">
        <v>38172</v>
      </c>
      <c r="E10" s="77">
        <v>441602</v>
      </c>
      <c r="F10" s="77">
        <v>0</v>
      </c>
      <c r="G10" s="77">
        <v>129985</v>
      </c>
      <c r="H10" s="77">
        <v>80155</v>
      </c>
      <c r="I10" s="62">
        <f t="shared" si="0"/>
        <v>651742</v>
      </c>
      <c r="J10" s="62">
        <f t="shared" si="1"/>
        <v>29069.669937555755</v>
      </c>
      <c r="K10" s="62">
        <f t="shared" si="2"/>
        <v>17073.823745153517</v>
      </c>
    </row>
    <row r="11" spans="1:11" ht="21.75" customHeight="1">
      <c r="A11" s="29">
        <v>5</v>
      </c>
      <c r="B11" s="19" t="s">
        <v>7</v>
      </c>
      <c r="C11" s="55">
        <v>11682</v>
      </c>
      <c r="D11" s="55">
        <v>19706</v>
      </c>
      <c r="E11" s="77">
        <v>212227</v>
      </c>
      <c r="F11" s="77">
        <v>45204</v>
      </c>
      <c r="G11" s="77">
        <v>87508</v>
      </c>
      <c r="H11" s="77">
        <v>47936</v>
      </c>
      <c r="I11" s="62">
        <f t="shared" si="0"/>
        <v>392875</v>
      </c>
      <c r="J11" s="62">
        <f t="shared" si="1"/>
        <v>33630.799520630026</v>
      </c>
      <c r="K11" s="62">
        <f t="shared" si="2"/>
        <v>19936.82127270882</v>
      </c>
    </row>
    <row r="12" spans="1:11" ht="21.75" customHeight="1">
      <c r="A12" s="29">
        <v>6</v>
      </c>
      <c r="B12" s="19" t="s">
        <v>8</v>
      </c>
      <c r="C12" s="55">
        <v>8277</v>
      </c>
      <c r="D12" s="55">
        <v>14424</v>
      </c>
      <c r="E12" s="77">
        <v>169816</v>
      </c>
      <c r="F12" s="77">
        <v>16476</v>
      </c>
      <c r="G12" s="77">
        <v>54727</v>
      </c>
      <c r="H12" s="77">
        <v>34813</v>
      </c>
      <c r="I12" s="62">
        <f t="shared" si="0"/>
        <v>275832</v>
      </c>
      <c r="J12" s="62">
        <f t="shared" si="1"/>
        <v>33325.117796303006</v>
      </c>
      <c r="K12" s="62">
        <f t="shared" si="2"/>
        <v>19123.128119800334</v>
      </c>
    </row>
    <row r="13" spans="1:11" ht="21.75" customHeight="1">
      <c r="A13" s="29">
        <v>7</v>
      </c>
      <c r="B13" s="19" t="s">
        <v>32</v>
      </c>
      <c r="C13" s="55">
        <v>11762</v>
      </c>
      <c r="D13" s="55">
        <v>19362</v>
      </c>
      <c r="E13" s="77">
        <v>248800</v>
      </c>
      <c r="F13" s="77">
        <v>21392</v>
      </c>
      <c r="G13" s="77">
        <v>88571</v>
      </c>
      <c r="H13" s="77">
        <v>54496</v>
      </c>
      <c r="I13" s="62">
        <f t="shared" si="0"/>
        <v>413259</v>
      </c>
      <c r="J13" s="62">
        <f t="shared" si="1"/>
        <v>35135.09607209658</v>
      </c>
      <c r="K13" s="62">
        <f t="shared" si="2"/>
        <v>21343.817787418655</v>
      </c>
    </row>
    <row r="14" spans="1:11" ht="21.75" customHeight="1">
      <c r="A14" s="29">
        <v>8</v>
      </c>
      <c r="B14" s="19" t="s">
        <v>9</v>
      </c>
      <c r="C14" s="55">
        <v>6901</v>
      </c>
      <c r="D14" s="55">
        <v>12288</v>
      </c>
      <c r="E14" s="77">
        <v>123154</v>
      </c>
      <c r="F14" s="77">
        <v>27368</v>
      </c>
      <c r="G14" s="77">
        <v>38549</v>
      </c>
      <c r="H14" s="77">
        <v>21154</v>
      </c>
      <c r="I14" s="62">
        <f t="shared" si="0"/>
        <v>210225</v>
      </c>
      <c r="J14" s="62">
        <f t="shared" si="1"/>
        <v>30462.976380234748</v>
      </c>
      <c r="K14" s="62">
        <f t="shared" si="2"/>
        <v>17108.154296875</v>
      </c>
    </row>
    <row r="15" spans="1:11" ht="21.75" customHeight="1">
      <c r="A15" s="29">
        <v>9</v>
      </c>
      <c r="B15" s="19" t="s">
        <v>33</v>
      </c>
      <c r="C15" s="55">
        <v>9920</v>
      </c>
      <c r="D15" s="55">
        <v>17507</v>
      </c>
      <c r="E15" s="77">
        <v>239340</v>
      </c>
      <c r="F15" s="77">
        <v>0</v>
      </c>
      <c r="G15" s="77">
        <v>103306</v>
      </c>
      <c r="H15" s="77">
        <v>33963</v>
      </c>
      <c r="I15" s="62">
        <f t="shared" si="0"/>
        <v>376609</v>
      </c>
      <c r="J15" s="62">
        <f t="shared" si="1"/>
        <v>37964.61693548387</v>
      </c>
      <c r="K15" s="62">
        <f t="shared" si="2"/>
        <v>21511.909521905523</v>
      </c>
    </row>
    <row r="16" spans="1:11" ht="21.75" customHeight="1">
      <c r="A16" s="29">
        <v>10</v>
      </c>
      <c r="B16" s="19" t="s">
        <v>10</v>
      </c>
      <c r="C16" s="55">
        <v>7989</v>
      </c>
      <c r="D16" s="55">
        <v>13056</v>
      </c>
      <c r="E16" s="77">
        <v>116425</v>
      </c>
      <c r="F16" s="77">
        <v>22285</v>
      </c>
      <c r="G16" s="77">
        <v>32449</v>
      </c>
      <c r="H16" s="77">
        <v>25908</v>
      </c>
      <c r="I16" s="62">
        <f t="shared" si="0"/>
        <v>197067</v>
      </c>
      <c r="J16" s="62">
        <f t="shared" si="1"/>
        <v>24667.292527224934</v>
      </c>
      <c r="K16" s="62">
        <f t="shared" si="2"/>
        <v>15093.979779411764</v>
      </c>
    </row>
    <row r="17" spans="1:11" ht="21.75" customHeight="1">
      <c r="A17" s="29">
        <v>11</v>
      </c>
      <c r="B17" s="19" t="s">
        <v>11</v>
      </c>
      <c r="C17" s="55">
        <v>4343</v>
      </c>
      <c r="D17" s="55">
        <v>6862</v>
      </c>
      <c r="E17" s="77">
        <v>46362</v>
      </c>
      <c r="F17" s="77">
        <v>11143</v>
      </c>
      <c r="G17" s="77">
        <v>23461</v>
      </c>
      <c r="H17" s="77">
        <v>10638</v>
      </c>
      <c r="I17" s="62">
        <f t="shared" si="0"/>
        <v>91604</v>
      </c>
      <c r="J17" s="62">
        <f t="shared" si="1"/>
        <v>21092.33248906286</v>
      </c>
      <c r="K17" s="62">
        <f t="shared" si="2"/>
        <v>13349.46079860099</v>
      </c>
    </row>
    <row r="18" spans="1:11" ht="21.75" customHeight="1">
      <c r="A18" s="29">
        <v>12</v>
      </c>
      <c r="B18" s="19" t="s">
        <v>12</v>
      </c>
      <c r="C18" s="55">
        <v>6543</v>
      </c>
      <c r="D18" s="55">
        <v>10275</v>
      </c>
      <c r="E18" s="77">
        <v>124674</v>
      </c>
      <c r="F18" s="77">
        <v>24774</v>
      </c>
      <c r="G18" s="77">
        <v>46759</v>
      </c>
      <c r="H18" s="77">
        <v>23395</v>
      </c>
      <c r="I18" s="62">
        <f t="shared" si="0"/>
        <v>219602</v>
      </c>
      <c r="J18" s="62">
        <f t="shared" si="1"/>
        <v>33562.891639920526</v>
      </c>
      <c r="K18" s="62">
        <f t="shared" si="2"/>
        <v>21372.457420924573</v>
      </c>
    </row>
    <row r="19" spans="1:11" ht="21.75" customHeight="1">
      <c r="A19" s="29">
        <v>13</v>
      </c>
      <c r="B19" s="19" t="s">
        <v>13</v>
      </c>
      <c r="C19" s="55">
        <v>12058</v>
      </c>
      <c r="D19" s="55">
        <v>20216</v>
      </c>
      <c r="E19" s="77">
        <v>269678</v>
      </c>
      <c r="F19" s="77">
        <v>0</v>
      </c>
      <c r="G19" s="77">
        <v>114687</v>
      </c>
      <c r="H19" s="77">
        <v>54293</v>
      </c>
      <c r="I19" s="62">
        <f t="shared" si="0"/>
        <v>438658</v>
      </c>
      <c r="J19" s="62">
        <f t="shared" si="1"/>
        <v>36379.001492784875</v>
      </c>
      <c r="K19" s="62">
        <f t="shared" si="2"/>
        <v>21698.555599525127</v>
      </c>
    </row>
    <row r="20" spans="1:11" ht="21.75" customHeight="1">
      <c r="A20" s="29">
        <v>14</v>
      </c>
      <c r="B20" s="19" t="s">
        <v>14</v>
      </c>
      <c r="C20" s="55">
        <v>17643</v>
      </c>
      <c r="D20" s="55">
        <v>27558</v>
      </c>
      <c r="E20" s="77">
        <v>205947</v>
      </c>
      <c r="F20" s="77">
        <v>0</v>
      </c>
      <c r="G20" s="77">
        <v>207957</v>
      </c>
      <c r="H20" s="77">
        <v>72742</v>
      </c>
      <c r="I20" s="62">
        <f t="shared" si="0"/>
        <v>486646</v>
      </c>
      <c r="J20" s="62">
        <f t="shared" si="1"/>
        <v>27582.950745338094</v>
      </c>
      <c r="K20" s="62">
        <f t="shared" si="2"/>
        <v>17658.97380071123</v>
      </c>
    </row>
    <row r="21" spans="1:11" ht="21.75" customHeight="1">
      <c r="A21" s="29">
        <v>15</v>
      </c>
      <c r="B21" s="19" t="s">
        <v>15</v>
      </c>
      <c r="C21" s="55">
        <v>12225</v>
      </c>
      <c r="D21" s="55">
        <v>20364</v>
      </c>
      <c r="E21" s="77">
        <v>264250</v>
      </c>
      <c r="F21" s="77">
        <v>68048</v>
      </c>
      <c r="G21" s="77">
        <v>115410</v>
      </c>
      <c r="H21" s="77">
        <v>66771</v>
      </c>
      <c r="I21" s="62">
        <f t="shared" si="0"/>
        <v>514479</v>
      </c>
      <c r="J21" s="62">
        <f t="shared" si="1"/>
        <v>42084.17177914111</v>
      </c>
      <c r="K21" s="62">
        <f t="shared" si="2"/>
        <v>25264.142604596345</v>
      </c>
    </row>
    <row r="22" spans="1:11" ht="21.75" customHeight="1">
      <c r="A22" s="29">
        <v>16</v>
      </c>
      <c r="B22" s="19" t="s">
        <v>16</v>
      </c>
      <c r="C22" s="55">
        <v>29011</v>
      </c>
      <c r="D22" s="55">
        <v>47564</v>
      </c>
      <c r="E22" s="77">
        <v>525485</v>
      </c>
      <c r="F22" s="77">
        <v>0</v>
      </c>
      <c r="G22" s="77">
        <v>253359</v>
      </c>
      <c r="H22" s="77">
        <v>119362</v>
      </c>
      <c r="I22" s="62">
        <f t="shared" si="0"/>
        <v>898206</v>
      </c>
      <c r="J22" s="62">
        <f t="shared" si="1"/>
        <v>30960.876908758746</v>
      </c>
      <c r="K22" s="62">
        <f t="shared" si="2"/>
        <v>18884.156084433605</v>
      </c>
    </row>
    <row r="23" spans="1:11" ht="21.75" customHeight="1">
      <c r="A23" s="29">
        <v>17</v>
      </c>
      <c r="B23" s="19" t="s">
        <v>17</v>
      </c>
      <c r="C23" s="55">
        <v>19925</v>
      </c>
      <c r="D23" s="55">
        <v>32198</v>
      </c>
      <c r="E23" s="77">
        <v>251804</v>
      </c>
      <c r="F23" s="77">
        <v>0</v>
      </c>
      <c r="G23" s="77">
        <v>120863</v>
      </c>
      <c r="H23" s="77">
        <v>62946</v>
      </c>
      <c r="I23" s="62">
        <f t="shared" si="0"/>
        <v>435613</v>
      </c>
      <c r="J23" s="62">
        <f t="shared" si="1"/>
        <v>21862.634880803012</v>
      </c>
      <c r="K23" s="62">
        <f t="shared" si="2"/>
        <v>13529.19435989813</v>
      </c>
    </row>
    <row r="24" spans="1:11" ht="21.75" customHeight="1">
      <c r="A24" s="29">
        <v>18</v>
      </c>
      <c r="B24" s="19" t="s">
        <v>18</v>
      </c>
      <c r="C24" s="55">
        <v>11147</v>
      </c>
      <c r="D24" s="55">
        <v>18400</v>
      </c>
      <c r="E24" s="77">
        <v>208766</v>
      </c>
      <c r="F24" s="77">
        <v>50795</v>
      </c>
      <c r="G24" s="77">
        <v>94720</v>
      </c>
      <c r="H24" s="77">
        <v>45239</v>
      </c>
      <c r="I24" s="62">
        <f t="shared" si="0"/>
        <v>399520</v>
      </c>
      <c r="J24" s="62">
        <f t="shared" si="1"/>
        <v>35841.03346191801</v>
      </c>
      <c r="K24" s="62">
        <f t="shared" si="2"/>
        <v>21713.043478260868</v>
      </c>
    </row>
    <row r="25" spans="1:11" ht="21.75" customHeight="1">
      <c r="A25" s="29">
        <v>19</v>
      </c>
      <c r="B25" s="19" t="s">
        <v>19</v>
      </c>
      <c r="C25" s="55">
        <v>4748</v>
      </c>
      <c r="D25" s="55">
        <v>8324</v>
      </c>
      <c r="E25" s="77">
        <v>94301</v>
      </c>
      <c r="F25" s="77">
        <v>16248</v>
      </c>
      <c r="G25" s="77">
        <v>30721</v>
      </c>
      <c r="H25" s="77">
        <v>23097</v>
      </c>
      <c r="I25" s="62">
        <f t="shared" si="0"/>
        <v>164367</v>
      </c>
      <c r="J25" s="62">
        <f t="shared" si="1"/>
        <v>34618.1550126369</v>
      </c>
      <c r="K25" s="62">
        <f t="shared" si="2"/>
        <v>19746.155694377703</v>
      </c>
    </row>
    <row r="26" spans="1:11" ht="21.75" customHeight="1">
      <c r="A26" s="29">
        <v>20</v>
      </c>
      <c r="B26" s="19" t="s">
        <v>20</v>
      </c>
      <c r="C26" s="55">
        <v>7945</v>
      </c>
      <c r="D26" s="55">
        <v>13352</v>
      </c>
      <c r="E26" s="77">
        <v>214853</v>
      </c>
      <c r="F26" s="77">
        <v>0</v>
      </c>
      <c r="G26" s="77">
        <v>95705</v>
      </c>
      <c r="H26" s="77">
        <v>52938</v>
      </c>
      <c r="I26" s="62">
        <f t="shared" si="0"/>
        <v>363496</v>
      </c>
      <c r="J26" s="62">
        <f t="shared" si="1"/>
        <v>45751.54185022027</v>
      </c>
      <c r="K26" s="62">
        <f t="shared" si="2"/>
        <v>27224.086279209107</v>
      </c>
    </row>
    <row r="27" spans="1:11" ht="21.75" customHeight="1">
      <c r="A27" s="29">
        <v>21</v>
      </c>
      <c r="B27" s="19" t="s">
        <v>34</v>
      </c>
      <c r="C27" s="55">
        <v>6965</v>
      </c>
      <c r="D27" s="55">
        <v>11656</v>
      </c>
      <c r="E27" s="77">
        <v>104063</v>
      </c>
      <c r="F27" s="77">
        <v>15292</v>
      </c>
      <c r="G27" s="77">
        <v>33880</v>
      </c>
      <c r="H27" s="77">
        <v>21530</v>
      </c>
      <c r="I27" s="62">
        <f t="shared" si="0"/>
        <v>174765</v>
      </c>
      <c r="J27" s="62">
        <f t="shared" si="1"/>
        <v>25091.888011486</v>
      </c>
      <c r="K27" s="62">
        <f t="shared" si="2"/>
        <v>14993.56554564173</v>
      </c>
    </row>
    <row r="28" spans="1:11" ht="21.75" customHeight="1">
      <c r="A28" s="29">
        <v>22</v>
      </c>
      <c r="B28" s="17" t="s">
        <v>35</v>
      </c>
      <c r="C28" s="55">
        <v>8056</v>
      </c>
      <c r="D28" s="55">
        <v>13422</v>
      </c>
      <c r="E28" s="77">
        <v>144274</v>
      </c>
      <c r="F28" s="77">
        <v>0</v>
      </c>
      <c r="G28" s="77">
        <v>110212</v>
      </c>
      <c r="H28" s="77">
        <v>0</v>
      </c>
      <c r="I28" s="62">
        <f t="shared" si="0"/>
        <v>254486</v>
      </c>
      <c r="J28" s="62">
        <f t="shared" si="1"/>
        <v>31589.622641509435</v>
      </c>
      <c r="K28" s="62">
        <f t="shared" si="2"/>
        <v>18960.363582178514</v>
      </c>
    </row>
    <row r="29" spans="1:11" ht="21.75" customHeight="1">
      <c r="A29" s="29">
        <v>23</v>
      </c>
      <c r="B29" s="17" t="s">
        <v>36</v>
      </c>
      <c r="C29" s="55">
        <v>16536</v>
      </c>
      <c r="D29" s="55">
        <v>28637</v>
      </c>
      <c r="E29" s="77">
        <v>315189</v>
      </c>
      <c r="F29" s="77">
        <v>0</v>
      </c>
      <c r="G29" s="77">
        <v>129554</v>
      </c>
      <c r="H29" s="77">
        <v>69482</v>
      </c>
      <c r="I29" s="62">
        <f t="shared" si="0"/>
        <v>514225</v>
      </c>
      <c r="J29" s="62">
        <f t="shared" si="1"/>
        <v>31097.302854378326</v>
      </c>
      <c r="K29" s="62">
        <f t="shared" si="2"/>
        <v>17956.664455075603</v>
      </c>
    </row>
    <row r="30" spans="1:11" ht="21.75" customHeight="1">
      <c r="A30" s="29">
        <v>24</v>
      </c>
      <c r="B30" s="17" t="s">
        <v>37</v>
      </c>
      <c r="C30" s="55">
        <v>9373</v>
      </c>
      <c r="D30" s="55">
        <v>17385</v>
      </c>
      <c r="E30" s="77">
        <v>274702</v>
      </c>
      <c r="F30" s="77">
        <v>31602</v>
      </c>
      <c r="G30" s="77">
        <v>96034</v>
      </c>
      <c r="H30" s="77">
        <v>34242</v>
      </c>
      <c r="I30" s="62">
        <f t="shared" si="0"/>
        <v>436580</v>
      </c>
      <c r="J30" s="62">
        <f t="shared" si="1"/>
        <v>46578.4700736157</v>
      </c>
      <c r="K30" s="62">
        <f t="shared" si="2"/>
        <v>25112.45326430831</v>
      </c>
    </row>
    <row r="31" spans="1:11" ht="21.75" customHeight="1">
      <c r="A31" s="29">
        <v>25</v>
      </c>
      <c r="B31" s="17" t="s">
        <v>38</v>
      </c>
      <c r="C31" s="55">
        <v>7180</v>
      </c>
      <c r="D31" s="55">
        <v>12370</v>
      </c>
      <c r="E31" s="77">
        <v>128579</v>
      </c>
      <c r="F31" s="77">
        <v>26918</v>
      </c>
      <c r="G31" s="77">
        <v>42207</v>
      </c>
      <c r="H31" s="77">
        <v>27851</v>
      </c>
      <c r="I31" s="62">
        <f t="shared" si="0"/>
        <v>225555</v>
      </c>
      <c r="J31" s="62">
        <f t="shared" si="1"/>
        <v>31414.345403899722</v>
      </c>
      <c r="K31" s="62">
        <f t="shared" si="2"/>
        <v>18234.033953112368</v>
      </c>
    </row>
    <row r="32" spans="1:11" ht="21.75" customHeight="1">
      <c r="A32" s="29">
        <v>26</v>
      </c>
      <c r="B32" s="17" t="s">
        <v>39</v>
      </c>
      <c r="C32" s="55">
        <v>6459</v>
      </c>
      <c r="D32" s="55">
        <v>11003</v>
      </c>
      <c r="E32" s="77">
        <v>131092</v>
      </c>
      <c r="F32" s="77">
        <v>15219</v>
      </c>
      <c r="G32" s="77">
        <v>67176</v>
      </c>
      <c r="H32" s="77">
        <v>31943</v>
      </c>
      <c r="I32" s="62">
        <f t="shared" si="0"/>
        <v>245430</v>
      </c>
      <c r="J32" s="62">
        <f t="shared" si="1"/>
        <v>37998.142127264284</v>
      </c>
      <c r="K32" s="62">
        <f t="shared" si="2"/>
        <v>22305.734799600108</v>
      </c>
    </row>
    <row r="33" spans="1:11" ht="21.75" customHeight="1">
      <c r="A33" s="29">
        <v>27</v>
      </c>
      <c r="B33" s="26" t="s">
        <v>40</v>
      </c>
      <c r="C33" s="55">
        <v>6924</v>
      </c>
      <c r="D33" s="55">
        <v>12516</v>
      </c>
      <c r="E33" s="77">
        <v>117005</v>
      </c>
      <c r="F33" s="77">
        <v>32582</v>
      </c>
      <c r="G33" s="77">
        <v>47270</v>
      </c>
      <c r="H33" s="77">
        <v>33559</v>
      </c>
      <c r="I33" s="62">
        <f t="shared" si="0"/>
        <v>230416</v>
      </c>
      <c r="J33" s="62">
        <f t="shared" si="1"/>
        <v>33277.87406123628</v>
      </c>
      <c r="K33" s="62">
        <f t="shared" si="2"/>
        <v>18409.715564077982</v>
      </c>
    </row>
    <row r="34" spans="1:11" ht="21.75" customHeight="1">
      <c r="A34" s="29">
        <v>28</v>
      </c>
      <c r="B34" s="19" t="s">
        <v>41</v>
      </c>
      <c r="C34" s="55">
        <v>14205</v>
      </c>
      <c r="D34" s="55">
        <v>24183</v>
      </c>
      <c r="E34" s="77">
        <v>374043</v>
      </c>
      <c r="F34" s="77">
        <v>0</v>
      </c>
      <c r="G34" s="77">
        <v>108222</v>
      </c>
      <c r="H34" s="77">
        <v>80191</v>
      </c>
      <c r="I34" s="62">
        <f t="shared" si="0"/>
        <v>562456</v>
      </c>
      <c r="J34" s="62">
        <f t="shared" si="1"/>
        <v>39595.635339669134</v>
      </c>
      <c r="K34" s="62">
        <f t="shared" si="2"/>
        <v>23258.32196170864</v>
      </c>
    </row>
    <row r="35" spans="1:11" ht="21.75" customHeight="1">
      <c r="A35" s="29">
        <v>29</v>
      </c>
      <c r="B35" s="19" t="s">
        <v>42</v>
      </c>
      <c r="C35" s="55">
        <v>6410</v>
      </c>
      <c r="D35" s="55">
        <v>11918</v>
      </c>
      <c r="E35" s="77">
        <v>151176</v>
      </c>
      <c r="F35" s="77">
        <v>0</v>
      </c>
      <c r="G35" s="77">
        <v>63813</v>
      </c>
      <c r="H35" s="77">
        <v>35987</v>
      </c>
      <c r="I35" s="62">
        <f t="shared" si="0"/>
        <v>250976</v>
      </c>
      <c r="J35" s="62">
        <f t="shared" si="1"/>
        <v>39153.82215288612</v>
      </c>
      <c r="K35" s="62">
        <f t="shared" si="2"/>
        <v>21058.566873636515</v>
      </c>
    </row>
    <row r="36" spans="1:11" ht="21.75" customHeight="1">
      <c r="A36" s="29">
        <v>30</v>
      </c>
      <c r="B36" s="19" t="s">
        <v>43</v>
      </c>
      <c r="C36" s="55">
        <v>10923</v>
      </c>
      <c r="D36" s="55">
        <v>19949</v>
      </c>
      <c r="E36" s="77">
        <v>266636</v>
      </c>
      <c r="F36" s="77">
        <v>0</v>
      </c>
      <c r="G36" s="77">
        <v>105796</v>
      </c>
      <c r="H36" s="77">
        <v>44763</v>
      </c>
      <c r="I36" s="62">
        <f t="shared" si="0"/>
        <v>417195</v>
      </c>
      <c r="J36" s="62">
        <f t="shared" si="1"/>
        <v>38194.17742378468</v>
      </c>
      <c r="K36" s="62">
        <f t="shared" si="2"/>
        <v>20913.07834979197</v>
      </c>
    </row>
    <row r="37" spans="1:11" ht="21.75" customHeight="1">
      <c r="A37" s="29">
        <v>31</v>
      </c>
      <c r="B37" s="19" t="s">
        <v>44</v>
      </c>
      <c r="C37" s="55">
        <v>6965</v>
      </c>
      <c r="D37" s="55">
        <v>11603</v>
      </c>
      <c r="E37" s="77">
        <v>134354</v>
      </c>
      <c r="F37" s="77">
        <v>19068</v>
      </c>
      <c r="G37" s="77">
        <v>41025</v>
      </c>
      <c r="H37" s="77">
        <v>23925</v>
      </c>
      <c r="I37" s="62">
        <f t="shared" si="0"/>
        <v>218372</v>
      </c>
      <c r="J37" s="62">
        <f t="shared" si="1"/>
        <v>31352.76381909548</v>
      </c>
      <c r="K37" s="62">
        <f t="shared" si="2"/>
        <v>18820.3050935103</v>
      </c>
    </row>
    <row r="38" spans="1:11" ht="21.75" customHeight="1">
      <c r="A38" s="30">
        <v>32</v>
      </c>
      <c r="B38" s="23" t="s">
        <v>45</v>
      </c>
      <c r="C38" s="57">
        <v>8158</v>
      </c>
      <c r="D38" s="57">
        <v>14047</v>
      </c>
      <c r="E38" s="78">
        <v>149534</v>
      </c>
      <c r="F38" s="78">
        <v>0</v>
      </c>
      <c r="G38" s="78">
        <v>65791</v>
      </c>
      <c r="H38" s="78">
        <v>32976</v>
      </c>
      <c r="I38" s="68">
        <f t="shared" si="0"/>
        <v>248301</v>
      </c>
      <c r="J38" s="64">
        <f t="shared" si="1"/>
        <v>30436.504045109094</v>
      </c>
      <c r="K38" s="64">
        <f t="shared" si="2"/>
        <v>17676.443368690823</v>
      </c>
    </row>
    <row r="39" spans="1:11" s="20" customFormat="1" ht="21.75" customHeight="1">
      <c r="A39" s="37"/>
      <c r="B39" s="38" t="s">
        <v>47</v>
      </c>
      <c r="C39" s="65">
        <f aca="true" t="shared" si="3" ref="C39:H39">SUM(C7:C38)</f>
        <v>396593</v>
      </c>
      <c r="D39" s="65">
        <f t="shared" si="3"/>
        <v>661851</v>
      </c>
      <c r="E39" s="65">
        <f t="shared" si="3"/>
        <v>7832784</v>
      </c>
      <c r="F39" s="65">
        <f t="shared" si="3"/>
        <v>444414</v>
      </c>
      <c r="G39" s="65">
        <f t="shared" si="3"/>
        <v>3212874</v>
      </c>
      <c r="H39" s="65">
        <f t="shared" si="3"/>
        <v>1789483</v>
      </c>
      <c r="I39" s="65">
        <f t="shared" si="0"/>
        <v>13279555</v>
      </c>
      <c r="J39" s="65">
        <f t="shared" si="1"/>
        <v>33484.088221426</v>
      </c>
      <c r="K39" s="65">
        <f t="shared" si="2"/>
        <v>20064.266730729425</v>
      </c>
    </row>
    <row r="40" spans="1:11" ht="21.75" customHeight="1">
      <c r="A40" s="31">
        <v>33</v>
      </c>
      <c r="B40" s="24" t="s">
        <v>21</v>
      </c>
      <c r="C40" s="58">
        <v>5457</v>
      </c>
      <c r="D40" s="58">
        <v>9642</v>
      </c>
      <c r="E40" s="79">
        <v>121739</v>
      </c>
      <c r="F40" s="77">
        <v>15775</v>
      </c>
      <c r="G40" s="79">
        <v>58034</v>
      </c>
      <c r="H40" s="77">
        <v>37735</v>
      </c>
      <c r="I40" s="62">
        <f t="shared" si="0"/>
        <v>233283</v>
      </c>
      <c r="J40" s="66">
        <f t="shared" si="1"/>
        <v>42749.312809235846</v>
      </c>
      <c r="K40" s="66">
        <f t="shared" si="2"/>
        <v>24194.46172993155</v>
      </c>
    </row>
    <row r="41" spans="1:11" ht="21.75" customHeight="1">
      <c r="A41" s="29">
        <v>34</v>
      </c>
      <c r="B41" s="19" t="s">
        <v>22</v>
      </c>
      <c r="C41" s="55">
        <v>3135</v>
      </c>
      <c r="D41" s="55">
        <v>5247</v>
      </c>
      <c r="E41" s="77">
        <v>67779</v>
      </c>
      <c r="F41" s="77">
        <v>10179</v>
      </c>
      <c r="G41" s="77">
        <v>32256</v>
      </c>
      <c r="H41" s="77">
        <v>15220</v>
      </c>
      <c r="I41" s="62">
        <f t="shared" si="0"/>
        <v>125434</v>
      </c>
      <c r="J41" s="62">
        <f t="shared" si="1"/>
        <v>40010.84529505582</v>
      </c>
      <c r="K41" s="62">
        <f t="shared" si="2"/>
        <v>23905.850962454737</v>
      </c>
    </row>
    <row r="42" spans="1:11" ht="21.75" customHeight="1">
      <c r="A42" s="29">
        <v>35</v>
      </c>
      <c r="B42" s="19" t="s">
        <v>46</v>
      </c>
      <c r="C42" s="55">
        <v>3345</v>
      </c>
      <c r="D42" s="55">
        <v>5651</v>
      </c>
      <c r="E42" s="77">
        <v>76950</v>
      </c>
      <c r="F42" s="77">
        <v>10864</v>
      </c>
      <c r="G42" s="77">
        <v>24524</v>
      </c>
      <c r="H42" s="77">
        <v>13546</v>
      </c>
      <c r="I42" s="62">
        <f t="shared" si="0"/>
        <v>125884</v>
      </c>
      <c r="J42" s="62">
        <f t="shared" si="1"/>
        <v>37633.48281016442</v>
      </c>
      <c r="K42" s="62">
        <f t="shared" si="2"/>
        <v>22276.411254645194</v>
      </c>
    </row>
    <row r="43" spans="1:11" ht="21.75" customHeight="1">
      <c r="A43" s="29">
        <v>36</v>
      </c>
      <c r="B43" s="19" t="s">
        <v>23</v>
      </c>
      <c r="C43" s="55">
        <v>4438</v>
      </c>
      <c r="D43" s="55">
        <v>7169</v>
      </c>
      <c r="E43" s="77">
        <v>78910</v>
      </c>
      <c r="F43" s="77">
        <v>0</v>
      </c>
      <c r="G43" s="77">
        <v>30119</v>
      </c>
      <c r="H43" s="77">
        <v>17231</v>
      </c>
      <c r="I43" s="62">
        <f t="shared" si="0"/>
        <v>126260</v>
      </c>
      <c r="J43" s="62">
        <f t="shared" si="1"/>
        <v>28449.752140603876</v>
      </c>
      <c r="K43" s="62">
        <f t="shared" si="2"/>
        <v>17611.940298507463</v>
      </c>
    </row>
    <row r="44" spans="1:11" ht="21.75" customHeight="1">
      <c r="A44" s="29">
        <v>37</v>
      </c>
      <c r="B44" s="19" t="s">
        <v>24</v>
      </c>
      <c r="C44" s="55">
        <v>3251</v>
      </c>
      <c r="D44" s="55">
        <v>5339</v>
      </c>
      <c r="E44" s="77">
        <v>65097</v>
      </c>
      <c r="F44" s="77">
        <v>9061</v>
      </c>
      <c r="G44" s="77">
        <v>15488</v>
      </c>
      <c r="H44" s="77">
        <v>8611</v>
      </c>
      <c r="I44" s="62">
        <f t="shared" si="0"/>
        <v>98257</v>
      </c>
      <c r="J44" s="62">
        <f t="shared" si="1"/>
        <v>30223.623500461395</v>
      </c>
      <c r="K44" s="62">
        <f t="shared" si="2"/>
        <v>18403.63363925829</v>
      </c>
    </row>
    <row r="45" spans="1:11" ht="21.75" customHeight="1">
      <c r="A45" s="29">
        <v>38</v>
      </c>
      <c r="B45" s="19" t="s">
        <v>25</v>
      </c>
      <c r="C45" s="55">
        <v>2549</v>
      </c>
      <c r="D45" s="55">
        <v>4099</v>
      </c>
      <c r="E45" s="77">
        <v>57158</v>
      </c>
      <c r="F45" s="77">
        <v>11794</v>
      </c>
      <c r="G45" s="77">
        <v>20702</v>
      </c>
      <c r="H45" s="77">
        <v>14627</v>
      </c>
      <c r="I45" s="62">
        <f t="shared" si="0"/>
        <v>104281</v>
      </c>
      <c r="J45" s="62">
        <f t="shared" si="1"/>
        <v>40910.55315810122</v>
      </c>
      <c r="K45" s="62">
        <f t="shared" si="2"/>
        <v>25440.595267138327</v>
      </c>
    </row>
    <row r="46" spans="1:11" ht="21.75" customHeight="1">
      <c r="A46" s="29">
        <v>39</v>
      </c>
      <c r="B46" s="19" t="s">
        <v>26</v>
      </c>
      <c r="C46" s="55">
        <v>7043</v>
      </c>
      <c r="D46" s="55">
        <v>11678</v>
      </c>
      <c r="E46" s="77">
        <v>190743</v>
      </c>
      <c r="F46" s="77">
        <v>42534</v>
      </c>
      <c r="G46" s="77">
        <v>17863</v>
      </c>
      <c r="H46" s="77">
        <v>14931</v>
      </c>
      <c r="I46" s="62">
        <f t="shared" si="0"/>
        <v>266071</v>
      </c>
      <c r="J46" s="62">
        <f t="shared" si="1"/>
        <v>37778.07752378248</v>
      </c>
      <c r="K46" s="62">
        <f t="shared" si="2"/>
        <v>22783.95273163213</v>
      </c>
    </row>
    <row r="47" spans="1:11" ht="21.75" customHeight="1">
      <c r="A47" s="29">
        <v>40</v>
      </c>
      <c r="B47" s="19" t="s">
        <v>27</v>
      </c>
      <c r="C47" s="55">
        <v>1513</v>
      </c>
      <c r="D47" s="55">
        <v>2650</v>
      </c>
      <c r="E47" s="77">
        <v>38172</v>
      </c>
      <c r="F47" s="77">
        <v>3535</v>
      </c>
      <c r="G47" s="77">
        <v>10089</v>
      </c>
      <c r="H47" s="77">
        <v>10651</v>
      </c>
      <c r="I47" s="62">
        <f t="shared" si="0"/>
        <v>62447</v>
      </c>
      <c r="J47" s="62">
        <f t="shared" si="1"/>
        <v>41273.628552544615</v>
      </c>
      <c r="K47" s="62">
        <f t="shared" si="2"/>
        <v>23564.905660377357</v>
      </c>
    </row>
    <row r="48" spans="1:11" ht="21.75" customHeight="1">
      <c r="A48" s="29">
        <v>41</v>
      </c>
      <c r="B48" s="19" t="s">
        <v>28</v>
      </c>
      <c r="C48" s="55">
        <v>4170</v>
      </c>
      <c r="D48" s="55">
        <v>7863</v>
      </c>
      <c r="E48" s="77">
        <v>108136</v>
      </c>
      <c r="F48" s="77">
        <v>16782</v>
      </c>
      <c r="G48" s="77">
        <v>28160</v>
      </c>
      <c r="H48" s="77">
        <v>14014</v>
      </c>
      <c r="I48" s="62">
        <f t="shared" si="0"/>
        <v>167092</v>
      </c>
      <c r="J48" s="62">
        <f t="shared" si="1"/>
        <v>40070.02398081535</v>
      </c>
      <c r="K48" s="62">
        <f t="shared" si="2"/>
        <v>21250.413328246217</v>
      </c>
    </row>
    <row r="49" spans="1:11" ht="21.75" customHeight="1">
      <c r="A49" s="29">
        <v>42</v>
      </c>
      <c r="B49" s="19" t="s">
        <v>29</v>
      </c>
      <c r="C49" s="55">
        <v>1434</v>
      </c>
      <c r="D49" s="55">
        <v>2543</v>
      </c>
      <c r="E49" s="77">
        <v>28581</v>
      </c>
      <c r="F49" s="77">
        <v>6934</v>
      </c>
      <c r="G49" s="77">
        <v>9635</v>
      </c>
      <c r="H49" s="77">
        <v>6108</v>
      </c>
      <c r="I49" s="62">
        <f t="shared" si="0"/>
        <v>51258</v>
      </c>
      <c r="J49" s="62">
        <f t="shared" si="1"/>
        <v>35744.76987447699</v>
      </c>
      <c r="K49" s="62">
        <f t="shared" si="2"/>
        <v>20156.50806134487</v>
      </c>
    </row>
    <row r="50" spans="1:11" ht="21.75" customHeight="1">
      <c r="A50" s="29">
        <v>43</v>
      </c>
      <c r="B50" s="19" t="s">
        <v>30</v>
      </c>
      <c r="C50" s="55">
        <v>4076</v>
      </c>
      <c r="D50" s="55">
        <v>7696</v>
      </c>
      <c r="E50" s="77">
        <v>113240</v>
      </c>
      <c r="F50" s="77">
        <v>18928</v>
      </c>
      <c r="G50" s="77">
        <v>36357</v>
      </c>
      <c r="H50" s="77">
        <v>17875</v>
      </c>
      <c r="I50" s="62">
        <f t="shared" si="0"/>
        <v>186400</v>
      </c>
      <c r="J50" s="62">
        <f t="shared" si="1"/>
        <v>45731.10893032385</v>
      </c>
      <c r="K50" s="62">
        <f t="shared" si="2"/>
        <v>24220.37422037422</v>
      </c>
    </row>
    <row r="51" spans="1:11" ht="21.75" customHeight="1">
      <c r="A51" s="30">
        <v>44</v>
      </c>
      <c r="B51" s="23" t="s">
        <v>31</v>
      </c>
      <c r="C51" s="57">
        <v>3291</v>
      </c>
      <c r="D51" s="57">
        <v>5351</v>
      </c>
      <c r="E51" s="78">
        <v>46315</v>
      </c>
      <c r="F51" s="78">
        <v>0</v>
      </c>
      <c r="G51" s="78">
        <v>20306</v>
      </c>
      <c r="H51" s="78">
        <v>12348</v>
      </c>
      <c r="I51" s="62">
        <f t="shared" si="0"/>
        <v>78969</v>
      </c>
      <c r="J51" s="64">
        <f t="shared" si="1"/>
        <v>23995.442114858706</v>
      </c>
      <c r="K51" s="64">
        <f t="shared" si="2"/>
        <v>14757.802279947673</v>
      </c>
    </row>
    <row r="52" spans="1:11" s="20" customFormat="1" ht="21.75" customHeight="1">
      <c r="A52" s="37"/>
      <c r="B52" s="39" t="s">
        <v>1</v>
      </c>
      <c r="C52" s="65">
        <f aca="true" t="shared" si="4" ref="C52:H52">SUM(C40:C51)</f>
        <v>43702</v>
      </c>
      <c r="D52" s="65">
        <f t="shared" si="4"/>
        <v>74928</v>
      </c>
      <c r="E52" s="65">
        <f t="shared" si="4"/>
        <v>992820</v>
      </c>
      <c r="F52" s="65">
        <f t="shared" si="4"/>
        <v>146386</v>
      </c>
      <c r="G52" s="65">
        <f t="shared" si="4"/>
        <v>303533</v>
      </c>
      <c r="H52" s="65">
        <f t="shared" si="4"/>
        <v>182897</v>
      </c>
      <c r="I52" s="65">
        <f t="shared" si="0"/>
        <v>1625636</v>
      </c>
      <c r="J52" s="65">
        <f t="shared" si="1"/>
        <v>37198.20603176056</v>
      </c>
      <c r="K52" s="65">
        <f t="shared" si="2"/>
        <v>21695.974802477045</v>
      </c>
    </row>
    <row r="53" spans="1:11" s="20" customFormat="1" ht="21.75" customHeight="1">
      <c r="A53" s="40"/>
      <c r="B53" s="41" t="s">
        <v>61</v>
      </c>
      <c r="C53" s="67">
        <f aca="true" t="shared" si="5" ref="C53:H53">SUM(C52+C39)</f>
        <v>440295</v>
      </c>
      <c r="D53" s="67">
        <f t="shared" si="5"/>
        <v>736779</v>
      </c>
      <c r="E53" s="67">
        <f t="shared" si="5"/>
        <v>8825604</v>
      </c>
      <c r="F53" s="67">
        <f t="shared" si="5"/>
        <v>590800</v>
      </c>
      <c r="G53" s="67">
        <f t="shared" si="5"/>
        <v>3516407</v>
      </c>
      <c r="H53" s="67">
        <f t="shared" si="5"/>
        <v>1972380</v>
      </c>
      <c r="I53" s="67">
        <f t="shared" si="0"/>
        <v>14905191</v>
      </c>
      <c r="J53" s="67">
        <f t="shared" si="1"/>
        <v>33852.73736926379</v>
      </c>
      <c r="K53" s="67">
        <f t="shared" si="2"/>
        <v>20230.20607264865</v>
      </c>
    </row>
    <row r="54" spans="1:11" ht="22.5" customHeight="1">
      <c r="A54" s="2"/>
      <c r="B54" s="81" t="s">
        <v>67</v>
      </c>
      <c r="C54" s="82">
        <v>454846</v>
      </c>
      <c r="D54" s="82">
        <v>777749</v>
      </c>
      <c r="E54" s="82">
        <v>9246576</v>
      </c>
      <c r="F54" s="82">
        <v>611868</v>
      </c>
      <c r="G54" s="82">
        <v>3729195</v>
      </c>
      <c r="H54" s="82">
        <v>2053241</v>
      </c>
      <c r="I54" s="82">
        <v>15640880</v>
      </c>
      <c r="J54" s="82">
        <v>34387.199183899604</v>
      </c>
      <c r="K54" s="82">
        <v>20110.446943679774</v>
      </c>
    </row>
    <row r="55" spans="2:11" ht="22.5" customHeight="1">
      <c r="B55" s="81" t="s">
        <v>68</v>
      </c>
      <c r="C55" s="83">
        <f aca="true" t="shared" si="6" ref="C55:K55">C53/C54</f>
        <v>0.9680089524806198</v>
      </c>
      <c r="D55" s="83">
        <f t="shared" si="6"/>
        <v>0.9473223366407414</v>
      </c>
      <c r="E55" s="83">
        <f t="shared" si="6"/>
        <v>0.9544726610152774</v>
      </c>
      <c r="F55" s="83">
        <f t="shared" si="6"/>
        <v>0.9655677368321272</v>
      </c>
      <c r="G55" s="83">
        <f t="shared" si="6"/>
        <v>0.9429399642550201</v>
      </c>
      <c r="H55" s="83">
        <f t="shared" si="6"/>
        <v>0.9606178719400207</v>
      </c>
      <c r="I55" s="83">
        <f t="shared" si="6"/>
        <v>0.9529637079243624</v>
      </c>
      <c r="J55" s="83">
        <f t="shared" si="6"/>
        <v>0.9844575357307364</v>
      </c>
      <c r="K55" s="83">
        <f t="shared" si="6"/>
        <v>1.0059550704817384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G61" sqref="G6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63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92" t="s">
        <v>48</v>
      </c>
      <c r="B3" s="100" t="s">
        <v>49</v>
      </c>
      <c r="C3" s="90" t="s">
        <v>50</v>
      </c>
      <c r="D3" s="95"/>
      <c r="E3" s="90" t="s">
        <v>51</v>
      </c>
      <c r="F3" s="91"/>
      <c r="G3" s="91"/>
      <c r="H3" s="91"/>
      <c r="I3" s="14"/>
      <c r="J3" s="87" t="s">
        <v>52</v>
      </c>
      <c r="K3" s="87" t="s">
        <v>53</v>
      </c>
    </row>
    <row r="4" spans="1:11" ht="17.25" customHeight="1">
      <c r="A4" s="93"/>
      <c r="B4" s="101"/>
      <c r="C4" s="96" t="s">
        <v>54</v>
      </c>
      <c r="D4" s="99" t="s">
        <v>55</v>
      </c>
      <c r="E4" s="87" t="s">
        <v>56</v>
      </c>
      <c r="F4" s="87" t="s">
        <v>57</v>
      </c>
      <c r="G4" s="87" t="s">
        <v>58</v>
      </c>
      <c r="H4" s="87" t="s">
        <v>0</v>
      </c>
      <c r="I4" s="15" t="s">
        <v>59</v>
      </c>
      <c r="J4" s="88"/>
      <c r="K4" s="88"/>
    </row>
    <row r="5" spans="1:11" ht="17.25" customHeight="1">
      <c r="A5" s="93"/>
      <c r="B5" s="101"/>
      <c r="C5" s="97"/>
      <c r="D5" s="99"/>
      <c r="E5" s="88"/>
      <c r="F5" s="88"/>
      <c r="G5" s="88"/>
      <c r="H5" s="88"/>
      <c r="I5" s="15" t="s">
        <v>60</v>
      </c>
      <c r="J5" s="88"/>
      <c r="K5" s="88"/>
    </row>
    <row r="6" spans="1:11" ht="17.25" customHeight="1">
      <c r="A6" s="94"/>
      <c r="B6" s="102"/>
      <c r="C6" s="98"/>
      <c r="D6" s="99"/>
      <c r="E6" s="89"/>
      <c r="F6" s="89"/>
      <c r="G6" s="89"/>
      <c r="H6" s="89"/>
      <c r="I6" s="16"/>
      <c r="J6" s="89"/>
      <c r="K6" s="89"/>
    </row>
    <row r="7" spans="1:11" ht="21.75" customHeight="1">
      <c r="A7" s="28">
        <v>1</v>
      </c>
      <c r="B7" s="22" t="s">
        <v>3</v>
      </c>
      <c r="C7" s="54">
        <v>17504</v>
      </c>
      <c r="D7" s="54">
        <v>21099</v>
      </c>
      <c r="E7" s="76">
        <v>307090</v>
      </c>
      <c r="F7" s="76">
        <v>0</v>
      </c>
      <c r="G7" s="76">
        <v>148127</v>
      </c>
      <c r="H7" s="76">
        <v>70350</v>
      </c>
      <c r="I7" s="60">
        <f>SUM(E7:H7)</f>
        <v>525567</v>
      </c>
      <c r="J7" s="60">
        <f>SUM(I7*1000/C7)</f>
        <v>30025.53702010969</v>
      </c>
      <c r="K7" s="60">
        <f>SUM(I7*1000/D7)</f>
        <v>24909.5691738945</v>
      </c>
    </row>
    <row r="8" spans="1:11" ht="21.75" customHeight="1">
      <c r="A8" s="29">
        <v>2</v>
      </c>
      <c r="B8" s="19" t="s">
        <v>4</v>
      </c>
      <c r="C8" s="55">
        <v>9840</v>
      </c>
      <c r="D8" s="55">
        <v>11660</v>
      </c>
      <c r="E8" s="77">
        <v>172886</v>
      </c>
      <c r="F8" s="77">
        <v>0</v>
      </c>
      <c r="G8" s="77">
        <v>118642</v>
      </c>
      <c r="H8" s="77">
        <v>0</v>
      </c>
      <c r="I8" s="62">
        <f>SUM(E8:H8)</f>
        <v>291528</v>
      </c>
      <c r="J8" s="62">
        <f aca="true" t="shared" si="0" ref="J8:J51">SUM(I8*1000/C8)</f>
        <v>29626.829268292684</v>
      </c>
      <c r="K8" s="62">
        <f aca="true" t="shared" si="1" ref="K8:K51">SUM(I8*1000/D8)</f>
        <v>25002.401372212695</v>
      </c>
    </row>
    <row r="9" spans="1:11" ht="21.75" customHeight="1">
      <c r="A9" s="29">
        <v>3</v>
      </c>
      <c r="B9" s="19" t="s">
        <v>5</v>
      </c>
      <c r="C9" s="55">
        <v>9644</v>
      </c>
      <c r="D9" s="55">
        <v>11405</v>
      </c>
      <c r="E9" s="77">
        <v>178914</v>
      </c>
      <c r="F9" s="77">
        <v>0</v>
      </c>
      <c r="G9" s="77">
        <v>76474</v>
      </c>
      <c r="H9" s="77">
        <v>44324</v>
      </c>
      <c r="I9" s="62">
        <f aca="true" t="shared" si="2" ref="I9:I51">SUM(E9:H9)</f>
        <v>299712</v>
      </c>
      <c r="J9" s="62">
        <f t="shared" si="0"/>
        <v>31077.561177934465</v>
      </c>
      <c r="K9" s="62">
        <f t="shared" si="1"/>
        <v>26279.000438404208</v>
      </c>
    </row>
    <row r="10" spans="1:11" ht="21.75" customHeight="1">
      <c r="A10" s="29">
        <v>4</v>
      </c>
      <c r="B10" s="19" t="s">
        <v>6</v>
      </c>
      <c r="C10" s="55">
        <v>10323</v>
      </c>
      <c r="D10" s="55">
        <v>12671</v>
      </c>
      <c r="E10" s="77">
        <v>148965</v>
      </c>
      <c r="F10" s="77">
        <v>0</v>
      </c>
      <c r="G10" s="77">
        <v>106009</v>
      </c>
      <c r="H10" s="77">
        <v>0</v>
      </c>
      <c r="I10" s="62">
        <f t="shared" si="2"/>
        <v>254974</v>
      </c>
      <c r="J10" s="62">
        <f t="shared" si="0"/>
        <v>24699.60282863509</v>
      </c>
      <c r="K10" s="62">
        <f t="shared" si="1"/>
        <v>20122.642253965747</v>
      </c>
    </row>
    <row r="11" spans="1:11" ht="21.75" customHeight="1">
      <c r="A11" s="29">
        <v>5</v>
      </c>
      <c r="B11" s="19" t="s">
        <v>7</v>
      </c>
      <c r="C11" s="55">
        <v>5499</v>
      </c>
      <c r="D11" s="55">
        <v>6784</v>
      </c>
      <c r="E11" s="77">
        <v>57190</v>
      </c>
      <c r="F11" s="77">
        <v>11274</v>
      </c>
      <c r="G11" s="77">
        <v>51446</v>
      </c>
      <c r="H11" s="77">
        <v>20476</v>
      </c>
      <c r="I11" s="62">
        <f t="shared" si="2"/>
        <v>140386</v>
      </c>
      <c r="J11" s="62">
        <f t="shared" si="0"/>
        <v>25529.368976177488</v>
      </c>
      <c r="K11" s="62">
        <f t="shared" si="1"/>
        <v>20693.69103773585</v>
      </c>
    </row>
    <row r="12" spans="1:11" ht="21.75" customHeight="1">
      <c r="A12" s="29">
        <v>6</v>
      </c>
      <c r="B12" s="19" t="s">
        <v>8</v>
      </c>
      <c r="C12" s="55">
        <v>3769</v>
      </c>
      <c r="D12" s="55">
        <v>4761</v>
      </c>
      <c r="E12" s="77">
        <v>69774</v>
      </c>
      <c r="F12" s="77">
        <v>5818</v>
      </c>
      <c r="G12" s="77">
        <v>33310</v>
      </c>
      <c r="H12" s="77">
        <v>17198</v>
      </c>
      <c r="I12" s="62">
        <f t="shared" si="2"/>
        <v>126100</v>
      </c>
      <c r="J12" s="62">
        <f t="shared" si="0"/>
        <v>33457.15043778191</v>
      </c>
      <c r="K12" s="62">
        <f t="shared" si="1"/>
        <v>26486.032346145766</v>
      </c>
    </row>
    <row r="13" spans="1:11" ht="21.75" customHeight="1">
      <c r="A13" s="29">
        <v>7</v>
      </c>
      <c r="B13" s="19" t="s">
        <v>32</v>
      </c>
      <c r="C13" s="55">
        <v>5018</v>
      </c>
      <c r="D13" s="55">
        <v>5979</v>
      </c>
      <c r="E13" s="77">
        <v>63407</v>
      </c>
      <c r="F13" s="77">
        <v>0</v>
      </c>
      <c r="G13" s="77">
        <v>52579</v>
      </c>
      <c r="H13" s="77">
        <v>0</v>
      </c>
      <c r="I13" s="62">
        <f t="shared" si="2"/>
        <v>115986</v>
      </c>
      <c r="J13" s="62">
        <f t="shared" si="0"/>
        <v>23113.989637305698</v>
      </c>
      <c r="K13" s="62">
        <f t="shared" si="1"/>
        <v>19398.896136477673</v>
      </c>
    </row>
    <row r="14" spans="1:11" ht="21.75" customHeight="1">
      <c r="A14" s="29">
        <v>8</v>
      </c>
      <c r="B14" s="19" t="s">
        <v>9</v>
      </c>
      <c r="C14" s="55">
        <v>3366</v>
      </c>
      <c r="D14" s="55">
        <v>4195</v>
      </c>
      <c r="E14" s="77">
        <v>48508</v>
      </c>
      <c r="F14" s="77">
        <v>9475</v>
      </c>
      <c r="G14" s="77">
        <v>22857</v>
      </c>
      <c r="H14" s="77">
        <v>11738</v>
      </c>
      <c r="I14" s="62">
        <f t="shared" si="2"/>
        <v>92578</v>
      </c>
      <c r="J14" s="62">
        <f t="shared" si="0"/>
        <v>27503.862150920973</v>
      </c>
      <c r="K14" s="62">
        <f t="shared" si="1"/>
        <v>22068.65315852205</v>
      </c>
    </row>
    <row r="15" spans="1:11" ht="21.75" customHeight="1">
      <c r="A15" s="29">
        <v>9</v>
      </c>
      <c r="B15" s="19" t="s">
        <v>33</v>
      </c>
      <c r="C15" s="55">
        <v>4560</v>
      </c>
      <c r="D15" s="55">
        <v>5640</v>
      </c>
      <c r="E15" s="77">
        <v>93772</v>
      </c>
      <c r="F15" s="77">
        <v>0</v>
      </c>
      <c r="G15" s="77">
        <v>38889</v>
      </c>
      <c r="H15" s="77">
        <v>17141</v>
      </c>
      <c r="I15" s="62">
        <f t="shared" si="2"/>
        <v>149802</v>
      </c>
      <c r="J15" s="62">
        <f t="shared" si="0"/>
        <v>32851.31578947369</v>
      </c>
      <c r="K15" s="62">
        <f t="shared" si="1"/>
        <v>26560.63829787234</v>
      </c>
    </row>
    <row r="16" spans="1:11" ht="21.75" customHeight="1">
      <c r="A16" s="29">
        <v>10</v>
      </c>
      <c r="B16" s="19" t="s">
        <v>10</v>
      </c>
      <c r="C16" s="55">
        <v>3588</v>
      </c>
      <c r="D16" s="55">
        <v>4404</v>
      </c>
      <c r="E16" s="77">
        <v>30070</v>
      </c>
      <c r="F16" s="77">
        <v>4131</v>
      </c>
      <c r="G16" s="77">
        <v>24346</v>
      </c>
      <c r="H16" s="77">
        <v>11730</v>
      </c>
      <c r="I16" s="62">
        <f t="shared" si="2"/>
        <v>70277</v>
      </c>
      <c r="J16" s="62">
        <f t="shared" si="0"/>
        <v>19586.677814938685</v>
      </c>
      <c r="K16" s="62">
        <f t="shared" si="1"/>
        <v>15957.538601271572</v>
      </c>
    </row>
    <row r="17" spans="1:11" ht="21.75" customHeight="1">
      <c r="A17" s="29">
        <v>11</v>
      </c>
      <c r="B17" s="19" t="s">
        <v>11</v>
      </c>
      <c r="C17" s="55">
        <v>1862</v>
      </c>
      <c r="D17" s="55">
        <v>2215</v>
      </c>
      <c r="E17" s="77">
        <v>28046</v>
      </c>
      <c r="F17" s="77">
        <v>5641</v>
      </c>
      <c r="G17" s="77">
        <v>14159</v>
      </c>
      <c r="H17" s="77">
        <v>6195</v>
      </c>
      <c r="I17" s="62">
        <f t="shared" si="2"/>
        <v>54041</v>
      </c>
      <c r="J17" s="62">
        <f t="shared" si="0"/>
        <v>29023.093447905478</v>
      </c>
      <c r="K17" s="62">
        <f t="shared" si="1"/>
        <v>24397.742663656885</v>
      </c>
    </row>
    <row r="18" spans="1:11" ht="21.75" customHeight="1">
      <c r="A18" s="29">
        <v>12</v>
      </c>
      <c r="B18" s="19" t="s">
        <v>12</v>
      </c>
      <c r="C18" s="55">
        <v>2935</v>
      </c>
      <c r="D18" s="55">
        <v>3470</v>
      </c>
      <c r="E18" s="77">
        <v>42538</v>
      </c>
      <c r="F18" s="77">
        <v>5404</v>
      </c>
      <c r="G18" s="77">
        <v>24536</v>
      </c>
      <c r="H18" s="77">
        <v>12189</v>
      </c>
      <c r="I18" s="62">
        <f t="shared" si="2"/>
        <v>84667</v>
      </c>
      <c r="J18" s="62">
        <f t="shared" si="0"/>
        <v>28847.359454855196</v>
      </c>
      <c r="K18" s="62">
        <f t="shared" si="1"/>
        <v>24399.71181556196</v>
      </c>
    </row>
    <row r="19" spans="1:11" ht="21.75" customHeight="1">
      <c r="A19" s="29">
        <v>13</v>
      </c>
      <c r="B19" s="19" t="s">
        <v>13</v>
      </c>
      <c r="C19" s="55">
        <v>5650</v>
      </c>
      <c r="D19" s="55">
        <v>6936</v>
      </c>
      <c r="E19" s="77">
        <v>101448</v>
      </c>
      <c r="F19" s="77">
        <v>0</v>
      </c>
      <c r="G19" s="77">
        <v>62449</v>
      </c>
      <c r="H19" s="77">
        <v>0</v>
      </c>
      <c r="I19" s="62">
        <f t="shared" si="2"/>
        <v>163897</v>
      </c>
      <c r="J19" s="62">
        <f t="shared" si="0"/>
        <v>29008.318584070796</v>
      </c>
      <c r="K19" s="62">
        <f t="shared" si="1"/>
        <v>23629.901960784315</v>
      </c>
    </row>
    <row r="20" spans="1:11" ht="21.75" customHeight="1">
      <c r="A20" s="29">
        <v>14</v>
      </c>
      <c r="B20" s="19" t="s">
        <v>14</v>
      </c>
      <c r="C20" s="55">
        <v>6900</v>
      </c>
      <c r="D20" s="55">
        <v>7996</v>
      </c>
      <c r="E20" s="77">
        <v>87075</v>
      </c>
      <c r="F20" s="77">
        <v>0</v>
      </c>
      <c r="G20" s="77">
        <v>48148</v>
      </c>
      <c r="H20" s="77">
        <v>30697</v>
      </c>
      <c r="I20" s="62">
        <f t="shared" si="2"/>
        <v>165920</v>
      </c>
      <c r="J20" s="62">
        <f t="shared" si="0"/>
        <v>24046.376811594204</v>
      </c>
      <c r="K20" s="62">
        <f t="shared" si="1"/>
        <v>20750.375187593796</v>
      </c>
    </row>
    <row r="21" spans="1:11" ht="21.75" customHeight="1">
      <c r="A21" s="29">
        <v>15</v>
      </c>
      <c r="B21" s="19" t="s">
        <v>15</v>
      </c>
      <c r="C21" s="55">
        <v>4768</v>
      </c>
      <c r="D21" s="55">
        <v>5628</v>
      </c>
      <c r="E21" s="77">
        <v>55537</v>
      </c>
      <c r="F21" s="77">
        <v>0</v>
      </c>
      <c r="G21" s="77">
        <v>82608</v>
      </c>
      <c r="H21" s="77">
        <v>0</v>
      </c>
      <c r="I21" s="62">
        <f t="shared" si="2"/>
        <v>138145</v>
      </c>
      <c r="J21" s="62">
        <f t="shared" si="0"/>
        <v>28973.36409395973</v>
      </c>
      <c r="K21" s="62">
        <f t="shared" si="1"/>
        <v>24546.01990049751</v>
      </c>
    </row>
    <row r="22" spans="1:11" ht="21.75" customHeight="1">
      <c r="A22" s="29">
        <v>16</v>
      </c>
      <c r="B22" s="19" t="s">
        <v>16</v>
      </c>
      <c r="C22" s="55">
        <v>11917</v>
      </c>
      <c r="D22" s="55">
        <v>14294</v>
      </c>
      <c r="E22" s="77">
        <v>208899</v>
      </c>
      <c r="F22" s="77">
        <v>0</v>
      </c>
      <c r="G22" s="77">
        <v>151654</v>
      </c>
      <c r="H22" s="77">
        <v>0</v>
      </c>
      <c r="I22" s="62">
        <f t="shared" si="2"/>
        <v>360553</v>
      </c>
      <c r="J22" s="62">
        <f t="shared" si="0"/>
        <v>30255.349500713266</v>
      </c>
      <c r="K22" s="62">
        <f t="shared" si="1"/>
        <v>25224.08003358052</v>
      </c>
    </row>
    <row r="23" spans="1:11" ht="21.75" customHeight="1">
      <c r="A23" s="29">
        <v>17</v>
      </c>
      <c r="B23" s="19" t="s">
        <v>17</v>
      </c>
      <c r="C23" s="55">
        <v>8774</v>
      </c>
      <c r="D23" s="55">
        <v>10576</v>
      </c>
      <c r="E23" s="77">
        <v>89016</v>
      </c>
      <c r="F23" s="77">
        <v>0</v>
      </c>
      <c r="G23" s="77">
        <v>80073</v>
      </c>
      <c r="H23" s="77">
        <v>0</v>
      </c>
      <c r="I23" s="62">
        <f t="shared" si="2"/>
        <v>169089</v>
      </c>
      <c r="J23" s="62">
        <f t="shared" si="0"/>
        <v>19271.597902894915</v>
      </c>
      <c r="K23" s="62">
        <f t="shared" si="1"/>
        <v>15987.991679273828</v>
      </c>
    </row>
    <row r="24" spans="1:11" ht="21.75" customHeight="1">
      <c r="A24" s="29">
        <v>18</v>
      </c>
      <c r="B24" s="19" t="s">
        <v>18</v>
      </c>
      <c r="C24" s="55">
        <v>4772</v>
      </c>
      <c r="D24" s="55">
        <v>5737</v>
      </c>
      <c r="E24" s="77">
        <v>62109</v>
      </c>
      <c r="F24" s="77">
        <v>8991</v>
      </c>
      <c r="G24" s="77">
        <v>43528</v>
      </c>
      <c r="H24" s="77">
        <v>21273</v>
      </c>
      <c r="I24" s="62">
        <f t="shared" si="2"/>
        <v>135901</v>
      </c>
      <c r="J24" s="62">
        <f t="shared" si="0"/>
        <v>28478.83487007544</v>
      </c>
      <c r="K24" s="62">
        <f t="shared" si="1"/>
        <v>23688.513160188253</v>
      </c>
    </row>
    <row r="25" spans="1:11" ht="21.75" customHeight="1">
      <c r="A25" s="29">
        <v>19</v>
      </c>
      <c r="B25" s="19" t="s">
        <v>19</v>
      </c>
      <c r="C25" s="55">
        <v>2284</v>
      </c>
      <c r="D25" s="55">
        <v>2814</v>
      </c>
      <c r="E25" s="77">
        <v>17455</v>
      </c>
      <c r="F25" s="77">
        <v>2771</v>
      </c>
      <c r="G25" s="77">
        <v>15960</v>
      </c>
      <c r="H25" s="77">
        <v>6764</v>
      </c>
      <c r="I25" s="62">
        <f t="shared" si="2"/>
        <v>42950</v>
      </c>
      <c r="J25" s="62">
        <f t="shared" si="0"/>
        <v>18804.728546409806</v>
      </c>
      <c r="K25" s="62">
        <f t="shared" si="1"/>
        <v>15262.970859985786</v>
      </c>
    </row>
    <row r="26" spans="1:11" ht="21.75" customHeight="1">
      <c r="A26" s="29">
        <v>20</v>
      </c>
      <c r="B26" s="19" t="s">
        <v>20</v>
      </c>
      <c r="C26" s="55">
        <v>3222</v>
      </c>
      <c r="D26" s="55">
        <v>3859</v>
      </c>
      <c r="E26" s="77">
        <v>69831</v>
      </c>
      <c r="F26" s="77">
        <v>0</v>
      </c>
      <c r="G26" s="77">
        <v>55166</v>
      </c>
      <c r="H26" s="77">
        <v>0</v>
      </c>
      <c r="I26" s="62">
        <f t="shared" si="2"/>
        <v>124997</v>
      </c>
      <c r="J26" s="62">
        <f t="shared" si="0"/>
        <v>38794.84792054624</v>
      </c>
      <c r="K26" s="62">
        <f t="shared" si="1"/>
        <v>32391.033946618296</v>
      </c>
    </row>
    <row r="27" spans="1:11" ht="21.75" customHeight="1">
      <c r="A27" s="29">
        <v>21</v>
      </c>
      <c r="B27" s="19" t="s">
        <v>34</v>
      </c>
      <c r="C27" s="55">
        <v>3346</v>
      </c>
      <c r="D27" s="55">
        <v>4067</v>
      </c>
      <c r="E27" s="77">
        <v>33647</v>
      </c>
      <c r="F27" s="77">
        <v>3763</v>
      </c>
      <c r="G27" s="77">
        <v>15874</v>
      </c>
      <c r="H27" s="77">
        <v>10783</v>
      </c>
      <c r="I27" s="62">
        <f t="shared" si="2"/>
        <v>64067</v>
      </c>
      <c r="J27" s="62">
        <f aca="true" t="shared" si="3" ref="J27:J32">SUM(I27*1000/C27)</f>
        <v>19147.340107591153</v>
      </c>
      <c r="K27" s="62">
        <f aca="true" t="shared" si="4" ref="K27:K32">SUM(I27*1000/D27)</f>
        <v>15752.88910745021</v>
      </c>
    </row>
    <row r="28" spans="1:11" ht="21.75" customHeight="1">
      <c r="A28" s="29">
        <v>22</v>
      </c>
      <c r="B28" s="17" t="s">
        <v>35</v>
      </c>
      <c r="C28" s="55">
        <v>3588</v>
      </c>
      <c r="D28" s="55">
        <v>4396</v>
      </c>
      <c r="E28" s="77">
        <v>47930</v>
      </c>
      <c r="F28" s="77">
        <v>0</v>
      </c>
      <c r="G28" s="77">
        <v>40262</v>
      </c>
      <c r="H28" s="77">
        <v>0</v>
      </c>
      <c r="I28" s="62">
        <f t="shared" si="2"/>
        <v>88192</v>
      </c>
      <c r="J28" s="62">
        <f t="shared" si="3"/>
        <v>24579.710144927536</v>
      </c>
      <c r="K28" s="62">
        <f t="shared" si="4"/>
        <v>20061.87443130118</v>
      </c>
    </row>
    <row r="29" spans="1:11" ht="21.75" customHeight="1">
      <c r="A29" s="29">
        <v>23</v>
      </c>
      <c r="B29" s="17" t="s">
        <v>36</v>
      </c>
      <c r="C29" s="55">
        <v>7940</v>
      </c>
      <c r="D29" s="55">
        <v>9834</v>
      </c>
      <c r="E29" s="77">
        <v>116149</v>
      </c>
      <c r="F29" s="77">
        <v>0</v>
      </c>
      <c r="G29" s="77">
        <v>88009</v>
      </c>
      <c r="H29" s="77">
        <v>0</v>
      </c>
      <c r="I29" s="62">
        <f t="shared" si="2"/>
        <v>204158</v>
      </c>
      <c r="J29" s="62">
        <f t="shared" si="3"/>
        <v>25712.59445843829</v>
      </c>
      <c r="K29" s="62">
        <f t="shared" si="4"/>
        <v>20760.42302216799</v>
      </c>
    </row>
    <row r="30" spans="1:11" ht="21.75" customHeight="1">
      <c r="A30" s="29">
        <v>24</v>
      </c>
      <c r="B30" s="17" t="s">
        <v>37</v>
      </c>
      <c r="C30" s="55">
        <v>4687</v>
      </c>
      <c r="D30" s="55">
        <v>5965</v>
      </c>
      <c r="E30" s="77">
        <v>82150</v>
      </c>
      <c r="F30" s="77">
        <v>10061</v>
      </c>
      <c r="G30" s="77">
        <v>43929</v>
      </c>
      <c r="H30" s="77">
        <v>11250</v>
      </c>
      <c r="I30" s="62">
        <f t="shared" si="2"/>
        <v>147390</v>
      </c>
      <c r="J30" s="62">
        <f t="shared" si="3"/>
        <v>31446.55429912524</v>
      </c>
      <c r="K30" s="62">
        <f t="shared" si="4"/>
        <v>24709.13663034367</v>
      </c>
    </row>
    <row r="31" spans="1:11" ht="21.75" customHeight="1">
      <c r="A31" s="29">
        <v>25</v>
      </c>
      <c r="B31" s="17" t="s">
        <v>38</v>
      </c>
      <c r="C31" s="55">
        <v>3444</v>
      </c>
      <c r="D31" s="55">
        <v>4227</v>
      </c>
      <c r="E31" s="77">
        <v>32604</v>
      </c>
      <c r="F31" s="77">
        <v>4058</v>
      </c>
      <c r="G31" s="77">
        <v>29971</v>
      </c>
      <c r="H31" s="77">
        <v>13271</v>
      </c>
      <c r="I31" s="62">
        <f t="shared" si="2"/>
        <v>79904</v>
      </c>
      <c r="J31" s="62">
        <f t="shared" si="3"/>
        <v>23200.929152148663</v>
      </c>
      <c r="K31" s="62">
        <f t="shared" si="4"/>
        <v>18903.2410693163</v>
      </c>
    </row>
    <row r="32" spans="1:11" ht="21.75" customHeight="1">
      <c r="A32" s="29">
        <v>26</v>
      </c>
      <c r="B32" s="17" t="s">
        <v>39</v>
      </c>
      <c r="C32" s="55">
        <v>2887</v>
      </c>
      <c r="D32" s="55">
        <v>3488</v>
      </c>
      <c r="E32" s="77">
        <v>40828</v>
      </c>
      <c r="F32" s="77">
        <v>0</v>
      </c>
      <c r="G32" s="77">
        <v>27279</v>
      </c>
      <c r="H32" s="77">
        <v>11022</v>
      </c>
      <c r="I32" s="62">
        <f t="shared" si="2"/>
        <v>79129</v>
      </c>
      <c r="J32" s="62">
        <f t="shared" si="3"/>
        <v>27408.728784205057</v>
      </c>
      <c r="K32" s="62">
        <f t="shared" si="4"/>
        <v>22686.066513761467</v>
      </c>
    </row>
    <row r="33" spans="1:11" ht="21.75" customHeight="1">
      <c r="A33" s="29">
        <v>27</v>
      </c>
      <c r="B33" s="26" t="s">
        <v>40</v>
      </c>
      <c r="C33" s="55">
        <v>3597</v>
      </c>
      <c r="D33" s="55">
        <v>4569</v>
      </c>
      <c r="E33" s="77">
        <v>73558</v>
      </c>
      <c r="F33" s="77">
        <v>7394</v>
      </c>
      <c r="G33" s="77">
        <v>31138</v>
      </c>
      <c r="H33" s="77">
        <v>11011</v>
      </c>
      <c r="I33" s="62">
        <f t="shared" si="2"/>
        <v>123101</v>
      </c>
      <c r="J33" s="62">
        <f t="shared" si="0"/>
        <v>34223.241590214064</v>
      </c>
      <c r="K33" s="62">
        <f t="shared" si="1"/>
        <v>26942.657036550667</v>
      </c>
    </row>
    <row r="34" spans="1:11" ht="21.75" customHeight="1">
      <c r="A34" s="29">
        <v>28</v>
      </c>
      <c r="B34" s="19" t="s">
        <v>41</v>
      </c>
      <c r="C34" s="55">
        <v>6984</v>
      </c>
      <c r="D34" s="55">
        <v>8615</v>
      </c>
      <c r="E34" s="77">
        <v>112272</v>
      </c>
      <c r="F34" s="77">
        <v>0</v>
      </c>
      <c r="G34" s="77">
        <v>89821</v>
      </c>
      <c r="H34" s="77">
        <v>0</v>
      </c>
      <c r="I34" s="62">
        <f t="shared" si="2"/>
        <v>202093</v>
      </c>
      <c r="J34" s="62">
        <f t="shared" si="0"/>
        <v>28936.569301260024</v>
      </c>
      <c r="K34" s="62">
        <f t="shared" si="1"/>
        <v>23458.27045850261</v>
      </c>
    </row>
    <row r="35" spans="1:11" ht="21.75" customHeight="1">
      <c r="A35" s="29">
        <v>29</v>
      </c>
      <c r="B35" s="19" t="s">
        <v>42</v>
      </c>
      <c r="C35" s="55">
        <v>3384</v>
      </c>
      <c r="D35" s="55">
        <v>4453</v>
      </c>
      <c r="E35" s="77">
        <v>71517</v>
      </c>
      <c r="F35" s="77">
        <v>0</v>
      </c>
      <c r="G35" s="77">
        <v>56078</v>
      </c>
      <c r="H35" s="77">
        <v>0</v>
      </c>
      <c r="I35" s="62">
        <f t="shared" si="2"/>
        <v>127595</v>
      </c>
      <c r="J35" s="62">
        <f t="shared" si="0"/>
        <v>37705.37825059101</v>
      </c>
      <c r="K35" s="62">
        <f t="shared" si="1"/>
        <v>28653.71659555356</v>
      </c>
    </row>
    <row r="36" spans="1:11" ht="21.75" customHeight="1">
      <c r="A36" s="29">
        <v>30</v>
      </c>
      <c r="B36" s="19" t="s">
        <v>43</v>
      </c>
      <c r="C36" s="55">
        <v>5071</v>
      </c>
      <c r="D36" s="55">
        <v>6806</v>
      </c>
      <c r="E36" s="77">
        <v>136877</v>
      </c>
      <c r="F36" s="77">
        <v>0</v>
      </c>
      <c r="G36" s="77">
        <v>59734</v>
      </c>
      <c r="H36" s="77">
        <v>0</v>
      </c>
      <c r="I36" s="62">
        <f t="shared" si="2"/>
        <v>196611</v>
      </c>
      <c r="J36" s="62">
        <f t="shared" si="0"/>
        <v>38771.64267402879</v>
      </c>
      <c r="K36" s="62">
        <f t="shared" si="1"/>
        <v>28887.893035556863</v>
      </c>
    </row>
    <row r="37" spans="1:11" ht="21.75" customHeight="1">
      <c r="A37" s="29">
        <v>31</v>
      </c>
      <c r="B37" s="19" t="s">
        <v>44</v>
      </c>
      <c r="C37" s="55">
        <v>2933</v>
      </c>
      <c r="D37" s="55">
        <v>3511</v>
      </c>
      <c r="E37" s="77">
        <v>34810</v>
      </c>
      <c r="F37" s="77">
        <v>0</v>
      </c>
      <c r="G37" s="77">
        <v>21876</v>
      </c>
      <c r="H37" s="77">
        <v>13540</v>
      </c>
      <c r="I37" s="62">
        <f t="shared" si="2"/>
        <v>70226</v>
      </c>
      <c r="J37" s="62">
        <f t="shared" si="0"/>
        <v>23943.402659393112</v>
      </c>
      <c r="K37" s="62">
        <f t="shared" si="1"/>
        <v>20001.708914839077</v>
      </c>
    </row>
    <row r="38" spans="1:11" ht="21.75" customHeight="1">
      <c r="A38" s="30">
        <v>32</v>
      </c>
      <c r="B38" s="23" t="s">
        <v>45</v>
      </c>
      <c r="C38" s="57">
        <v>3690</v>
      </c>
      <c r="D38" s="57">
        <v>4614</v>
      </c>
      <c r="E38" s="78">
        <v>83434</v>
      </c>
      <c r="F38" s="78">
        <v>0</v>
      </c>
      <c r="G38" s="78">
        <v>50778</v>
      </c>
      <c r="H38" s="78">
        <v>0</v>
      </c>
      <c r="I38" s="68">
        <f t="shared" si="2"/>
        <v>134212</v>
      </c>
      <c r="J38" s="64">
        <f t="shared" si="0"/>
        <v>36371.81571815718</v>
      </c>
      <c r="K38" s="64">
        <f t="shared" si="1"/>
        <v>29087.993064586044</v>
      </c>
    </row>
    <row r="39" spans="1:11" s="20" customFormat="1" ht="21.75" customHeight="1">
      <c r="A39" s="37"/>
      <c r="B39" s="38" t="s">
        <v>47</v>
      </c>
      <c r="C39" s="65">
        <f aca="true" t="shared" si="5" ref="C39:H39">SUM(C7:C38)</f>
        <v>177746</v>
      </c>
      <c r="D39" s="65">
        <f t="shared" si="5"/>
        <v>216668</v>
      </c>
      <c r="E39" s="65">
        <f t="shared" si="5"/>
        <v>2798306</v>
      </c>
      <c r="F39" s="65">
        <f t="shared" si="5"/>
        <v>78781</v>
      </c>
      <c r="G39" s="65">
        <f t="shared" si="5"/>
        <v>1805709</v>
      </c>
      <c r="H39" s="65">
        <f t="shared" si="5"/>
        <v>340952</v>
      </c>
      <c r="I39" s="65">
        <f>SUM(E39:H39)</f>
        <v>5023748</v>
      </c>
      <c r="J39" s="65">
        <f t="shared" si="0"/>
        <v>28263.634624689163</v>
      </c>
      <c r="K39" s="65">
        <f t="shared" si="1"/>
        <v>23186.386545313566</v>
      </c>
    </row>
    <row r="40" spans="1:11" ht="21.75" customHeight="1">
      <c r="A40" s="31">
        <v>33</v>
      </c>
      <c r="B40" s="24" t="s">
        <v>21</v>
      </c>
      <c r="C40" s="58">
        <v>2558</v>
      </c>
      <c r="D40" s="58">
        <v>3251</v>
      </c>
      <c r="E40" s="79">
        <v>48891</v>
      </c>
      <c r="F40" s="80">
        <v>0</v>
      </c>
      <c r="G40" s="79">
        <v>40621</v>
      </c>
      <c r="H40" s="80">
        <v>0</v>
      </c>
      <c r="I40" s="62">
        <f t="shared" si="2"/>
        <v>89512</v>
      </c>
      <c r="J40" s="66">
        <f t="shared" si="0"/>
        <v>34992.96325254105</v>
      </c>
      <c r="K40" s="66">
        <f t="shared" si="1"/>
        <v>27533.681944017226</v>
      </c>
    </row>
    <row r="41" spans="1:11" ht="21.75" customHeight="1">
      <c r="A41" s="29">
        <v>34</v>
      </c>
      <c r="B41" s="19" t="s">
        <v>22</v>
      </c>
      <c r="C41" s="55">
        <v>1522</v>
      </c>
      <c r="D41" s="55">
        <v>1880</v>
      </c>
      <c r="E41" s="77">
        <v>16602</v>
      </c>
      <c r="F41" s="80">
        <v>0</v>
      </c>
      <c r="G41" s="77">
        <v>12204</v>
      </c>
      <c r="H41" s="80">
        <v>0</v>
      </c>
      <c r="I41" s="62">
        <f t="shared" si="2"/>
        <v>28806</v>
      </c>
      <c r="J41" s="62">
        <f t="shared" si="0"/>
        <v>18926.41261498029</v>
      </c>
      <c r="K41" s="62">
        <f t="shared" si="1"/>
        <v>15322.340425531915</v>
      </c>
    </row>
    <row r="42" spans="1:11" ht="21.75" customHeight="1">
      <c r="A42" s="29">
        <v>35</v>
      </c>
      <c r="B42" s="19" t="s">
        <v>46</v>
      </c>
      <c r="C42" s="55">
        <v>1603</v>
      </c>
      <c r="D42" s="55">
        <v>1983</v>
      </c>
      <c r="E42" s="77">
        <v>15607</v>
      </c>
      <c r="F42" s="80">
        <v>0</v>
      </c>
      <c r="G42" s="77">
        <v>17308</v>
      </c>
      <c r="H42" s="80">
        <v>0</v>
      </c>
      <c r="I42" s="62">
        <f t="shared" si="2"/>
        <v>32915</v>
      </c>
      <c r="J42" s="62">
        <f t="shared" si="0"/>
        <v>20533.37492202121</v>
      </c>
      <c r="K42" s="62">
        <f t="shared" si="1"/>
        <v>16598.587997982853</v>
      </c>
    </row>
    <row r="43" spans="1:11" ht="21.75" customHeight="1">
      <c r="A43" s="29">
        <v>36</v>
      </c>
      <c r="B43" s="19" t="s">
        <v>23</v>
      </c>
      <c r="C43" s="55">
        <v>1791</v>
      </c>
      <c r="D43" s="55">
        <v>2167</v>
      </c>
      <c r="E43" s="77">
        <v>25947</v>
      </c>
      <c r="F43" s="77">
        <v>0</v>
      </c>
      <c r="G43" s="77">
        <v>19020</v>
      </c>
      <c r="H43" s="77">
        <v>0</v>
      </c>
      <c r="I43" s="62">
        <f t="shared" si="2"/>
        <v>44967</v>
      </c>
      <c r="J43" s="62">
        <f t="shared" si="0"/>
        <v>25107.202680067003</v>
      </c>
      <c r="K43" s="62">
        <f t="shared" si="1"/>
        <v>20750.80756806645</v>
      </c>
    </row>
    <row r="44" spans="1:11" ht="21.75" customHeight="1">
      <c r="A44" s="29">
        <v>37</v>
      </c>
      <c r="B44" s="19" t="s">
        <v>24</v>
      </c>
      <c r="C44" s="55">
        <v>1587</v>
      </c>
      <c r="D44" s="55">
        <v>1959</v>
      </c>
      <c r="E44" s="77">
        <v>27936</v>
      </c>
      <c r="F44" s="77">
        <v>2048</v>
      </c>
      <c r="G44" s="77">
        <v>16216</v>
      </c>
      <c r="H44" s="77">
        <v>8153</v>
      </c>
      <c r="I44" s="62">
        <f t="shared" si="2"/>
        <v>54353</v>
      </c>
      <c r="J44" s="62">
        <f t="shared" si="0"/>
        <v>34248.89729048519</v>
      </c>
      <c r="K44" s="62">
        <f t="shared" si="1"/>
        <v>27745.27820316488</v>
      </c>
    </row>
    <row r="45" spans="1:11" ht="21.75" customHeight="1">
      <c r="A45" s="29">
        <v>38</v>
      </c>
      <c r="B45" s="19" t="s">
        <v>25</v>
      </c>
      <c r="C45" s="55">
        <v>1089</v>
      </c>
      <c r="D45" s="55">
        <v>1312</v>
      </c>
      <c r="E45" s="77">
        <v>9137</v>
      </c>
      <c r="F45" s="80">
        <v>0</v>
      </c>
      <c r="G45" s="77">
        <v>9875</v>
      </c>
      <c r="H45" s="80">
        <v>0</v>
      </c>
      <c r="I45" s="62">
        <f t="shared" si="2"/>
        <v>19012</v>
      </c>
      <c r="J45" s="62">
        <f t="shared" si="0"/>
        <v>17458.21854912764</v>
      </c>
      <c r="K45" s="62">
        <f t="shared" si="1"/>
        <v>14490.853658536585</v>
      </c>
    </row>
    <row r="46" spans="1:11" ht="21.75" customHeight="1">
      <c r="A46" s="29">
        <v>39</v>
      </c>
      <c r="B46" s="19" t="s">
        <v>26</v>
      </c>
      <c r="C46" s="55">
        <v>3063</v>
      </c>
      <c r="D46" s="55">
        <v>3638</v>
      </c>
      <c r="E46" s="77">
        <v>36059</v>
      </c>
      <c r="F46" s="80">
        <v>0</v>
      </c>
      <c r="G46" s="77">
        <v>27672</v>
      </c>
      <c r="H46" s="80">
        <v>0</v>
      </c>
      <c r="I46" s="62">
        <f t="shared" si="2"/>
        <v>63731</v>
      </c>
      <c r="J46" s="62">
        <f t="shared" si="0"/>
        <v>20806.725432582436</v>
      </c>
      <c r="K46" s="62">
        <f t="shared" si="1"/>
        <v>17518.141836173723</v>
      </c>
    </row>
    <row r="47" spans="1:11" ht="21.75" customHeight="1">
      <c r="A47" s="29">
        <v>40</v>
      </c>
      <c r="B47" s="19" t="s">
        <v>27</v>
      </c>
      <c r="C47" s="55">
        <v>761</v>
      </c>
      <c r="D47" s="55">
        <v>941</v>
      </c>
      <c r="E47" s="77">
        <v>11260</v>
      </c>
      <c r="F47" s="77">
        <v>1495</v>
      </c>
      <c r="G47" s="77">
        <v>9691</v>
      </c>
      <c r="H47" s="77">
        <v>4143</v>
      </c>
      <c r="I47" s="62">
        <f t="shared" si="2"/>
        <v>26589</v>
      </c>
      <c r="J47" s="62">
        <f t="shared" si="0"/>
        <v>34939.55321944809</v>
      </c>
      <c r="K47" s="62">
        <f t="shared" si="1"/>
        <v>28256.110520722636</v>
      </c>
    </row>
    <row r="48" spans="1:11" ht="21.75" customHeight="1">
      <c r="A48" s="29">
        <v>41</v>
      </c>
      <c r="B48" s="19" t="s">
        <v>28</v>
      </c>
      <c r="C48" s="55">
        <v>1882</v>
      </c>
      <c r="D48" s="55">
        <v>2528</v>
      </c>
      <c r="E48" s="77">
        <v>45776</v>
      </c>
      <c r="F48" s="77">
        <v>6330</v>
      </c>
      <c r="G48" s="77">
        <v>14343</v>
      </c>
      <c r="H48" s="77">
        <v>6743</v>
      </c>
      <c r="I48" s="62">
        <f t="shared" si="2"/>
        <v>73192</v>
      </c>
      <c r="J48" s="62">
        <f t="shared" si="0"/>
        <v>38890.54197662062</v>
      </c>
      <c r="K48" s="62">
        <f t="shared" si="1"/>
        <v>28952.53164556962</v>
      </c>
    </row>
    <row r="49" spans="1:11" ht="21.75" customHeight="1">
      <c r="A49" s="29">
        <v>42</v>
      </c>
      <c r="B49" s="19" t="s">
        <v>29</v>
      </c>
      <c r="C49" s="55">
        <v>698</v>
      </c>
      <c r="D49" s="55">
        <v>875</v>
      </c>
      <c r="E49" s="77">
        <v>8320</v>
      </c>
      <c r="F49" s="77">
        <v>2093</v>
      </c>
      <c r="G49" s="77">
        <v>4745</v>
      </c>
      <c r="H49" s="77">
        <v>3207</v>
      </c>
      <c r="I49" s="62">
        <f t="shared" si="2"/>
        <v>18365</v>
      </c>
      <c r="J49" s="62">
        <f t="shared" si="0"/>
        <v>26310.888252148998</v>
      </c>
      <c r="K49" s="62">
        <f t="shared" si="1"/>
        <v>20988.571428571428</v>
      </c>
    </row>
    <row r="50" spans="1:11" ht="21.75" customHeight="1">
      <c r="A50" s="29">
        <v>43</v>
      </c>
      <c r="B50" s="19" t="s">
        <v>30</v>
      </c>
      <c r="C50" s="55">
        <v>2092</v>
      </c>
      <c r="D50" s="55">
        <v>2738</v>
      </c>
      <c r="E50" s="77">
        <v>52391</v>
      </c>
      <c r="F50" s="77">
        <v>4297</v>
      </c>
      <c r="G50" s="77">
        <v>15640</v>
      </c>
      <c r="H50" s="77">
        <v>8328</v>
      </c>
      <c r="I50" s="62">
        <f t="shared" si="2"/>
        <v>80656</v>
      </c>
      <c r="J50" s="62">
        <f t="shared" si="0"/>
        <v>38554.49330783939</v>
      </c>
      <c r="K50" s="62">
        <f t="shared" si="1"/>
        <v>29457.99853907962</v>
      </c>
    </row>
    <row r="51" spans="1:11" ht="21.75" customHeight="1">
      <c r="A51" s="30">
        <v>44</v>
      </c>
      <c r="B51" s="23" t="s">
        <v>31</v>
      </c>
      <c r="C51" s="57">
        <v>1221</v>
      </c>
      <c r="D51" s="57">
        <v>1460</v>
      </c>
      <c r="E51" s="78">
        <v>12649</v>
      </c>
      <c r="F51" s="78">
        <v>0</v>
      </c>
      <c r="G51" s="78">
        <v>10031</v>
      </c>
      <c r="H51" s="78">
        <v>6397</v>
      </c>
      <c r="I51" s="62">
        <f t="shared" si="2"/>
        <v>29077</v>
      </c>
      <c r="J51" s="64">
        <f t="shared" si="0"/>
        <v>23814.086814086815</v>
      </c>
      <c r="K51" s="64">
        <f t="shared" si="1"/>
        <v>19915.753424657534</v>
      </c>
    </row>
    <row r="52" spans="1:11" s="20" customFormat="1" ht="21.75" customHeight="1">
      <c r="A52" s="37"/>
      <c r="B52" s="39" t="s">
        <v>1</v>
      </c>
      <c r="C52" s="65">
        <f aca="true" t="shared" si="6" ref="C52:H52">SUM(C40:C51)</f>
        <v>19867</v>
      </c>
      <c r="D52" s="65">
        <f t="shared" si="6"/>
        <v>24732</v>
      </c>
      <c r="E52" s="65">
        <f t="shared" si="6"/>
        <v>310575</v>
      </c>
      <c r="F52" s="65">
        <f t="shared" si="6"/>
        <v>16263</v>
      </c>
      <c r="G52" s="65">
        <f t="shared" si="6"/>
        <v>197366</v>
      </c>
      <c r="H52" s="65">
        <f t="shared" si="6"/>
        <v>36971</v>
      </c>
      <c r="I52" s="65">
        <f>SUM(E52:H52)</f>
        <v>561175</v>
      </c>
      <c r="J52" s="65">
        <f>SUM(I52*1000/C52)</f>
        <v>28246.589822318416</v>
      </c>
      <c r="K52" s="65">
        <f>SUM(I52*1000/D52)</f>
        <v>22690.23936600356</v>
      </c>
    </row>
    <row r="53" spans="1:11" s="20" customFormat="1" ht="21.75" customHeight="1">
      <c r="A53" s="40"/>
      <c r="B53" s="41" t="s">
        <v>61</v>
      </c>
      <c r="C53" s="67">
        <f aca="true" t="shared" si="7" ref="C53:H53">SUM(C52+C39)</f>
        <v>197613</v>
      </c>
      <c r="D53" s="67">
        <f t="shared" si="7"/>
        <v>241400</v>
      </c>
      <c r="E53" s="67">
        <f t="shared" si="7"/>
        <v>3108881</v>
      </c>
      <c r="F53" s="67">
        <f t="shared" si="7"/>
        <v>95044</v>
      </c>
      <c r="G53" s="67">
        <f t="shared" si="7"/>
        <v>2003075</v>
      </c>
      <c r="H53" s="67">
        <f t="shared" si="7"/>
        <v>377923</v>
      </c>
      <c r="I53" s="67">
        <f>SUM(E53:H53)</f>
        <v>5584923</v>
      </c>
      <c r="J53" s="67">
        <f>SUM(I53*1000/C53)</f>
        <v>28261.92102746277</v>
      </c>
      <c r="K53" s="67">
        <f>SUM(I53*1000/D53)</f>
        <v>23135.55509527755</v>
      </c>
    </row>
    <row r="54" spans="1:11" ht="21.75" customHeight="1">
      <c r="A54" s="2"/>
      <c r="B54" s="81" t="s">
        <v>67</v>
      </c>
      <c r="C54" s="82">
        <v>211811</v>
      </c>
      <c r="D54" s="82">
        <v>261850</v>
      </c>
      <c r="E54" s="82">
        <v>3346138</v>
      </c>
      <c r="F54" s="82">
        <v>106306</v>
      </c>
      <c r="G54" s="82">
        <v>2185788</v>
      </c>
      <c r="H54" s="82">
        <v>408000</v>
      </c>
      <c r="I54" s="82">
        <v>6046232</v>
      </c>
      <c r="J54" s="82">
        <v>28545.410767146182</v>
      </c>
      <c r="K54" s="82">
        <v>23090.441092228375</v>
      </c>
    </row>
    <row r="55" spans="2:11" ht="21.75" customHeight="1">
      <c r="B55" s="81" t="s">
        <v>68</v>
      </c>
      <c r="C55" s="83">
        <f aca="true" t="shared" si="8" ref="C55:K55">C53/C54</f>
        <v>0.9329685427102464</v>
      </c>
      <c r="D55" s="83">
        <f t="shared" si="8"/>
        <v>0.9219018522054612</v>
      </c>
      <c r="E55" s="83">
        <f t="shared" si="8"/>
        <v>0.9290952734166971</v>
      </c>
      <c r="F55" s="83">
        <f t="shared" si="8"/>
        <v>0.894060542208342</v>
      </c>
      <c r="G55" s="83">
        <f t="shared" si="8"/>
        <v>0.9164086361531859</v>
      </c>
      <c r="H55" s="83">
        <f t="shared" si="8"/>
        <v>0.926281862745098</v>
      </c>
      <c r="I55" s="83">
        <f t="shared" si="8"/>
        <v>0.9237030600215143</v>
      </c>
      <c r="J55" s="83">
        <f t="shared" si="8"/>
        <v>0.9900688155446097</v>
      </c>
      <c r="K55" s="83">
        <f t="shared" si="8"/>
        <v>1.001953795636427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H9" sqref="H9"/>
    </sheetView>
  </sheetViews>
  <sheetFormatPr defaultColWidth="9.00390625" defaultRowHeight="13.5"/>
  <cols>
    <col min="1" max="1" width="4.625" style="2" customWidth="1"/>
    <col min="2" max="2" width="11.625" style="35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3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7" t="s">
        <v>64</v>
      </c>
      <c r="B2" s="34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92" t="s">
        <v>48</v>
      </c>
      <c r="B3" s="100" t="s">
        <v>49</v>
      </c>
      <c r="C3" s="90" t="s">
        <v>50</v>
      </c>
      <c r="D3" s="95"/>
      <c r="E3" s="90" t="s">
        <v>51</v>
      </c>
      <c r="F3" s="91"/>
      <c r="G3" s="91"/>
      <c r="H3" s="91"/>
      <c r="I3" s="14"/>
      <c r="J3" s="87" t="s">
        <v>52</v>
      </c>
      <c r="K3" s="87" t="s">
        <v>53</v>
      </c>
    </row>
    <row r="4" spans="1:11" s="1" customFormat="1" ht="17.25" customHeight="1">
      <c r="A4" s="93"/>
      <c r="B4" s="101"/>
      <c r="C4" s="96" t="s">
        <v>66</v>
      </c>
      <c r="D4" s="99" t="s">
        <v>65</v>
      </c>
      <c r="E4" s="87" t="s">
        <v>56</v>
      </c>
      <c r="F4" s="87" t="s">
        <v>57</v>
      </c>
      <c r="G4" s="87" t="s">
        <v>58</v>
      </c>
      <c r="H4" s="87" t="s">
        <v>0</v>
      </c>
      <c r="I4" s="15" t="s">
        <v>59</v>
      </c>
      <c r="J4" s="88"/>
      <c r="K4" s="88"/>
    </row>
    <row r="5" spans="1:11" s="1" customFormat="1" ht="17.25" customHeight="1">
      <c r="A5" s="93"/>
      <c r="B5" s="101"/>
      <c r="C5" s="97"/>
      <c r="D5" s="99"/>
      <c r="E5" s="88"/>
      <c r="F5" s="88"/>
      <c r="G5" s="88"/>
      <c r="H5" s="88"/>
      <c r="I5" s="15" t="s">
        <v>60</v>
      </c>
      <c r="J5" s="88"/>
      <c r="K5" s="88"/>
    </row>
    <row r="6" spans="1:11" s="1" customFormat="1" ht="17.25" customHeight="1">
      <c r="A6" s="94"/>
      <c r="B6" s="102"/>
      <c r="C6" s="98"/>
      <c r="D6" s="99"/>
      <c r="E6" s="89"/>
      <c r="F6" s="89"/>
      <c r="G6" s="89"/>
      <c r="H6" s="89"/>
      <c r="I6" s="16"/>
      <c r="J6" s="89"/>
      <c r="K6" s="89"/>
    </row>
    <row r="7" spans="1:11" ht="21.75" customHeight="1">
      <c r="A7" s="42">
        <v>1</v>
      </c>
      <c r="B7" s="43" t="s">
        <v>3</v>
      </c>
      <c r="C7" s="69">
        <f>SUM('一般＆退職・基礎:一般＆退職・介護'!C7)</f>
        <v>94588</v>
      </c>
      <c r="D7" s="69">
        <f>SUM('一般＆退職・基礎:一般＆退職・介護'!D7)</f>
        <v>145699</v>
      </c>
      <c r="E7" s="69">
        <f>SUM('一般＆退職・基礎:一般＆退職・介護'!E7)</f>
        <v>3632018</v>
      </c>
      <c r="F7" s="69">
        <f>SUM('一般＆退職・基礎:一般＆退職・介護'!F7)</f>
        <v>0</v>
      </c>
      <c r="G7" s="69">
        <f>SUM('一般＆退職・基礎:一般＆退職・介護'!G7)</f>
        <v>1520750</v>
      </c>
      <c r="H7" s="69">
        <f>SUM('一般＆退職・基礎:一般＆退職・介護'!H7)</f>
        <v>990507</v>
      </c>
      <c r="I7" s="69">
        <f>SUM('一般＆退職・基礎:一般＆退職・介護'!I7)</f>
        <v>6143275</v>
      </c>
      <c r="J7" s="69">
        <f>SUM(I7*1000/C7)</f>
        <v>64947.72064109612</v>
      </c>
      <c r="K7" s="69">
        <f>SUM(I7*1000/D7)</f>
        <v>42164.15349453325</v>
      </c>
    </row>
    <row r="8" spans="1:11" ht="21.75" customHeight="1">
      <c r="A8" s="44">
        <v>2</v>
      </c>
      <c r="B8" s="45" t="s">
        <v>4</v>
      </c>
      <c r="C8" s="70">
        <f>SUM('一般＆退職・基礎:一般＆退職・介護'!C8)</f>
        <v>56384</v>
      </c>
      <c r="D8" s="70">
        <f>SUM('一般＆退職・基礎:一般＆退職・介護'!D8)</f>
        <v>82398</v>
      </c>
      <c r="E8" s="70">
        <f>SUM('一般＆退職・基礎:一般＆退職・介護'!E8)</f>
        <v>1850932</v>
      </c>
      <c r="F8" s="70">
        <f>SUM('一般＆退職・基礎:一般＆退職・介護'!F8)</f>
        <v>0</v>
      </c>
      <c r="G8" s="70">
        <f>SUM('一般＆退職・基礎:一般＆退職・介護'!G8)</f>
        <v>701874</v>
      </c>
      <c r="H8" s="70">
        <f>SUM('一般＆退職・基礎:一般＆退職・介護'!H8)</f>
        <v>616901</v>
      </c>
      <c r="I8" s="70">
        <f>SUM('一般＆退職・基礎:一般＆退職・介護'!I8)</f>
        <v>3169707</v>
      </c>
      <c r="J8" s="70">
        <f aca="true" t="shared" si="0" ref="J8:J51">SUM(I8*1000/C8)</f>
        <v>56216.426645856984</v>
      </c>
      <c r="K8" s="70">
        <f aca="true" t="shared" si="1" ref="K8:K51">SUM(I8*1000/D8)</f>
        <v>38468.25165659361</v>
      </c>
    </row>
    <row r="9" spans="1:11" ht="21.75" customHeight="1">
      <c r="A9" s="44">
        <v>3</v>
      </c>
      <c r="B9" s="45" t="s">
        <v>5</v>
      </c>
      <c r="C9" s="70">
        <f>SUM('一般＆退職・基礎:一般＆退職・介護'!C9)</f>
        <v>53816</v>
      </c>
      <c r="D9" s="70">
        <f>SUM('一般＆退職・基礎:一般＆退職・介護'!D9)</f>
        <v>83135</v>
      </c>
      <c r="E9" s="70">
        <f>SUM('一般＆退職・基礎:一般＆退職・介護'!E9)</f>
        <v>2107940</v>
      </c>
      <c r="F9" s="70">
        <f>SUM('一般＆退職・基礎:一般＆退職・介護'!F9)</f>
        <v>0</v>
      </c>
      <c r="G9" s="70">
        <f>SUM('一般＆退職・基礎:一般＆退職・介護'!G9)</f>
        <v>825839</v>
      </c>
      <c r="H9" s="70">
        <f>SUM('一般＆退職・基礎:一般＆退職・介護'!H9)</f>
        <v>562403</v>
      </c>
      <c r="I9" s="70">
        <f>SUM('一般＆退職・基礎:一般＆退職・介護'!I9)</f>
        <v>3496182</v>
      </c>
      <c r="J9" s="70">
        <f t="shared" si="0"/>
        <v>64965.47495168723</v>
      </c>
      <c r="K9" s="70">
        <f t="shared" si="1"/>
        <v>42054.273170144945</v>
      </c>
    </row>
    <row r="10" spans="1:11" ht="21.75" customHeight="1">
      <c r="A10" s="44">
        <v>4</v>
      </c>
      <c r="B10" s="45" t="s">
        <v>6</v>
      </c>
      <c r="C10" s="70">
        <f>SUM('一般＆退職・基礎:一般＆退職・介護'!C10)</f>
        <v>55163</v>
      </c>
      <c r="D10" s="70">
        <f>SUM('一般＆退職・基礎:一般＆退職・介護'!D10)</f>
        <v>89015</v>
      </c>
      <c r="E10" s="70">
        <f>SUM('一般＆退職・基礎:一般＆退職・介護'!E10)</f>
        <v>2174417</v>
      </c>
      <c r="F10" s="70">
        <f>SUM('一般＆退職・基礎:一般＆退職・介護'!F10)</f>
        <v>0</v>
      </c>
      <c r="G10" s="70">
        <f>SUM('一般＆退職・基礎:一般＆退職・介護'!G10)</f>
        <v>706827</v>
      </c>
      <c r="H10" s="70">
        <f>SUM('一般＆退職・基礎:一般＆退職・介護'!H10)</f>
        <v>377206</v>
      </c>
      <c r="I10" s="70">
        <f>SUM('一般＆退職・基礎:一般＆退職・介護'!I10)</f>
        <v>3258450</v>
      </c>
      <c r="J10" s="70">
        <f t="shared" si="0"/>
        <v>59069.48498087486</v>
      </c>
      <c r="K10" s="70">
        <f t="shared" si="1"/>
        <v>36605.62826489918</v>
      </c>
    </row>
    <row r="11" spans="1:11" ht="21.75" customHeight="1">
      <c r="A11" s="44">
        <v>5</v>
      </c>
      <c r="B11" s="45" t="s">
        <v>7</v>
      </c>
      <c r="C11" s="70">
        <f>SUM('一般＆退職・基礎:一般＆退職・介護'!C11)</f>
        <v>28863</v>
      </c>
      <c r="D11" s="70">
        <f>SUM('一般＆退職・基礎:一般＆退職・介護'!D11)</f>
        <v>46196</v>
      </c>
      <c r="E11" s="70">
        <f>SUM('一般＆退職・基礎:一般＆退職・介護'!E11)</f>
        <v>995300</v>
      </c>
      <c r="F11" s="70">
        <f>SUM('一般＆退職・基礎:一般＆退職・介護'!F11)</f>
        <v>179014</v>
      </c>
      <c r="G11" s="70">
        <f>SUM('一般＆退職・基礎:一般＆退職・介護'!G11)</f>
        <v>445233</v>
      </c>
      <c r="H11" s="70">
        <f>SUM('一般＆退職・基礎:一般＆退職・介護'!H11)</f>
        <v>228193</v>
      </c>
      <c r="I11" s="70">
        <f>SUM('一般＆退職・基礎:一般＆退職・介護'!I11)</f>
        <v>1847740</v>
      </c>
      <c r="J11" s="70">
        <f t="shared" si="0"/>
        <v>64017.60038804005</v>
      </c>
      <c r="K11" s="70">
        <f t="shared" si="1"/>
        <v>39997.835310416485</v>
      </c>
    </row>
    <row r="12" spans="1:11" ht="21.75" customHeight="1">
      <c r="A12" s="44">
        <v>6</v>
      </c>
      <c r="B12" s="45" t="s">
        <v>8</v>
      </c>
      <c r="C12" s="70">
        <f>SUM('一般＆退職・基礎:一般＆退職・介護'!C12)</f>
        <v>20323</v>
      </c>
      <c r="D12" s="70">
        <f>SUM('一般＆退職・基礎:一般＆退職・介護'!D12)</f>
        <v>33609</v>
      </c>
      <c r="E12" s="70">
        <f>SUM('一般＆退職・基礎:一般＆退職・介護'!E12)</f>
        <v>841492</v>
      </c>
      <c r="F12" s="70">
        <f>SUM('一般＆退職・基礎:一般＆退職・介護'!F12)</f>
        <v>142173</v>
      </c>
      <c r="G12" s="70">
        <f>SUM('一般＆退職・基礎:一般＆退職・介護'!G12)</f>
        <v>274128</v>
      </c>
      <c r="H12" s="70">
        <f>SUM('一般＆退職・基礎:一般＆退職・介護'!H12)</f>
        <v>162248</v>
      </c>
      <c r="I12" s="70">
        <f>SUM('一般＆退職・基礎:一般＆退職・介護'!I12)</f>
        <v>1420041</v>
      </c>
      <c r="J12" s="70">
        <f t="shared" si="0"/>
        <v>69873.59149731831</v>
      </c>
      <c r="K12" s="70">
        <f t="shared" si="1"/>
        <v>42251.80755154869</v>
      </c>
    </row>
    <row r="13" spans="1:11" ht="21.75" customHeight="1">
      <c r="A13" s="44">
        <v>7</v>
      </c>
      <c r="B13" s="45" t="s">
        <v>32</v>
      </c>
      <c r="C13" s="70">
        <f>SUM('一般＆退職・基礎:一般＆退職・介護'!C13)</f>
        <v>28542</v>
      </c>
      <c r="D13" s="70">
        <f>SUM('一般＆退職・基礎:一般＆退職・介護'!D13)</f>
        <v>44703</v>
      </c>
      <c r="E13" s="70">
        <f>SUM('一般＆退職・基礎:一般＆退職・介護'!E13)</f>
        <v>987046</v>
      </c>
      <c r="F13" s="70">
        <f>SUM('一般＆退職・基礎:一般＆退職・介護'!F13)</f>
        <v>104897</v>
      </c>
      <c r="G13" s="70">
        <f>SUM('一般＆退職・基礎:一般＆退職・介護'!G13)</f>
        <v>433434</v>
      </c>
      <c r="H13" s="70">
        <f>SUM('一般＆退職・基礎:一般＆退職・介護'!H13)</f>
        <v>217985</v>
      </c>
      <c r="I13" s="70">
        <f>SUM('一般＆退職・基礎:一般＆退職・介護'!I13)</f>
        <v>1743362</v>
      </c>
      <c r="J13" s="70">
        <f t="shared" si="0"/>
        <v>61080.58300049051</v>
      </c>
      <c r="K13" s="70">
        <f t="shared" si="1"/>
        <v>38998.76965751739</v>
      </c>
    </row>
    <row r="14" spans="1:11" ht="21.75" customHeight="1">
      <c r="A14" s="44">
        <v>8</v>
      </c>
      <c r="B14" s="45" t="s">
        <v>9</v>
      </c>
      <c r="C14" s="70">
        <f>SUM('一般＆退職・基礎:一般＆退職・介護'!C14)</f>
        <v>17168</v>
      </c>
      <c r="D14" s="70">
        <f>SUM('一般＆退職・基礎:一般＆退職・介護'!D14)</f>
        <v>28771</v>
      </c>
      <c r="E14" s="70">
        <f>SUM('一般＆退職・基礎:一般＆退職・介護'!E14)</f>
        <v>695818</v>
      </c>
      <c r="F14" s="70">
        <f>SUM('一般＆退職・基礎:一般＆退職・介護'!F14)</f>
        <v>152642</v>
      </c>
      <c r="G14" s="70">
        <f>SUM('一般＆退職・基礎:一般＆退職・介護'!G14)</f>
        <v>234406</v>
      </c>
      <c r="H14" s="70">
        <f>SUM('一般＆退職・基礎:一般＆退職・介護'!H14)</f>
        <v>128332</v>
      </c>
      <c r="I14" s="70">
        <f>SUM('一般＆退職・基礎:一般＆退職・介護'!I14)</f>
        <v>1211198</v>
      </c>
      <c r="J14" s="70">
        <f t="shared" si="0"/>
        <v>70549.74370922647</v>
      </c>
      <c r="K14" s="70">
        <f t="shared" si="1"/>
        <v>42097.87633380835</v>
      </c>
    </row>
    <row r="15" spans="1:11" ht="21.75" customHeight="1">
      <c r="A15" s="44">
        <v>9</v>
      </c>
      <c r="B15" s="45" t="s">
        <v>33</v>
      </c>
      <c r="C15" s="70">
        <f>SUM('一般＆退職・基礎:一般＆退職・介護'!C15)</f>
        <v>24400</v>
      </c>
      <c r="D15" s="70">
        <f>SUM('一般＆退職・基礎:一般＆退職・介護'!D15)</f>
        <v>40654</v>
      </c>
      <c r="E15" s="70">
        <f>SUM('一般＆退職・基礎:一般＆退職・介護'!E15)</f>
        <v>1043219</v>
      </c>
      <c r="F15" s="70">
        <f>SUM('一般＆退職・基礎:一般＆退職・介護'!F15)</f>
        <v>0</v>
      </c>
      <c r="G15" s="70">
        <f>SUM('一般＆退職・基礎:一般＆退職・介護'!G15)</f>
        <v>381097</v>
      </c>
      <c r="H15" s="70">
        <f>SUM('一般＆退職・基礎:一般＆退職・介護'!H15)</f>
        <v>186947</v>
      </c>
      <c r="I15" s="70">
        <f>SUM('一般＆退職・基礎:一般＆退職・介護'!I15)</f>
        <v>1611263</v>
      </c>
      <c r="J15" s="70">
        <f t="shared" si="0"/>
        <v>66035.36885245901</v>
      </c>
      <c r="K15" s="70">
        <f t="shared" si="1"/>
        <v>39633.56619274856</v>
      </c>
    </row>
    <row r="16" spans="1:11" ht="21.75" customHeight="1">
      <c r="A16" s="44">
        <v>10</v>
      </c>
      <c r="B16" s="45" t="s">
        <v>10</v>
      </c>
      <c r="C16" s="70">
        <f>SUM('一般＆退職・基礎:一般＆退職・介護'!C16)</f>
        <v>19566</v>
      </c>
      <c r="D16" s="70">
        <f>SUM('一般＆退職・基礎:一般＆退職・介護'!D16)</f>
        <v>30516</v>
      </c>
      <c r="E16" s="70">
        <f>SUM('一般＆退職・基礎:一般＆退職・介護'!E16)</f>
        <v>588421</v>
      </c>
      <c r="F16" s="70">
        <f>SUM('一般＆退職・基礎:一般＆退職・介護'!F16)</f>
        <v>114545</v>
      </c>
      <c r="G16" s="70">
        <f>SUM('一般＆退職・基礎:一般＆退職・介護'!G16)</f>
        <v>186595</v>
      </c>
      <c r="H16" s="70">
        <f>SUM('一般＆退職・基礎:一般＆退職・介護'!H16)</f>
        <v>141272</v>
      </c>
      <c r="I16" s="70">
        <f>SUM('一般＆退職・基礎:一般＆退職・介護'!I16)</f>
        <v>1030833</v>
      </c>
      <c r="J16" s="70">
        <f t="shared" si="0"/>
        <v>52684.91260349586</v>
      </c>
      <c r="K16" s="70">
        <f t="shared" si="1"/>
        <v>33780.082579630354</v>
      </c>
    </row>
    <row r="17" spans="1:11" ht="21.75" customHeight="1">
      <c r="A17" s="44">
        <v>11</v>
      </c>
      <c r="B17" s="45" t="s">
        <v>11</v>
      </c>
      <c r="C17" s="70">
        <f>SUM('一般＆退職・基礎:一般＆退職・介護'!C17)</f>
        <v>10548</v>
      </c>
      <c r="D17" s="70">
        <f>SUM('一般＆退職・基礎:一般＆退職・介護'!D17)</f>
        <v>15939</v>
      </c>
      <c r="E17" s="70">
        <f>SUM('一般＆退職・基礎:一般＆退職・介護'!E17)</f>
        <v>286511</v>
      </c>
      <c r="F17" s="70">
        <f>SUM('一般＆退職・基礎:一般＆退職・介護'!F17)</f>
        <v>68441</v>
      </c>
      <c r="G17" s="70">
        <f>SUM('一般＆退職・基礎:一般＆退職・介護'!G17)</f>
        <v>145642</v>
      </c>
      <c r="H17" s="70">
        <f>SUM('一般＆退職・基礎:一般＆退職・介護'!H17)</f>
        <v>69152</v>
      </c>
      <c r="I17" s="70">
        <f>SUM('一般＆退職・基礎:一般＆退職・介護'!I17)</f>
        <v>569746</v>
      </c>
      <c r="J17" s="70">
        <f t="shared" si="0"/>
        <v>54014.59992415624</v>
      </c>
      <c r="K17" s="70">
        <f t="shared" si="1"/>
        <v>35745.40435410001</v>
      </c>
    </row>
    <row r="18" spans="1:11" ht="21.75" customHeight="1">
      <c r="A18" s="44">
        <v>12</v>
      </c>
      <c r="B18" s="45" t="s">
        <v>12</v>
      </c>
      <c r="C18" s="70">
        <f>SUM('一般＆退職・基礎:一般＆退職・介護'!C18)</f>
        <v>16021</v>
      </c>
      <c r="D18" s="70">
        <f>SUM('一般＆退職・基礎:一般＆退職・介護'!D18)</f>
        <v>24020</v>
      </c>
      <c r="E18" s="70">
        <f>SUM('一般＆退職・基礎:一般＆退職・介護'!E18)</f>
        <v>538165</v>
      </c>
      <c r="F18" s="70">
        <f>SUM('一般＆退職・基礎:一般＆退職・介護'!F18)</f>
        <v>103927</v>
      </c>
      <c r="G18" s="70">
        <f>SUM('一般＆退職・基礎:一般＆退職・介護'!G18)</f>
        <v>218769</v>
      </c>
      <c r="H18" s="70">
        <f>SUM('一般＆退職・基礎:一般＆退職・介護'!H18)</f>
        <v>110014</v>
      </c>
      <c r="I18" s="70">
        <f>SUM('一般＆退職・基礎:一般＆退職・介護'!I18)</f>
        <v>970875</v>
      </c>
      <c r="J18" s="70">
        <f t="shared" si="0"/>
        <v>60600.14980338306</v>
      </c>
      <c r="K18" s="70">
        <f t="shared" si="1"/>
        <v>40419.442131557036</v>
      </c>
    </row>
    <row r="19" spans="1:11" ht="21.75" customHeight="1">
      <c r="A19" s="44">
        <v>13</v>
      </c>
      <c r="B19" s="45" t="s">
        <v>13</v>
      </c>
      <c r="C19" s="70">
        <f>SUM('一般＆退職・基礎:一般＆退職・介護'!C19)</f>
        <v>29766</v>
      </c>
      <c r="D19" s="70">
        <f>SUM('一般＆退職・基礎:一般＆退職・介護'!D19)</f>
        <v>47368</v>
      </c>
      <c r="E19" s="70">
        <f>SUM('一般＆退職・基礎:一般＆退職・介護'!E19)</f>
        <v>1177904</v>
      </c>
      <c r="F19" s="70">
        <f>SUM('一般＆退職・基礎:一般＆退職・介護'!F19)</f>
        <v>0</v>
      </c>
      <c r="G19" s="70">
        <f>SUM('一般＆退職・基礎:一般＆退職・介護'!G19)</f>
        <v>546530</v>
      </c>
      <c r="H19" s="70">
        <f>SUM('一般＆退職・基礎:一般＆退職・介護'!H19)</f>
        <v>251717</v>
      </c>
      <c r="I19" s="70">
        <f>SUM('一般＆退職・基礎:一般＆退職・介護'!I19)</f>
        <v>1976151</v>
      </c>
      <c r="J19" s="70">
        <f t="shared" si="0"/>
        <v>66389.53839951623</v>
      </c>
      <c r="K19" s="70">
        <f t="shared" si="1"/>
        <v>41719.11416990373</v>
      </c>
    </row>
    <row r="20" spans="1:11" ht="21.75" customHeight="1">
      <c r="A20" s="44">
        <v>14</v>
      </c>
      <c r="B20" s="45" t="s">
        <v>14</v>
      </c>
      <c r="C20" s="70">
        <f>SUM('一般＆退職・基礎:一般＆退職・介護'!C20)</f>
        <v>42186</v>
      </c>
      <c r="D20" s="70">
        <f>SUM('一般＆退職・基礎:一般＆退職・介護'!D20)</f>
        <v>63112</v>
      </c>
      <c r="E20" s="70">
        <f>SUM('一般＆退職・基礎:一般＆退職・介護'!E20)</f>
        <v>1504771</v>
      </c>
      <c r="F20" s="70">
        <f>SUM('一般＆退職・基礎:一般＆退職・介護'!F20)</f>
        <v>0</v>
      </c>
      <c r="G20" s="70">
        <f>SUM('一般＆退職・基礎:一般＆退職・介護'!G20)</f>
        <v>692817</v>
      </c>
      <c r="H20" s="70">
        <f>SUM('一般＆退職・基礎:一般＆退職・介護'!H20)</f>
        <v>333782</v>
      </c>
      <c r="I20" s="70">
        <f>SUM('一般＆退職・基礎:一般＆退職・介護'!I20)</f>
        <v>2531370</v>
      </c>
      <c r="J20" s="70">
        <f t="shared" si="0"/>
        <v>60004.977954771726</v>
      </c>
      <c r="K20" s="70">
        <f t="shared" si="1"/>
        <v>40109.17099759158</v>
      </c>
    </row>
    <row r="21" spans="1:11" ht="21.75" customHeight="1">
      <c r="A21" s="44">
        <v>15</v>
      </c>
      <c r="B21" s="45" t="s">
        <v>15</v>
      </c>
      <c r="C21" s="70">
        <f>SUM('一般＆退職・基礎:一般＆退職・介護'!C21)</f>
        <v>29218</v>
      </c>
      <c r="D21" s="70">
        <f>SUM('一般＆退職・基礎:一般＆退職・介護'!D21)</f>
        <v>46356</v>
      </c>
      <c r="E21" s="70">
        <f>SUM('一般＆退職・基礎:一般＆退職・介護'!E21)</f>
        <v>1323946</v>
      </c>
      <c r="F21" s="70">
        <f>SUM('一般＆退職・基礎:一般＆退職・介護'!F21)</f>
        <v>217753</v>
      </c>
      <c r="G21" s="70">
        <f>SUM('一般＆退職・基礎:一般＆退職・介護'!G21)</f>
        <v>521166</v>
      </c>
      <c r="H21" s="70">
        <f>SUM('一般＆退職・基礎:一般＆退職・介護'!H21)</f>
        <v>293793</v>
      </c>
      <c r="I21" s="70">
        <f>SUM('一般＆退職・基礎:一般＆退職・介護'!I21)</f>
        <v>2356658</v>
      </c>
      <c r="J21" s="70">
        <f t="shared" si="0"/>
        <v>80657.74522554589</v>
      </c>
      <c r="K21" s="70">
        <f t="shared" si="1"/>
        <v>50838.251790490984</v>
      </c>
    </row>
    <row r="22" spans="1:11" ht="21.75" customHeight="1">
      <c r="A22" s="44">
        <v>16</v>
      </c>
      <c r="B22" s="45" t="s">
        <v>16</v>
      </c>
      <c r="C22" s="70">
        <f>SUM('一般＆退職・基礎:一般＆退職・介護'!C22)</f>
        <v>69939</v>
      </c>
      <c r="D22" s="70">
        <f>SUM('一般＆退職・基礎:一般＆退職・介護'!D22)</f>
        <v>109422</v>
      </c>
      <c r="E22" s="70">
        <f>SUM('一般＆退職・基礎:一般＆退職・介護'!E22)</f>
        <v>2802583</v>
      </c>
      <c r="F22" s="70">
        <f>SUM('一般＆退職・基礎:一般＆退職・介護'!F22)</f>
        <v>0</v>
      </c>
      <c r="G22" s="70">
        <f>SUM('一般＆退職・基礎:一般＆退職・介護'!G22)</f>
        <v>1418448</v>
      </c>
      <c r="H22" s="70">
        <f>SUM('一般＆退職・基礎:一般＆退職・介護'!H22)</f>
        <v>616704</v>
      </c>
      <c r="I22" s="70">
        <f>SUM('一般＆退職・基礎:一般＆退職・介護'!I22)</f>
        <v>4837735</v>
      </c>
      <c r="J22" s="70">
        <f t="shared" si="0"/>
        <v>69170.77739172708</v>
      </c>
      <c r="K22" s="70">
        <f t="shared" si="1"/>
        <v>44211.72159163605</v>
      </c>
    </row>
    <row r="23" spans="1:11" ht="21.75" customHeight="1">
      <c r="A23" s="44">
        <v>17</v>
      </c>
      <c r="B23" s="45" t="s">
        <v>17</v>
      </c>
      <c r="C23" s="70">
        <f>SUM('一般＆退職・基礎:一般＆退職・介護'!C23)</f>
        <v>48624</v>
      </c>
      <c r="D23" s="70">
        <f>SUM('一般＆退職・基礎:一般＆退職・介護'!D23)</f>
        <v>74972</v>
      </c>
      <c r="E23" s="70">
        <f>SUM('一般＆退職・基礎:一般＆退職・介護'!E23)</f>
        <v>1621647</v>
      </c>
      <c r="F23" s="70">
        <f>SUM('一般＆退職・基礎:一般＆退職・介護'!F23)</f>
        <v>0</v>
      </c>
      <c r="G23" s="70">
        <f>SUM('一般＆退職・基礎:一般＆退職・介護'!G23)</f>
        <v>636066</v>
      </c>
      <c r="H23" s="70">
        <f>SUM('一般＆退職・基礎:一般＆退職・介護'!H23)</f>
        <v>349682</v>
      </c>
      <c r="I23" s="70">
        <f>SUM('一般＆退職・基礎:一般＆退職・介護'!I23)</f>
        <v>2607395</v>
      </c>
      <c r="J23" s="70">
        <f t="shared" si="0"/>
        <v>53623.62207963146</v>
      </c>
      <c r="K23" s="70">
        <f t="shared" si="1"/>
        <v>34778.25054687083</v>
      </c>
    </row>
    <row r="24" spans="1:11" ht="21.75" customHeight="1">
      <c r="A24" s="44">
        <v>18</v>
      </c>
      <c r="B24" s="45" t="s">
        <v>18</v>
      </c>
      <c r="C24" s="70">
        <f>SUM('一般＆退職・基礎:一般＆退職・介護'!C24)</f>
        <v>27066</v>
      </c>
      <c r="D24" s="70">
        <f>SUM('一般＆退職・基礎:一般＆退職・介護'!D24)</f>
        <v>42537</v>
      </c>
      <c r="E24" s="70">
        <f>SUM('一般＆退職・基礎:一般＆退職・介護'!E24)</f>
        <v>896430</v>
      </c>
      <c r="F24" s="70">
        <f>SUM('一般＆退職・基礎:一般＆退職・介護'!F24)</f>
        <v>187172</v>
      </c>
      <c r="G24" s="70">
        <f>SUM('一般＆退職・基礎:一般＆退職・介護'!G24)</f>
        <v>341228</v>
      </c>
      <c r="H24" s="70">
        <f>SUM('一般＆退職・基礎:一般＆退職・介護'!H24)</f>
        <v>224842</v>
      </c>
      <c r="I24" s="70">
        <f>SUM('一般＆退職・基礎:一般＆退職・介護'!I24)</f>
        <v>1649672</v>
      </c>
      <c r="J24" s="70">
        <f t="shared" si="0"/>
        <v>60949.97413729402</v>
      </c>
      <c r="K24" s="70">
        <f t="shared" si="1"/>
        <v>38782.048569480685</v>
      </c>
    </row>
    <row r="25" spans="1:11" ht="21.75" customHeight="1">
      <c r="A25" s="44">
        <v>19</v>
      </c>
      <c r="B25" s="45" t="s">
        <v>19</v>
      </c>
      <c r="C25" s="70">
        <f>SUM('一般＆退職・基礎:一般＆退職・介護'!C25)</f>
        <v>11780</v>
      </c>
      <c r="D25" s="70">
        <f>SUM('一般＆退職・基礎:一般＆退職・介護'!D25)</f>
        <v>19462</v>
      </c>
      <c r="E25" s="70">
        <f>SUM('一般＆退職・基礎:一般＆退職・介護'!E25)</f>
        <v>381235</v>
      </c>
      <c r="F25" s="70">
        <f>SUM('一般＆退職・基礎:一般＆退職・介護'!F25)</f>
        <v>72446</v>
      </c>
      <c r="G25" s="70">
        <f>SUM('一般＆退職・基礎:一般＆退職・介護'!G25)</f>
        <v>148060</v>
      </c>
      <c r="H25" s="70">
        <f>SUM('一般＆退職・基礎:一般＆退職・介護'!H25)</f>
        <v>102453</v>
      </c>
      <c r="I25" s="70">
        <f>SUM('一般＆退職・基礎:一般＆退職・介護'!I25)</f>
        <v>704194</v>
      </c>
      <c r="J25" s="70">
        <f t="shared" si="0"/>
        <v>59778.77758913412</v>
      </c>
      <c r="K25" s="70">
        <f t="shared" si="1"/>
        <v>36183.02332751002</v>
      </c>
    </row>
    <row r="26" spans="1:11" ht="21.75" customHeight="1">
      <c r="A26" s="44">
        <v>20</v>
      </c>
      <c r="B26" s="45" t="s">
        <v>20</v>
      </c>
      <c r="C26" s="70">
        <f>SUM('一般＆退職・基礎:一般＆退職・介護'!C26)</f>
        <v>19112</v>
      </c>
      <c r="D26" s="70">
        <f>SUM('一般＆退職・基礎:一般＆退職・介護'!D26)</f>
        <v>30563</v>
      </c>
      <c r="E26" s="70">
        <f>SUM('一般＆退職・基礎:一般＆退職・介護'!E26)</f>
        <v>950575</v>
      </c>
      <c r="F26" s="70">
        <f>SUM('一般＆退職・基礎:一般＆退職・介護'!F26)</f>
        <v>0</v>
      </c>
      <c r="G26" s="70">
        <f>SUM('一般＆退職・基礎:一般＆退職・介護'!G26)</f>
        <v>406098</v>
      </c>
      <c r="H26" s="70">
        <f>SUM('一般＆退職・基礎:一般＆退職・介護'!H26)</f>
        <v>182332</v>
      </c>
      <c r="I26" s="70">
        <f>SUM('一般＆退職・基礎:一般＆退職・介護'!I26)</f>
        <v>1539005</v>
      </c>
      <c r="J26" s="70">
        <f t="shared" si="0"/>
        <v>80525.58601925492</v>
      </c>
      <c r="K26" s="70">
        <f t="shared" si="1"/>
        <v>50355.168013611226</v>
      </c>
    </row>
    <row r="27" spans="1:11" ht="21.75" customHeight="1">
      <c r="A27" s="44">
        <v>21</v>
      </c>
      <c r="B27" s="45" t="s">
        <v>34</v>
      </c>
      <c r="C27" s="70">
        <f>SUM('一般＆退職・基礎:一般＆退職・介護'!C27)</f>
        <v>17276</v>
      </c>
      <c r="D27" s="70">
        <f>SUM('一般＆退職・基礎:一般＆退職・介護'!D27)</f>
        <v>27379</v>
      </c>
      <c r="E27" s="70">
        <f>SUM('一般＆退職・基礎:一般＆退職・介護'!E27)</f>
        <v>510629</v>
      </c>
      <c r="F27" s="70">
        <f>SUM('一般＆退職・基礎:一般＆退職・介護'!F27)</f>
        <v>79637</v>
      </c>
      <c r="G27" s="70">
        <f>SUM('一般＆退職・基礎:一般＆退職・介護'!G27)</f>
        <v>178501</v>
      </c>
      <c r="H27" s="70">
        <f>SUM('一般＆退職・基礎:一般＆退職・介護'!H27)</f>
        <v>116562</v>
      </c>
      <c r="I27" s="70">
        <f>SUM('一般＆退職・基礎:一般＆退職・介護'!I27)</f>
        <v>885329</v>
      </c>
      <c r="J27" s="70">
        <f aca="true" t="shared" si="2" ref="J27:J32">SUM(I27*1000/C27)</f>
        <v>51246.17967122019</v>
      </c>
      <c r="K27" s="70">
        <f aca="true" t="shared" si="3" ref="K27:K32">SUM(I27*1000/D27)</f>
        <v>32336.060484312795</v>
      </c>
    </row>
    <row r="28" spans="1:11" ht="21.75" customHeight="1">
      <c r="A28" s="44">
        <v>22</v>
      </c>
      <c r="B28" s="46" t="s">
        <v>35</v>
      </c>
      <c r="C28" s="70">
        <f>SUM('一般＆退職・基礎:一般＆退職・介護'!C28)</f>
        <v>19700</v>
      </c>
      <c r="D28" s="70">
        <f>SUM('一般＆退職・基礎:一般＆退職・介護'!D28)</f>
        <v>31240</v>
      </c>
      <c r="E28" s="70">
        <f>SUM('一般＆退職・基礎:一般＆退職・介護'!E28)</f>
        <v>664924</v>
      </c>
      <c r="F28" s="70">
        <f>SUM('一般＆退職・基礎:一般＆退職・介護'!F28)</f>
        <v>0</v>
      </c>
      <c r="G28" s="70">
        <f>SUM('一般＆退職・基礎:一般＆退職・介護'!G28)</f>
        <v>419883</v>
      </c>
      <c r="H28" s="70">
        <f>SUM('一般＆退職・基礎:一般＆退職・介護'!H28)</f>
        <v>126794</v>
      </c>
      <c r="I28" s="70">
        <f>SUM('一般＆退職・基礎:一般＆退職・介護'!I28)</f>
        <v>1211601</v>
      </c>
      <c r="J28" s="70">
        <f t="shared" si="2"/>
        <v>61502.58883248731</v>
      </c>
      <c r="K28" s="70">
        <f t="shared" si="3"/>
        <v>38783.64276568502</v>
      </c>
    </row>
    <row r="29" spans="1:11" ht="21.75" customHeight="1">
      <c r="A29" s="44">
        <v>23</v>
      </c>
      <c r="B29" s="46" t="s">
        <v>36</v>
      </c>
      <c r="C29" s="70">
        <f>SUM('一般＆退職・基礎:一般＆退職・介護'!C29)</f>
        <v>41012</v>
      </c>
      <c r="D29" s="70">
        <f>SUM('一般＆退職・基礎:一般＆退職・介護'!D29)</f>
        <v>67108</v>
      </c>
      <c r="E29" s="70">
        <f>SUM('一般＆退職・基礎:一般＆退職・介護'!E29)</f>
        <v>1666016</v>
      </c>
      <c r="F29" s="70">
        <f>SUM('一般＆退職・基礎:一般＆退職・介護'!F29)</f>
        <v>0</v>
      </c>
      <c r="G29" s="70">
        <f>SUM('一般＆退職・基礎:一般＆退職・介護'!G29)</f>
        <v>671003</v>
      </c>
      <c r="H29" s="70">
        <f>SUM('一般＆退職・基礎:一般＆退職・介護'!H29)</f>
        <v>324252</v>
      </c>
      <c r="I29" s="70">
        <f>SUM('一般＆退職・基礎:一般＆退職・介護'!I29)</f>
        <v>2661271</v>
      </c>
      <c r="J29" s="70">
        <f t="shared" si="2"/>
        <v>64890.05656880913</v>
      </c>
      <c r="K29" s="70">
        <f t="shared" si="3"/>
        <v>39656.53871371521</v>
      </c>
    </row>
    <row r="30" spans="1:11" ht="21.75" customHeight="1">
      <c r="A30" s="44">
        <v>24</v>
      </c>
      <c r="B30" s="46" t="s">
        <v>37</v>
      </c>
      <c r="C30" s="70">
        <f>SUM('一般＆退職・基礎:一般＆退職・介護'!C30)</f>
        <v>23433</v>
      </c>
      <c r="D30" s="70">
        <f>SUM('一般＆退職・基礎:一般＆退職・介護'!D30)</f>
        <v>40735</v>
      </c>
      <c r="E30" s="70">
        <f>SUM('一般＆退職・基礎:一般＆退職・介護'!E30)</f>
        <v>1122712</v>
      </c>
      <c r="F30" s="70">
        <f>SUM('一般＆退職・基礎:一般＆退職・介護'!F30)</f>
        <v>146373</v>
      </c>
      <c r="G30" s="70">
        <f>SUM('一般＆退職・基礎:一般＆退職・介護'!G30)</f>
        <v>482959</v>
      </c>
      <c r="H30" s="70">
        <f>SUM('一般＆退職・基礎:一般＆退職・介護'!H30)</f>
        <v>168759</v>
      </c>
      <c r="I30" s="70">
        <f>SUM('一般＆退職・基礎:一般＆退職・介護'!I30)</f>
        <v>1920803</v>
      </c>
      <c r="J30" s="70">
        <f t="shared" si="2"/>
        <v>81969.99957325139</v>
      </c>
      <c r="K30" s="70">
        <f t="shared" si="3"/>
        <v>47153.62710200073</v>
      </c>
    </row>
    <row r="31" spans="1:11" ht="21.75" customHeight="1">
      <c r="A31" s="44">
        <v>25</v>
      </c>
      <c r="B31" s="46" t="s">
        <v>38</v>
      </c>
      <c r="C31" s="70">
        <f>SUM('一般＆退職・基礎:一般＆退職・介護'!C31)</f>
        <v>17804</v>
      </c>
      <c r="D31" s="70">
        <f>SUM('一般＆退職・基礎:一般＆退職・介護'!D31)</f>
        <v>28967</v>
      </c>
      <c r="E31" s="70">
        <f>SUM('一般＆退職・基礎:一般＆退職・介護'!E31)</f>
        <v>588800</v>
      </c>
      <c r="F31" s="70">
        <f>SUM('一般＆退職・基礎:一般＆退職・介護'!F31)</f>
        <v>124003</v>
      </c>
      <c r="G31" s="70">
        <f>SUM('一般＆退職・基礎:一般＆退職・介護'!G31)</f>
        <v>217570</v>
      </c>
      <c r="H31" s="70">
        <f>SUM('一般＆退職・基礎:一般＆退職・介護'!H31)</f>
        <v>139864</v>
      </c>
      <c r="I31" s="70">
        <f>SUM('一般＆退職・基礎:一般＆退職・介護'!I31)</f>
        <v>1070237</v>
      </c>
      <c r="J31" s="70">
        <f t="shared" si="2"/>
        <v>60112.165805436984</v>
      </c>
      <c r="K31" s="70">
        <f t="shared" si="3"/>
        <v>36946.76701073635</v>
      </c>
    </row>
    <row r="32" spans="1:11" ht="21.75" customHeight="1">
      <c r="A32" s="44">
        <v>26</v>
      </c>
      <c r="B32" s="46" t="s">
        <v>39</v>
      </c>
      <c r="C32" s="70">
        <f>SUM('一般＆退職・基礎:一般＆退職・介護'!C32)</f>
        <v>15805</v>
      </c>
      <c r="D32" s="70">
        <f>SUM('一般＆退職・基礎:一般＆退職・介護'!D32)</f>
        <v>25494</v>
      </c>
      <c r="E32" s="70">
        <f>SUM('一般＆退職・基礎:一般＆退職・介護'!E32)</f>
        <v>562153</v>
      </c>
      <c r="F32" s="70">
        <f>SUM('一般＆退職・基礎:一般＆退職・介護'!F32)</f>
        <v>74772</v>
      </c>
      <c r="G32" s="70">
        <f>SUM('一般＆退職・基礎:一般＆退職・介護'!G32)</f>
        <v>279191</v>
      </c>
      <c r="H32" s="70">
        <f>SUM('一般＆退職・基礎:一般＆退職・介護'!H32)</f>
        <v>134233</v>
      </c>
      <c r="I32" s="70">
        <f>SUM('一般＆退職・基礎:一般＆退職・介護'!I32)</f>
        <v>1050349</v>
      </c>
      <c r="J32" s="70">
        <f t="shared" si="2"/>
        <v>66456.75419171149</v>
      </c>
      <c r="K32" s="70">
        <f t="shared" si="3"/>
        <v>41199.85094532047</v>
      </c>
    </row>
    <row r="33" spans="1:11" ht="21.75" customHeight="1">
      <c r="A33" s="44">
        <v>27</v>
      </c>
      <c r="B33" s="47" t="s">
        <v>40</v>
      </c>
      <c r="C33" s="70">
        <f>SUM('一般＆退職・基礎:一般＆退職・介護'!C33)</f>
        <v>17445</v>
      </c>
      <c r="D33" s="70">
        <f>SUM('一般＆退職・基礎:一般＆退職・介護'!D33)</f>
        <v>29601</v>
      </c>
      <c r="E33" s="70">
        <f>SUM('一般＆退職・基礎:一般＆退職・介護'!E33)</f>
        <v>645609</v>
      </c>
      <c r="F33" s="70">
        <f>SUM('一般＆退職・基礎:一般＆退職・介護'!F33)</f>
        <v>129864</v>
      </c>
      <c r="G33" s="70">
        <f>SUM('一般＆退職・基礎:一般＆退職・介護'!G33)</f>
        <v>229675</v>
      </c>
      <c r="H33" s="70">
        <f>SUM('一般＆退職・基礎:一般＆退職・介護'!H33)</f>
        <v>147193</v>
      </c>
      <c r="I33" s="70">
        <f>SUM('一般＆退職・基礎:一般＆退職・介護'!I33)</f>
        <v>1152341</v>
      </c>
      <c r="J33" s="70">
        <f t="shared" si="0"/>
        <v>66055.66064775008</v>
      </c>
      <c r="K33" s="70">
        <f t="shared" si="1"/>
        <v>38929.12401608054</v>
      </c>
    </row>
    <row r="34" spans="1:11" ht="21.75" customHeight="1">
      <c r="A34" s="44">
        <v>28</v>
      </c>
      <c r="B34" s="45" t="s">
        <v>41</v>
      </c>
      <c r="C34" s="70">
        <f>SUM('一般＆退職・基礎:一般＆退職・介護'!C34)</f>
        <v>35394</v>
      </c>
      <c r="D34" s="70">
        <f>SUM('一般＆退職・基礎:一般＆退職・介護'!D34)</f>
        <v>56981</v>
      </c>
      <c r="E34" s="70">
        <f>SUM('一般＆退職・基礎:一般＆退職・介護'!E34)</f>
        <v>1480605</v>
      </c>
      <c r="F34" s="70">
        <f>SUM('一般＆退職・基礎:一般＆退職・介護'!F34)</f>
        <v>0</v>
      </c>
      <c r="G34" s="70">
        <f>SUM('一般＆退職・基礎:一般＆退職・介護'!G34)</f>
        <v>585843</v>
      </c>
      <c r="H34" s="70">
        <f>SUM('一般＆退職・基礎:一般＆退職・介護'!H34)</f>
        <v>320761</v>
      </c>
      <c r="I34" s="70">
        <f>SUM('一般＆退職・基礎:一般＆退職・介護'!I34)</f>
        <v>2387209</v>
      </c>
      <c r="J34" s="70">
        <f t="shared" si="0"/>
        <v>67446.71413233882</v>
      </c>
      <c r="K34" s="70">
        <f t="shared" si="1"/>
        <v>41894.82459065303</v>
      </c>
    </row>
    <row r="35" spans="1:11" ht="21.75" customHeight="1">
      <c r="A35" s="44">
        <v>29</v>
      </c>
      <c r="B35" s="45" t="s">
        <v>42</v>
      </c>
      <c r="C35" s="70">
        <f>SUM('一般＆退職・基礎:一般＆退職・介護'!C35)</f>
        <v>16204</v>
      </c>
      <c r="D35" s="70">
        <f>SUM('一般＆退職・基礎:一般＆退職・介護'!D35)</f>
        <v>28289</v>
      </c>
      <c r="E35" s="70">
        <f>SUM('一般＆退職・基礎:一般＆退職・介護'!E35)</f>
        <v>718449</v>
      </c>
      <c r="F35" s="70">
        <f>SUM('一般＆退職・基礎:一般＆退職・介護'!F35)</f>
        <v>0</v>
      </c>
      <c r="G35" s="70">
        <f>SUM('一般＆退職・基礎:一般＆退職・介護'!G35)</f>
        <v>338663</v>
      </c>
      <c r="H35" s="70">
        <f>SUM('一般＆退職・基礎:一般＆退職・介護'!H35)</f>
        <v>152947</v>
      </c>
      <c r="I35" s="70">
        <f>SUM('一般＆退職・基礎:一般＆退職・介護'!I35)</f>
        <v>1210059</v>
      </c>
      <c r="J35" s="70">
        <f t="shared" si="0"/>
        <v>74676.5613428783</v>
      </c>
      <c r="K35" s="70">
        <f t="shared" si="1"/>
        <v>42774.89483544841</v>
      </c>
    </row>
    <row r="36" spans="1:11" ht="21.75" customHeight="1">
      <c r="A36" s="44">
        <v>30</v>
      </c>
      <c r="B36" s="45" t="s">
        <v>43</v>
      </c>
      <c r="C36" s="70">
        <f>SUM('一般＆退職・基礎:一般＆退職・介護'!C36)</f>
        <v>26917</v>
      </c>
      <c r="D36" s="70">
        <f>SUM('一般＆退職・基礎:一般＆退職・介護'!D36)</f>
        <v>46704</v>
      </c>
      <c r="E36" s="70">
        <f>SUM('一般＆退職・基礎:一般＆退職・介護'!E36)</f>
        <v>1227934</v>
      </c>
      <c r="F36" s="70">
        <f>SUM('一般＆退職・基礎:一般＆退職・介護'!F36)</f>
        <v>0</v>
      </c>
      <c r="G36" s="70">
        <f>SUM('一般＆退職・基礎:一般＆退職・介護'!G36)</f>
        <v>528275</v>
      </c>
      <c r="H36" s="70">
        <f>SUM('一般＆退職・基礎:一般＆退職・介護'!H36)</f>
        <v>216341</v>
      </c>
      <c r="I36" s="70">
        <f>SUM('一般＆退職・基礎:一般＆退職・介護'!I36)</f>
        <v>1972550</v>
      </c>
      <c r="J36" s="70">
        <f t="shared" si="0"/>
        <v>73282.6838057733</v>
      </c>
      <c r="K36" s="70">
        <f t="shared" si="1"/>
        <v>42235.140459061324</v>
      </c>
    </row>
    <row r="37" spans="1:11" ht="21.75" customHeight="1">
      <c r="A37" s="44">
        <v>31</v>
      </c>
      <c r="B37" s="45" t="s">
        <v>44</v>
      </c>
      <c r="C37" s="70">
        <f>SUM('一般＆退職・基礎:一般＆退職・介護'!C37)</f>
        <v>16863</v>
      </c>
      <c r="D37" s="70">
        <f>SUM('一般＆退職・基礎:一般＆退職・介護'!D37)</f>
        <v>26717</v>
      </c>
      <c r="E37" s="70">
        <f>SUM('一般＆退職・基礎:一般＆退職・介護'!E37)</f>
        <v>695966</v>
      </c>
      <c r="F37" s="70">
        <f>SUM('一般＆退職・基礎:一般＆退職・介護'!F37)</f>
        <v>92881</v>
      </c>
      <c r="G37" s="70">
        <f>SUM('一般＆退職・基礎:一般＆退職・介護'!G37)</f>
        <v>227018</v>
      </c>
      <c r="H37" s="70">
        <f>SUM('一般＆退職・基礎:一般＆退職・介護'!H37)</f>
        <v>133157</v>
      </c>
      <c r="I37" s="70">
        <f>SUM('一般＆退職・基礎:一般＆退職・介護'!I37)</f>
        <v>1149022</v>
      </c>
      <c r="J37" s="70">
        <f t="shared" si="0"/>
        <v>68138.64674138647</v>
      </c>
      <c r="K37" s="70">
        <f t="shared" si="1"/>
        <v>43007.1490062507</v>
      </c>
    </row>
    <row r="38" spans="1:11" ht="21.75" customHeight="1">
      <c r="A38" s="48">
        <v>32</v>
      </c>
      <c r="B38" s="49" t="s">
        <v>45</v>
      </c>
      <c r="C38" s="71">
        <f>SUM('一般＆退職・基礎:一般＆退職・介護'!C38)</f>
        <v>20006</v>
      </c>
      <c r="D38" s="71">
        <f>SUM('一般＆退職・基礎:一般＆退職・介護'!D38)</f>
        <v>32708</v>
      </c>
      <c r="E38" s="71">
        <f>SUM('一般＆退職・基礎:一般＆退職・介護'!E38)</f>
        <v>746438</v>
      </c>
      <c r="F38" s="71">
        <f>SUM('一般＆退職・基礎:一般＆退職・介護'!F38)</f>
        <v>0</v>
      </c>
      <c r="G38" s="71">
        <f>SUM('一般＆退職・基礎:一般＆退職・介護'!G38)</f>
        <v>352147</v>
      </c>
      <c r="H38" s="71">
        <f>SUM('一般＆退職・基礎:一般＆退職・介護'!H38)</f>
        <v>153506</v>
      </c>
      <c r="I38" s="71">
        <f>SUM('一般＆退職・基礎:一般＆退職・介護'!I38)</f>
        <v>1252091</v>
      </c>
      <c r="J38" s="71">
        <f t="shared" si="0"/>
        <v>62585.77426771969</v>
      </c>
      <c r="K38" s="71">
        <f t="shared" si="1"/>
        <v>38280.879295585175</v>
      </c>
    </row>
    <row r="39" spans="1:11" s="32" customFormat="1" ht="21.75" customHeight="1">
      <c r="A39" s="37"/>
      <c r="B39" s="38" t="s">
        <v>47</v>
      </c>
      <c r="C39" s="72">
        <f>SUM('一般＆退職・基礎:一般＆退職・介護'!C39)</f>
        <v>970932</v>
      </c>
      <c r="D39" s="72">
        <f>SUM('一般＆退職・基礎:一般＆退職・介護'!D39)</f>
        <v>1540370</v>
      </c>
      <c r="E39" s="72">
        <f>SUM('一般＆退職・基礎:一般＆退職・介護'!E39)</f>
        <v>37030605</v>
      </c>
      <c r="F39" s="72">
        <f>SUM('一般＆退職・基礎:一般＆退職・介護'!F39)</f>
        <v>1990540</v>
      </c>
      <c r="G39" s="72">
        <f>SUM('一般＆退職・基礎:一般＆退職・介護'!G39)</f>
        <v>15295735</v>
      </c>
      <c r="H39" s="72">
        <f>SUM('一般＆退職・基礎:一般＆退職・介護'!H39)</f>
        <v>8280834</v>
      </c>
      <c r="I39" s="72">
        <f>SUM('一般＆退職・基礎:一般＆退職・介護'!I39)</f>
        <v>62597714</v>
      </c>
      <c r="J39" s="72">
        <f t="shared" si="0"/>
        <v>64471.779692089665</v>
      </c>
      <c r="K39" s="72">
        <f t="shared" si="1"/>
        <v>40638.102533806814</v>
      </c>
    </row>
    <row r="40" spans="1:11" ht="21.75" customHeight="1">
      <c r="A40" s="50">
        <v>33</v>
      </c>
      <c r="B40" s="51" t="s">
        <v>21</v>
      </c>
      <c r="C40" s="73">
        <f>SUM('一般＆退職・基礎:一般＆退職・介護'!C40)</f>
        <v>13472</v>
      </c>
      <c r="D40" s="73">
        <f>SUM('一般＆退職・基礎:一般＆退職・介護'!D40)</f>
        <v>22535</v>
      </c>
      <c r="E40" s="73">
        <f>SUM('一般＆退職・基礎:一般＆退職・介護'!E40)</f>
        <v>479678</v>
      </c>
      <c r="F40" s="73">
        <f>SUM('一般＆退職・基礎:一般＆退職・介護'!F40)</f>
        <v>67733</v>
      </c>
      <c r="G40" s="73">
        <f>SUM('一般＆退職・基礎:一般＆退職・介護'!G40)</f>
        <v>243743</v>
      </c>
      <c r="H40" s="73">
        <f>SUM('一般＆退職・基礎:一般＆退職・介護'!H40)</f>
        <v>98108</v>
      </c>
      <c r="I40" s="73">
        <f>SUM('一般＆退職・基礎:一般＆退職・介護'!I40)</f>
        <v>889262</v>
      </c>
      <c r="J40" s="73">
        <f t="shared" si="0"/>
        <v>66008.16508313539</v>
      </c>
      <c r="K40" s="73">
        <f t="shared" si="1"/>
        <v>39461.371200355</v>
      </c>
    </row>
    <row r="41" spans="1:11" ht="21.75" customHeight="1">
      <c r="A41" s="44">
        <v>34</v>
      </c>
      <c r="B41" s="45" t="s">
        <v>22</v>
      </c>
      <c r="C41" s="70">
        <f>SUM('一般＆退職・基礎:一般＆退職・介護'!C41)</f>
        <v>7792</v>
      </c>
      <c r="D41" s="70">
        <f>SUM('一般＆退職・基礎:一般＆退職・介護'!D41)</f>
        <v>12374</v>
      </c>
      <c r="E41" s="70">
        <f>SUM('一般＆退職・基礎:一般＆退職・介護'!E41)</f>
        <v>230287</v>
      </c>
      <c r="F41" s="70">
        <f>SUM('一般＆退職・基礎:一般＆退職・介護'!F41)</f>
        <v>31083</v>
      </c>
      <c r="G41" s="70">
        <f>SUM('一般＆退職・基礎:一般＆退職・介護'!G41)</f>
        <v>108973</v>
      </c>
      <c r="H41" s="70">
        <f>SUM('一般＆退職・基礎:一般＆退職・介護'!H41)</f>
        <v>55807</v>
      </c>
      <c r="I41" s="70">
        <f>SUM('一般＆退職・基礎:一般＆退職・介護'!I41)</f>
        <v>426150</v>
      </c>
      <c r="J41" s="70">
        <f t="shared" si="0"/>
        <v>54690.70841889117</v>
      </c>
      <c r="K41" s="70">
        <f t="shared" si="1"/>
        <v>34439.146597704865</v>
      </c>
    </row>
    <row r="42" spans="1:11" ht="21.75" customHeight="1">
      <c r="A42" s="44">
        <v>35</v>
      </c>
      <c r="B42" s="45" t="s">
        <v>46</v>
      </c>
      <c r="C42" s="70">
        <f>SUM('一般＆退職・基礎:一般＆退職・介護'!C42)</f>
        <v>8293</v>
      </c>
      <c r="D42" s="70">
        <f>SUM('一般＆退職・基礎:一般＆退職・介護'!D42)</f>
        <v>13285</v>
      </c>
      <c r="E42" s="70">
        <f>SUM('一般＆退職・基礎:一般＆退職・介護'!E42)</f>
        <v>279429</v>
      </c>
      <c r="F42" s="70">
        <f>SUM('一般＆退職・基礎:一般＆退職・介護'!F42)</f>
        <v>43575</v>
      </c>
      <c r="G42" s="70">
        <f>SUM('一般＆退職・基礎:一般＆退職・介護'!G42)</f>
        <v>111314</v>
      </c>
      <c r="H42" s="70">
        <f>SUM('一般＆退職・基礎:一般＆退職・介護'!H42)</f>
        <v>54184</v>
      </c>
      <c r="I42" s="70">
        <f>SUM('一般＆退職・基礎:一般＆退職・介護'!I42)</f>
        <v>488502</v>
      </c>
      <c r="J42" s="70">
        <f t="shared" si="0"/>
        <v>58905.341854576145</v>
      </c>
      <c r="K42" s="70">
        <f t="shared" si="1"/>
        <v>36770.944674444865</v>
      </c>
    </row>
    <row r="43" spans="1:11" ht="21.75" customHeight="1">
      <c r="A43" s="44">
        <v>36</v>
      </c>
      <c r="B43" s="45" t="s">
        <v>23</v>
      </c>
      <c r="C43" s="70">
        <f>SUM('一般＆退職・基礎:一般＆退職・介護'!C43)</f>
        <v>10667</v>
      </c>
      <c r="D43" s="70">
        <f>SUM('一般＆退職・基礎:一般＆退職・介護'!D43)</f>
        <v>16505</v>
      </c>
      <c r="E43" s="70">
        <f>SUM('一般＆退職・基礎:一般＆退職・介護'!E43)</f>
        <v>382437</v>
      </c>
      <c r="F43" s="70">
        <f>SUM('一般＆退職・基礎:一般＆退職・介護'!F43)</f>
        <v>0</v>
      </c>
      <c r="G43" s="70">
        <f>SUM('一般＆退職・基礎:一般＆退職・介護'!G43)</f>
        <v>157572</v>
      </c>
      <c r="H43" s="70">
        <f>SUM('一般＆退職・基礎:一般＆退職・介護'!H43)</f>
        <v>82381</v>
      </c>
      <c r="I43" s="70">
        <f>SUM('一般＆退職・基礎:一般＆退職・介護'!I43)</f>
        <v>622390</v>
      </c>
      <c r="J43" s="70">
        <f t="shared" si="0"/>
        <v>58347.2391487766</v>
      </c>
      <c r="K43" s="70">
        <f t="shared" si="1"/>
        <v>37709.17903665556</v>
      </c>
    </row>
    <row r="44" spans="1:11" ht="21.75" customHeight="1">
      <c r="A44" s="44">
        <v>37</v>
      </c>
      <c r="B44" s="45" t="s">
        <v>24</v>
      </c>
      <c r="C44" s="70">
        <f>SUM('一般＆退職・基礎:一般＆退職・介護'!C44)</f>
        <v>8089</v>
      </c>
      <c r="D44" s="70">
        <f>SUM('一般＆退職・基礎:一般＆退職・介護'!D44)</f>
        <v>12637</v>
      </c>
      <c r="E44" s="70">
        <f>SUM('一般＆退職・基礎:一般＆退職・介護'!E44)</f>
        <v>264076</v>
      </c>
      <c r="F44" s="70">
        <f>SUM('一般＆退職・基礎:一般＆退職・介護'!F44)</f>
        <v>41655</v>
      </c>
      <c r="G44" s="70">
        <f>SUM('一般＆退職・基礎:一般＆退職・介護'!G44)</f>
        <v>101400</v>
      </c>
      <c r="H44" s="70">
        <f>SUM('一般＆退職・基礎:一般＆退職・介護'!H44)</f>
        <v>55517</v>
      </c>
      <c r="I44" s="70">
        <f>SUM('一般＆退職・基礎:一般＆退職・介護'!I44)</f>
        <v>462648</v>
      </c>
      <c r="J44" s="70">
        <f t="shared" si="0"/>
        <v>57194.70886388923</v>
      </c>
      <c r="K44" s="70">
        <f t="shared" si="1"/>
        <v>36610.587956002215</v>
      </c>
    </row>
    <row r="45" spans="1:11" ht="21.75" customHeight="1">
      <c r="A45" s="44">
        <v>38</v>
      </c>
      <c r="B45" s="45" t="s">
        <v>25</v>
      </c>
      <c r="C45" s="70">
        <f>SUM('一般＆退職・基礎:一般＆退職・介護'!C45)</f>
        <v>6187</v>
      </c>
      <c r="D45" s="70">
        <f>SUM('一般＆退職・基礎:一般＆退職・介護'!D45)</f>
        <v>9510</v>
      </c>
      <c r="E45" s="70">
        <f>SUM('一般＆退職・基礎:一般＆退職・介護'!E45)</f>
        <v>198119</v>
      </c>
      <c r="F45" s="70">
        <f>SUM('一般＆退職・基礎:一般＆退職・介護'!F45)</f>
        <v>39547</v>
      </c>
      <c r="G45" s="70">
        <f>SUM('一般＆退職・基礎:一般＆退職・介護'!G45)</f>
        <v>78889</v>
      </c>
      <c r="H45" s="70">
        <f>SUM('一般＆退職・基礎:一般＆退職・介護'!H45)</f>
        <v>48752</v>
      </c>
      <c r="I45" s="70">
        <f>SUM('一般＆退職・基礎:一般＆退職・介護'!I45)</f>
        <v>365307</v>
      </c>
      <c r="J45" s="70">
        <f t="shared" si="0"/>
        <v>59044.286406982385</v>
      </c>
      <c r="K45" s="70">
        <f t="shared" si="1"/>
        <v>38412.933753943216</v>
      </c>
    </row>
    <row r="46" spans="1:11" ht="21.75" customHeight="1">
      <c r="A46" s="44">
        <v>39</v>
      </c>
      <c r="B46" s="45" t="s">
        <v>26</v>
      </c>
      <c r="C46" s="70">
        <f>SUM('一般＆退職・基礎:一般＆退職・介護'!C46)</f>
        <v>17149</v>
      </c>
      <c r="D46" s="70">
        <f>SUM('一般＆退職・基礎:一般＆退職・介護'!D46)</f>
        <v>26994</v>
      </c>
      <c r="E46" s="70">
        <f>SUM('一般＆退職・基礎:一般＆退職・介護'!E46)</f>
        <v>561291</v>
      </c>
      <c r="F46" s="70">
        <f>SUM('一般＆退職・基礎:一般＆退職・介護'!F46)</f>
        <v>102355</v>
      </c>
      <c r="G46" s="70">
        <f>SUM('一般＆退職・基礎:一般＆退職・介護'!G46)</f>
        <v>250945</v>
      </c>
      <c r="H46" s="70">
        <f>SUM('一般＆退職・基礎:一般＆退職・介護'!H46)</f>
        <v>144313</v>
      </c>
      <c r="I46" s="70">
        <f>SUM('一般＆退職・基礎:一般＆退職・介護'!I46)</f>
        <v>1058904</v>
      </c>
      <c r="J46" s="70">
        <f t="shared" si="0"/>
        <v>61747.27389352149</v>
      </c>
      <c r="K46" s="70">
        <f t="shared" si="1"/>
        <v>39227.383863080686</v>
      </c>
    </row>
    <row r="47" spans="1:11" ht="21.75" customHeight="1">
      <c r="A47" s="44">
        <v>40</v>
      </c>
      <c r="B47" s="45" t="s">
        <v>27</v>
      </c>
      <c r="C47" s="70">
        <f>SUM('一般＆退職・基礎:一般＆退職・介護'!C47)</f>
        <v>3787</v>
      </c>
      <c r="D47" s="70">
        <f>SUM('一般＆退職・基礎:一般＆退職・介護'!D47)</f>
        <v>6241</v>
      </c>
      <c r="E47" s="70">
        <f>SUM('一般＆退職・基礎:一般＆退職・介護'!E47)</f>
        <v>157190</v>
      </c>
      <c r="F47" s="70">
        <f>SUM('一般＆退職・基礎:一般＆退職・介護'!F47)</f>
        <v>36400</v>
      </c>
      <c r="G47" s="70">
        <f>SUM('一般＆退職・基礎:一般＆退職・介護'!G47)</f>
        <v>70216</v>
      </c>
      <c r="H47" s="70">
        <f>SUM('一般＆退職・基礎:一般＆退職・介護'!H47)</f>
        <v>37160</v>
      </c>
      <c r="I47" s="70">
        <f>SUM('一般＆退職・基礎:一般＆退職・介護'!I47)</f>
        <v>300966</v>
      </c>
      <c r="J47" s="70">
        <f t="shared" si="0"/>
        <v>79473.46184314761</v>
      </c>
      <c r="K47" s="70">
        <f t="shared" si="1"/>
        <v>48224.00256369171</v>
      </c>
    </row>
    <row r="48" spans="1:11" ht="21.75" customHeight="1">
      <c r="A48" s="44">
        <v>41</v>
      </c>
      <c r="B48" s="45" t="s">
        <v>28</v>
      </c>
      <c r="C48" s="70">
        <f>SUM('一般＆退職・基礎:一般＆退職・介護'!C48)</f>
        <v>10222</v>
      </c>
      <c r="D48" s="70">
        <f>SUM('一般＆退職・基礎:一般＆退職・介護'!D48)</f>
        <v>18254</v>
      </c>
      <c r="E48" s="70">
        <f>SUM('一般＆退職・基礎:一般＆退職・介護'!E48)</f>
        <v>529057</v>
      </c>
      <c r="F48" s="70">
        <f>SUM('一般＆退職・基礎:一般＆退職・介護'!F48)</f>
        <v>86897</v>
      </c>
      <c r="G48" s="70">
        <f>SUM('一般＆退職・基礎:一般＆退職・介護'!G48)</f>
        <v>152085</v>
      </c>
      <c r="H48" s="70">
        <f>SUM('一般＆退職・基礎:一般＆退職・介護'!H48)</f>
        <v>75939</v>
      </c>
      <c r="I48" s="70">
        <f>SUM('一般＆退職・基礎:一般＆退職・介護'!I48)</f>
        <v>843978</v>
      </c>
      <c r="J48" s="70">
        <f t="shared" si="0"/>
        <v>82564.86010565447</v>
      </c>
      <c r="K48" s="70">
        <f t="shared" si="1"/>
        <v>46235.23611263285</v>
      </c>
    </row>
    <row r="49" spans="1:11" ht="21.75" customHeight="1">
      <c r="A49" s="44">
        <v>42</v>
      </c>
      <c r="B49" s="45" t="s">
        <v>29</v>
      </c>
      <c r="C49" s="70">
        <f>SUM('一般＆退職・基礎:一般＆退職・介護'!C49)</f>
        <v>3566</v>
      </c>
      <c r="D49" s="70">
        <f>SUM('一般＆退職・基礎:一般＆退職・介護'!D49)</f>
        <v>5961</v>
      </c>
      <c r="E49" s="70">
        <f>SUM('一般＆退職・基礎:一般＆退職・介護'!E49)</f>
        <v>146035</v>
      </c>
      <c r="F49" s="70">
        <f>SUM('一般＆退職・基礎:一般＆退職・介護'!F49)</f>
        <v>34764</v>
      </c>
      <c r="G49" s="70">
        <f>SUM('一般＆退職・基礎:一般＆退職・介護'!G49)</f>
        <v>52920</v>
      </c>
      <c r="H49" s="70">
        <f>SUM('一般＆退職・基礎:一般＆退職・介護'!H49)</f>
        <v>29677</v>
      </c>
      <c r="I49" s="70">
        <f>SUM('一般＆退職・基礎:一般＆退職・介護'!I49)</f>
        <v>263396</v>
      </c>
      <c r="J49" s="70">
        <f t="shared" si="0"/>
        <v>73863.15199102636</v>
      </c>
      <c r="K49" s="70">
        <f t="shared" si="1"/>
        <v>44186.5458815635</v>
      </c>
    </row>
    <row r="50" spans="1:11" ht="21.75" customHeight="1">
      <c r="A50" s="44">
        <v>43</v>
      </c>
      <c r="B50" s="45" t="s">
        <v>30</v>
      </c>
      <c r="C50" s="70">
        <f>SUM('一般＆退職・基礎:一般＆退職・介護'!C50)</f>
        <v>10244</v>
      </c>
      <c r="D50" s="70">
        <f>SUM('一般＆退職・基礎:一般＆退職・介護'!D50)</f>
        <v>18130</v>
      </c>
      <c r="E50" s="70">
        <f>SUM('一般＆退職・基礎:一般＆退職・介護'!E50)</f>
        <v>542299</v>
      </c>
      <c r="F50" s="70">
        <f>SUM('一般＆退職・基礎:一般＆退職・介護'!F50)</f>
        <v>95675</v>
      </c>
      <c r="G50" s="70">
        <f>SUM('一般＆退職・基礎:一般＆退職・介護'!G50)</f>
        <v>185306</v>
      </c>
      <c r="H50" s="70">
        <f>SUM('一般＆退職・基礎:一般＆退職・介護'!H50)</f>
        <v>91745</v>
      </c>
      <c r="I50" s="70">
        <f>SUM('一般＆退職・基礎:一般＆退職・介護'!I50)</f>
        <v>915025</v>
      </c>
      <c r="J50" s="70">
        <f t="shared" si="0"/>
        <v>89323.01835220617</v>
      </c>
      <c r="K50" s="70">
        <f t="shared" si="1"/>
        <v>50470.215113072256</v>
      </c>
    </row>
    <row r="51" spans="1:11" ht="21.75" customHeight="1">
      <c r="A51" s="48">
        <v>44</v>
      </c>
      <c r="B51" s="49" t="s">
        <v>31</v>
      </c>
      <c r="C51" s="74">
        <f>SUM('一般＆退職・基礎:一般＆退職・介護'!C51)</f>
        <v>7803</v>
      </c>
      <c r="D51" s="74">
        <f>SUM('一般＆退職・基礎:一般＆退職・介護'!D51)</f>
        <v>12162</v>
      </c>
      <c r="E51" s="74">
        <f>SUM('一般＆退職・基礎:一般＆退職・介護'!E51)</f>
        <v>257982</v>
      </c>
      <c r="F51" s="74">
        <f>SUM('一般＆退職・基礎:一般＆退職・介護'!F51)</f>
        <v>0</v>
      </c>
      <c r="G51" s="74">
        <f>SUM('一般＆退職・基礎:一般＆退職・介護'!G51)</f>
        <v>115649</v>
      </c>
      <c r="H51" s="74">
        <f>SUM('一般＆退職・基礎:一般＆退職・介護'!H51)</f>
        <v>67010</v>
      </c>
      <c r="I51" s="74">
        <f>SUM('一般＆退職・基礎:一般＆退職・介護'!I51)</f>
        <v>440641</v>
      </c>
      <c r="J51" s="71">
        <f t="shared" si="0"/>
        <v>56470.71639113162</v>
      </c>
      <c r="K51" s="71">
        <f t="shared" si="1"/>
        <v>36230.96530175958</v>
      </c>
    </row>
    <row r="52" spans="1:11" s="32" customFormat="1" ht="21.75" customHeight="1">
      <c r="A52" s="37"/>
      <c r="B52" s="52" t="s">
        <v>1</v>
      </c>
      <c r="C52" s="72">
        <f>SUM('一般＆退職・基礎:一般＆退職・介護'!C52)</f>
        <v>107271</v>
      </c>
      <c r="D52" s="72">
        <f>SUM('一般＆退職・基礎:一般＆退職・介護'!D52)</f>
        <v>174588</v>
      </c>
      <c r="E52" s="72">
        <f>SUM('一般＆退職・基礎:一般＆退職・介護'!E52)</f>
        <v>4027880</v>
      </c>
      <c r="F52" s="72">
        <f>SUM('一般＆退職・基礎:一般＆退職・介護'!F52)</f>
        <v>579684</v>
      </c>
      <c r="G52" s="72">
        <f>SUM('一般＆退職・基礎:一般＆退職・介護'!G52)</f>
        <v>1629012</v>
      </c>
      <c r="H52" s="72">
        <f>SUM('一般＆退職・基礎:一般＆退職・介護'!H52)</f>
        <v>840593</v>
      </c>
      <c r="I52" s="72">
        <f>SUM('一般＆退職・基礎:一般＆退職・介護'!I52)</f>
        <v>7077169</v>
      </c>
      <c r="J52" s="72">
        <f>SUM(I52*1000/C52)</f>
        <v>65974.67162606855</v>
      </c>
      <c r="K52" s="72">
        <f>SUM(I52*1000/D52)</f>
        <v>40536.39998167114</v>
      </c>
    </row>
    <row r="53" spans="1:11" s="32" customFormat="1" ht="21.75" customHeight="1">
      <c r="A53" s="40"/>
      <c r="B53" s="53" t="s">
        <v>61</v>
      </c>
      <c r="C53" s="75">
        <f>SUM('一般＆退職・基礎:一般＆退職・介護'!C53)</f>
        <v>1078203</v>
      </c>
      <c r="D53" s="75">
        <f>SUM('一般＆退職・基礎:一般＆退職・介護'!D53)</f>
        <v>1714958</v>
      </c>
      <c r="E53" s="75">
        <f>SUM('一般＆退職・基礎:一般＆退職・介護'!E53)</f>
        <v>41058485</v>
      </c>
      <c r="F53" s="75">
        <f>SUM('一般＆退職・基礎:一般＆退職・介護'!F53)</f>
        <v>2570224</v>
      </c>
      <c r="G53" s="75">
        <f>SUM('一般＆退職・基礎:一般＆退職・介護'!G53)</f>
        <v>16924747</v>
      </c>
      <c r="H53" s="75">
        <f>SUM('一般＆退職・基礎:一般＆退職・介護'!H53)</f>
        <v>9121427</v>
      </c>
      <c r="I53" s="75">
        <f>SUM('一般＆退職・基礎:一般＆退職・介護'!I53)</f>
        <v>69674883</v>
      </c>
      <c r="J53" s="75">
        <f>SUM(I53*1000/C53)</f>
        <v>64621.30322397545</v>
      </c>
      <c r="K53" s="75">
        <f>SUM(I53*1000/D53)</f>
        <v>40627.74890113927</v>
      </c>
    </row>
    <row r="54" spans="2:11" ht="22.5" customHeight="1">
      <c r="B54" s="81" t="s">
        <v>67</v>
      </c>
      <c r="C54" s="84">
        <v>1121503</v>
      </c>
      <c r="D54" s="84">
        <v>1817348</v>
      </c>
      <c r="E54" s="84">
        <v>43213981</v>
      </c>
      <c r="F54" s="84">
        <v>2674908</v>
      </c>
      <c r="G54" s="84">
        <v>17997063</v>
      </c>
      <c r="H54" s="84">
        <v>9504294</v>
      </c>
      <c r="I54" s="84">
        <v>73390246</v>
      </c>
      <c r="J54" s="84">
        <v>65439.188303553354</v>
      </c>
      <c r="K54" s="84">
        <v>40383.15501488983</v>
      </c>
    </row>
    <row r="55" spans="2:11" ht="22.5" customHeight="1">
      <c r="B55" s="81" t="s">
        <v>68</v>
      </c>
      <c r="C55" s="83">
        <f aca="true" t="shared" si="4" ref="C55:K55">C53/C54</f>
        <v>0.9613910974825747</v>
      </c>
      <c r="D55" s="83">
        <f t="shared" si="4"/>
        <v>0.9436596623211405</v>
      </c>
      <c r="E55" s="83">
        <f t="shared" si="4"/>
        <v>0.9501204020060082</v>
      </c>
      <c r="F55" s="83">
        <f t="shared" si="4"/>
        <v>0.9608644484221514</v>
      </c>
      <c r="G55" s="83">
        <f t="shared" si="4"/>
        <v>0.9404171669566307</v>
      </c>
      <c r="H55" s="83">
        <f t="shared" si="4"/>
        <v>0.9597164187050611</v>
      </c>
      <c r="I55" s="83">
        <f t="shared" si="4"/>
        <v>0.9493752480404548</v>
      </c>
      <c r="J55" s="83">
        <f t="shared" si="4"/>
        <v>0.9875016010928501</v>
      </c>
      <c r="K55" s="83">
        <f t="shared" si="4"/>
        <v>1.0060568295409127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H29010149担当</cp:lastModifiedBy>
  <cp:lastPrinted>2018-09-12T00:52:32Z</cp:lastPrinted>
  <dcterms:created xsi:type="dcterms:W3CDTF">2003-03-10T00:04:38Z</dcterms:created>
  <dcterms:modified xsi:type="dcterms:W3CDTF">2018-09-13T07:42:59Z</dcterms:modified>
  <cp:category/>
  <cp:version/>
  <cp:contentType/>
  <cp:contentStatus/>
</cp:coreProperties>
</file>