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0" windowWidth="10275" windowHeight="8145" tabRatio="713" activeTab="3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'一般＆退職・介護'!$A$1:$K$55</definedName>
    <definedName name="_xlnm.Print_Area" localSheetId="0">'一般＆退職・基礎'!$A$1:$K$55</definedName>
    <definedName name="_xlnm.Print_Area" localSheetId="1">'一般＆退職・後期'!$A$1:$K$55</definedName>
    <definedName name="_xlnm.Print_Area" localSheetId="3">'合計・基礎+介護'!$A$1:$K$55</definedName>
  </definedNames>
  <calcPr fullCalcOnLoad="1"/>
</workbook>
</file>

<file path=xl/comments1.xml><?xml version="1.0" encoding="utf-8"?>
<comments xmlns="http://schemas.openxmlformats.org/spreadsheetml/2006/main">
  <authors>
    <author>H23030059</author>
  </authors>
  <commentList>
    <comment ref="B54" authorId="0">
      <text>
        <r>
          <rPr>
            <b/>
            <sz val="9"/>
            <rFont val="ＭＳ Ｐゴシック"/>
            <family val="3"/>
          </rPr>
          <t>チェック用
ホームページには掲載しない。</t>
        </r>
      </text>
    </comment>
    <comment ref="B55" authorId="0">
      <text>
        <r>
          <rPr>
            <b/>
            <sz val="9"/>
            <rFont val="ＭＳ Ｐゴシック"/>
            <family val="3"/>
          </rPr>
          <t>チェック用
ホームページには掲載しない。</t>
        </r>
      </text>
    </comment>
  </commentList>
</comments>
</file>

<file path=xl/sharedStrings.xml><?xml version="1.0" encoding="utf-8"?>
<sst xmlns="http://schemas.openxmlformats.org/spreadsheetml/2006/main" count="257" uniqueCount="70">
  <si>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</si>
  <si>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</si>
  <si>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</si>
  <si>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</si>
  <si>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</si>
  <si>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</si>
  <si>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</si>
  <si>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</si>
  <si>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</si>
  <si>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</si>
  <si>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</si>
  <si>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</si>
  <si>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</si>
  <si>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</si>
  <si>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</si>
  <si>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</si>
  <si>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</si>
  <si>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</si>
  <si>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</si>
  <si>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</si>
  <si>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</si>
  <si>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</si>
  <si>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</si>
  <si>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</si>
  <si>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</si>
  <si>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</si>
  <si>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</si>
  <si>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</si>
  <si>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</si>
  <si>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</si>
  <si>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</si>
  <si>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</si>
  <si>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</si>
  <si>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</si>
  <si>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</si>
  <si>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</si>
  <si>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</si>
  <si>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</si>
  <si>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</si>
  <si>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</si>
  <si>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</si>
  <si>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</si>
  <si>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</si>
  <si>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</si>
  <si>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</si>
  <si>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</si>
  <si>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</si>
  <si>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</si>
  <si>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</si>
  <si>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</si>
  <si>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</si>
  <si>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</si>
  <si>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</si>
  <si>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</si>
  <si>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</si>
  <si>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</si>
  <si>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</si>
  <si>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</si>
  <si>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</si>
  <si>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</si>
  <si>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</si>
  <si>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</si>
  <si>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</si>
  <si>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</si>
  <si>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</si>
  <si>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</si>
  <si>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</si>
  <si>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前年度</t>
  </si>
  <si>
    <t>本年度／前年度</t>
  </si>
  <si>
    <t>第６表　平成30年度国民健康保険税（料）に関する調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</si>
</sst>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.0%"/>
    <numFmt numFmtId="180" formatCode="0.000%"/>
    <numFmt numFmtId="181" formatCode="0.0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8" fontId="7" fillId="0" borderId="17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178" fontId="7" fillId="0" borderId="18" xfId="48" applyNumberFormat="1" applyFont="1" applyBorder="1" applyAlignment="1">
      <alignment vertical="center"/>
    </xf>
    <xf numFmtId="178" fontId="7" fillId="0" borderId="19" xfId="48" applyNumberFormat="1" applyFont="1" applyBorder="1" applyAlignment="1">
      <alignment vertical="center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vertical="center"/>
    </xf>
    <xf numFmtId="178" fontId="7" fillId="33" borderId="12" xfId="0" applyNumberFormat="1" applyFont="1" applyFill="1" applyBorder="1" applyAlignment="1">
      <alignment horizontal="right" vertical="center"/>
    </xf>
    <xf numFmtId="178" fontId="7" fillId="33" borderId="12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178" fontId="7" fillId="33" borderId="19" xfId="0" applyNumberFormat="1" applyFont="1" applyFill="1" applyBorder="1" applyAlignment="1">
      <alignment vertical="center"/>
    </xf>
    <xf numFmtId="178" fontId="7" fillId="33" borderId="2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center" shrinkToFit="1"/>
    </xf>
    <xf numFmtId="176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9" fontId="7" fillId="0" borderId="0" xfId="60" applyNumberFormat="1" applyFont="1" applyAlignment="1">
      <alignment horizontal="right"/>
      <protection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20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view="pageBreakPreview" zoomScale="70" zoomScaleSheetLayoutView="70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2" t="s">
        <v>69</v>
      </c>
      <c r="B1" s="2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3" t="s">
        <v>2</v>
      </c>
      <c r="B2" s="21"/>
      <c r="C2" s="11"/>
      <c r="D2" s="11"/>
      <c r="E2" s="11"/>
      <c r="F2" s="11"/>
      <c r="G2" s="11"/>
      <c r="H2" s="11"/>
      <c r="I2" s="11"/>
      <c r="J2" s="11"/>
      <c r="K2" s="11"/>
    </row>
    <row r="3" spans="1:11" ht="17.25" customHeight="1">
      <c r="A3" s="87" t="s">
        <v>48</v>
      </c>
      <c r="B3" s="96" t="s">
        <v>49</v>
      </c>
      <c r="C3" s="90" t="s">
        <v>50</v>
      </c>
      <c r="D3" s="91"/>
      <c r="E3" s="90" t="s">
        <v>51</v>
      </c>
      <c r="F3" s="102"/>
      <c r="G3" s="102"/>
      <c r="H3" s="102"/>
      <c r="I3" s="14"/>
      <c r="J3" s="99" t="s">
        <v>52</v>
      </c>
      <c r="K3" s="99" t="s">
        <v>53</v>
      </c>
    </row>
    <row r="4" spans="1:11" ht="17.25" customHeight="1">
      <c r="A4" s="88"/>
      <c r="B4" s="97"/>
      <c r="C4" s="92" t="s">
        <v>54</v>
      </c>
      <c r="D4" s="95" t="s">
        <v>55</v>
      </c>
      <c r="E4" s="99" t="s">
        <v>56</v>
      </c>
      <c r="F4" s="99" t="s">
        <v>57</v>
      </c>
      <c r="G4" s="99" t="s">
        <v>58</v>
      </c>
      <c r="H4" s="99" t="s">
        <v>0</v>
      </c>
      <c r="I4" s="15" t="s">
        <v>59</v>
      </c>
      <c r="J4" s="100"/>
      <c r="K4" s="100"/>
    </row>
    <row r="5" spans="1:11" ht="17.25" customHeight="1">
      <c r="A5" s="88"/>
      <c r="B5" s="97"/>
      <c r="C5" s="93"/>
      <c r="D5" s="95"/>
      <c r="E5" s="100"/>
      <c r="F5" s="100"/>
      <c r="G5" s="100"/>
      <c r="H5" s="100"/>
      <c r="I5" s="15" t="s">
        <v>60</v>
      </c>
      <c r="J5" s="100"/>
      <c r="K5" s="100"/>
    </row>
    <row r="6" spans="1:11" ht="17.25" customHeight="1">
      <c r="A6" s="89"/>
      <c r="B6" s="98"/>
      <c r="C6" s="94"/>
      <c r="D6" s="95"/>
      <c r="E6" s="101"/>
      <c r="F6" s="101"/>
      <c r="G6" s="101"/>
      <c r="H6" s="101"/>
      <c r="I6" s="16"/>
      <c r="J6" s="101"/>
      <c r="K6" s="101"/>
    </row>
    <row r="7" spans="1:11" ht="21.75" customHeight="1">
      <c r="A7" s="28">
        <v>1</v>
      </c>
      <c r="B7" s="22" t="s">
        <v>3</v>
      </c>
      <c r="C7" s="54">
        <v>37119</v>
      </c>
      <c r="D7" s="54">
        <v>59120</v>
      </c>
      <c r="E7" s="76">
        <v>2420807</v>
      </c>
      <c r="F7" s="76">
        <v>0</v>
      </c>
      <c r="G7" s="76">
        <v>993092</v>
      </c>
      <c r="H7" s="76">
        <v>655368</v>
      </c>
      <c r="I7" s="59">
        <f>SUM(E7:H7)</f>
        <v>4069267</v>
      </c>
      <c r="J7" s="60">
        <f>SUM(I7*1000/C7)</f>
        <v>109627.60311430803</v>
      </c>
      <c r="K7" s="60">
        <f>SUM(I7*1000/D7)</f>
        <v>68830.63261163735</v>
      </c>
    </row>
    <row r="8" spans="1:11" ht="21.75" customHeight="1">
      <c r="A8" s="29">
        <v>2</v>
      </c>
      <c r="B8" s="19" t="s">
        <v>4</v>
      </c>
      <c r="C8" s="55">
        <v>22543</v>
      </c>
      <c r="D8" s="55">
        <v>33723</v>
      </c>
      <c r="E8" s="77">
        <v>1378721</v>
      </c>
      <c r="F8" s="77">
        <v>0</v>
      </c>
      <c r="G8" s="77">
        <v>488173</v>
      </c>
      <c r="H8" s="77">
        <v>497057</v>
      </c>
      <c r="I8" s="61">
        <f aca="true" t="shared" si="0" ref="I8:I51">SUM(E8:H8)</f>
        <v>2363951</v>
      </c>
      <c r="J8" s="62">
        <f aca="true" t="shared" si="1" ref="J8:J51">SUM(I8*1000/C8)</f>
        <v>104864.08197666681</v>
      </c>
      <c r="K8" s="62">
        <f aca="true" t="shared" si="2" ref="K8:K51">SUM(I8*1000/D8)</f>
        <v>70099.07185007265</v>
      </c>
    </row>
    <row r="9" spans="1:11" ht="21.75" customHeight="1">
      <c r="A9" s="29">
        <v>3</v>
      </c>
      <c r="B9" s="19" t="s">
        <v>5</v>
      </c>
      <c r="C9" s="55">
        <v>21417</v>
      </c>
      <c r="D9" s="55">
        <v>34078</v>
      </c>
      <c r="E9" s="77">
        <v>1437559</v>
      </c>
      <c r="F9" s="77">
        <v>0</v>
      </c>
      <c r="G9" s="77">
        <v>570467</v>
      </c>
      <c r="H9" s="77">
        <v>412003</v>
      </c>
      <c r="I9" s="61">
        <f t="shared" si="0"/>
        <v>2420029</v>
      </c>
      <c r="J9" s="62">
        <f t="shared" si="1"/>
        <v>112995.70434701405</v>
      </c>
      <c r="K9" s="62">
        <f t="shared" si="2"/>
        <v>71014.4081225424</v>
      </c>
    </row>
    <row r="10" spans="1:11" ht="21.75" customHeight="1">
      <c r="A10" s="29">
        <v>4</v>
      </c>
      <c r="B10" s="19" t="s">
        <v>6</v>
      </c>
      <c r="C10" s="55">
        <v>21814</v>
      </c>
      <c r="D10" s="55">
        <v>36454</v>
      </c>
      <c r="E10" s="77">
        <v>1633958</v>
      </c>
      <c r="F10" s="77">
        <v>0</v>
      </c>
      <c r="G10" s="77">
        <v>474760</v>
      </c>
      <c r="H10" s="77">
        <v>304693</v>
      </c>
      <c r="I10" s="61">
        <f t="shared" si="0"/>
        <v>2413411</v>
      </c>
      <c r="J10" s="62">
        <f t="shared" si="1"/>
        <v>110635.87604290822</v>
      </c>
      <c r="K10" s="62">
        <f t="shared" si="2"/>
        <v>66204.28485214243</v>
      </c>
    </row>
    <row r="11" spans="1:11" ht="21.75" customHeight="1">
      <c r="A11" s="29">
        <v>5</v>
      </c>
      <c r="B11" s="19" t="s">
        <v>7</v>
      </c>
      <c r="C11" s="55">
        <v>11312</v>
      </c>
      <c r="D11" s="55">
        <v>18857</v>
      </c>
      <c r="E11" s="77">
        <v>705588</v>
      </c>
      <c r="F11" s="77">
        <v>117130</v>
      </c>
      <c r="G11" s="77">
        <v>291581</v>
      </c>
      <c r="H11" s="77">
        <v>154618</v>
      </c>
      <c r="I11" s="61">
        <f t="shared" si="0"/>
        <v>1268917</v>
      </c>
      <c r="J11" s="62">
        <f t="shared" si="1"/>
        <v>112174.41654879773</v>
      </c>
      <c r="K11" s="62">
        <f t="shared" si="2"/>
        <v>67291.56281486982</v>
      </c>
    </row>
    <row r="12" spans="1:11" ht="21.75" customHeight="1">
      <c r="A12" s="29">
        <v>6</v>
      </c>
      <c r="B12" s="19" t="s">
        <v>8</v>
      </c>
      <c r="C12" s="55">
        <v>7908</v>
      </c>
      <c r="D12" s="55">
        <v>13503</v>
      </c>
      <c r="E12" s="77">
        <v>517812</v>
      </c>
      <c r="F12" s="77">
        <v>91934</v>
      </c>
      <c r="G12" s="77">
        <v>175095</v>
      </c>
      <c r="H12" s="77">
        <v>105933</v>
      </c>
      <c r="I12" s="61">
        <f t="shared" si="0"/>
        <v>890774</v>
      </c>
      <c r="J12" s="62">
        <f t="shared" si="1"/>
        <v>112642.13454729388</v>
      </c>
      <c r="K12" s="62">
        <f t="shared" si="2"/>
        <v>65968.59957046583</v>
      </c>
    </row>
    <row r="13" spans="1:11" ht="21.75" customHeight="1">
      <c r="A13" s="29">
        <v>7</v>
      </c>
      <c r="B13" s="19" t="s">
        <v>32</v>
      </c>
      <c r="C13" s="55">
        <v>11506</v>
      </c>
      <c r="D13" s="55">
        <v>18765</v>
      </c>
      <c r="E13" s="77">
        <v>673055</v>
      </c>
      <c r="F13" s="77">
        <v>78260</v>
      </c>
      <c r="G13" s="77">
        <v>281906</v>
      </c>
      <c r="H13" s="77">
        <v>159635</v>
      </c>
      <c r="I13" s="61">
        <f t="shared" si="0"/>
        <v>1192856</v>
      </c>
      <c r="J13" s="62">
        <f t="shared" si="1"/>
        <v>103672.51868590301</v>
      </c>
      <c r="K13" s="62">
        <f t="shared" si="2"/>
        <v>63568.132160937916</v>
      </c>
    </row>
    <row r="14" spans="1:11" ht="21.75" customHeight="1">
      <c r="A14" s="29">
        <v>8</v>
      </c>
      <c r="B14" s="19" t="s">
        <v>9</v>
      </c>
      <c r="C14" s="55">
        <v>6542</v>
      </c>
      <c r="D14" s="55">
        <v>11426</v>
      </c>
      <c r="E14" s="77">
        <v>491703</v>
      </c>
      <c r="F14" s="77">
        <v>105904</v>
      </c>
      <c r="G14" s="77">
        <v>159868</v>
      </c>
      <c r="H14" s="77">
        <v>90479</v>
      </c>
      <c r="I14" s="61">
        <f t="shared" si="0"/>
        <v>847954</v>
      </c>
      <c r="J14" s="62">
        <f t="shared" si="1"/>
        <v>129616.93671660042</v>
      </c>
      <c r="K14" s="62">
        <f t="shared" si="2"/>
        <v>74212.67285139156</v>
      </c>
    </row>
    <row r="15" spans="1:11" ht="21.75" customHeight="1">
      <c r="A15" s="29">
        <v>9</v>
      </c>
      <c r="B15" s="19" t="s">
        <v>33</v>
      </c>
      <c r="C15" s="55">
        <v>9562</v>
      </c>
      <c r="D15" s="55">
        <v>16588</v>
      </c>
      <c r="E15" s="77">
        <v>692583</v>
      </c>
      <c r="F15" s="77">
        <v>0</v>
      </c>
      <c r="G15" s="77">
        <v>228278</v>
      </c>
      <c r="H15" s="77">
        <v>132322</v>
      </c>
      <c r="I15" s="61">
        <f t="shared" si="0"/>
        <v>1053183</v>
      </c>
      <c r="J15" s="62">
        <f t="shared" si="1"/>
        <v>110142.54340096214</v>
      </c>
      <c r="K15" s="62">
        <f t="shared" si="2"/>
        <v>63490.65589582831</v>
      </c>
    </row>
    <row r="16" spans="1:11" ht="21.75" customHeight="1">
      <c r="A16" s="29">
        <v>10</v>
      </c>
      <c r="B16" s="19" t="s">
        <v>10</v>
      </c>
      <c r="C16" s="55">
        <v>7779</v>
      </c>
      <c r="D16" s="55">
        <v>12632</v>
      </c>
      <c r="E16" s="77">
        <v>427874</v>
      </c>
      <c r="F16" s="77">
        <v>83594</v>
      </c>
      <c r="G16" s="77">
        <v>125323</v>
      </c>
      <c r="H16" s="77">
        <v>100747</v>
      </c>
      <c r="I16" s="61">
        <f t="shared" si="0"/>
        <v>737538</v>
      </c>
      <c r="J16" s="62">
        <f t="shared" si="1"/>
        <v>94811.41534901658</v>
      </c>
      <c r="K16" s="62">
        <f t="shared" si="2"/>
        <v>58386.47878404053</v>
      </c>
    </row>
    <row r="17" spans="1:11" ht="21.75" customHeight="1">
      <c r="A17" s="29">
        <v>11</v>
      </c>
      <c r="B17" s="19" t="s">
        <v>11</v>
      </c>
      <c r="C17" s="55">
        <v>4206</v>
      </c>
      <c r="D17" s="55">
        <v>6565</v>
      </c>
      <c r="E17" s="77">
        <v>209396</v>
      </c>
      <c r="F17" s="77">
        <v>48717</v>
      </c>
      <c r="G17" s="77">
        <v>107857</v>
      </c>
      <c r="H17" s="77">
        <v>49885</v>
      </c>
      <c r="I17" s="61">
        <f t="shared" si="0"/>
        <v>415855</v>
      </c>
      <c r="J17" s="62">
        <f t="shared" si="1"/>
        <v>98871.84973846885</v>
      </c>
      <c r="K17" s="62">
        <f t="shared" si="2"/>
        <v>63344.249809596346</v>
      </c>
    </row>
    <row r="18" spans="1:11" ht="21.75" customHeight="1">
      <c r="A18" s="29">
        <v>12</v>
      </c>
      <c r="B18" s="19" t="s">
        <v>12</v>
      </c>
      <c r="C18" s="55">
        <v>6317</v>
      </c>
      <c r="D18" s="55">
        <v>9810</v>
      </c>
      <c r="E18" s="77">
        <v>349654</v>
      </c>
      <c r="F18" s="77">
        <v>70509</v>
      </c>
      <c r="G18" s="77">
        <v>139607</v>
      </c>
      <c r="H18" s="77">
        <v>71133</v>
      </c>
      <c r="I18" s="61">
        <f t="shared" si="0"/>
        <v>630903</v>
      </c>
      <c r="J18" s="62">
        <f t="shared" si="1"/>
        <v>99873.83251543454</v>
      </c>
      <c r="K18" s="62">
        <f t="shared" si="2"/>
        <v>64312.23241590214</v>
      </c>
    </row>
    <row r="19" spans="1:11" ht="21.75" customHeight="1">
      <c r="A19" s="29">
        <v>13</v>
      </c>
      <c r="B19" s="19" t="s">
        <v>13</v>
      </c>
      <c r="C19" s="55">
        <v>11700</v>
      </c>
      <c r="D19" s="55">
        <v>19320</v>
      </c>
      <c r="E19" s="77">
        <v>769908</v>
      </c>
      <c r="F19" s="77">
        <v>0</v>
      </c>
      <c r="G19" s="77">
        <v>332757</v>
      </c>
      <c r="H19" s="77">
        <v>182781</v>
      </c>
      <c r="I19" s="61">
        <f t="shared" si="0"/>
        <v>1285446</v>
      </c>
      <c r="J19" s="62">
        <f t="shared" si="1"/>
        <v>109867.17948717948</v>
      </c>
      <c r="K19" s="62">
        <f t="shared" si="2"/>
        <v>66534.47204968944</v>
      </c>
    </row>
    <row r="20" spans="1:11" ht="21.75" customHeight="1">
      <c r="A20" s="29">
        <v>14</v>
      </c>
      <c r="B20" s="19" t="s">
        <v>14</v>
      </c>
      <c r="C20" s="55">
        <v>17055</v>
      </c>
      <c r="D20" s="55">
        <v>26189</v>
      </c>
      <c r="E20" s="77">
        <v>1159330</v>
      </c>
      <c r="F20" s="77">
        <v>0</v>
      </c>
      <c r="G20" s="77">
        <v>413065</v>
      </c>
      <c r="H20" s="77">
        <v>221079</v>
      </c>
      <c r="I20" s="61">
        <f t="shared" si="0"/>
        <v>1793474</v>
      </c>
      <c r="J20" s="62">
        <f t="shared" si="1"/>
        <v>105158.25271181471</v>
      </c>
      <c r="K20" s="62">
        <f t="shared" si="2"/>
        <v>68481.95807400053</v>
      </c>
    </row>
    <row r="21" spans="1:11" ht="21.75" customHeight="1">
      <c r="A21" s="29">
        <v>15</v>
      </c>
      <c r="B21" s="19" t="s">
        <v>15</v>
      </c>
      <c r="C21" s="55">
        <v>11969</v>
      </c>
      <c r="D21" s="55">
        <v>19559</v>
      </c>
      <c r="E21" s="77">
        <v>955440</v>
      </c>
      <c r="F21" s="77">
        <v>141680</v>
      </c>
      <c r="G21" s="77">
        <v>309176</v>
      </c>
      <c r="H21" s="77">
        <v>220528</v>
      </c>
      <c r="I21" s="61">
        <f t="shared" si="0"/>
        <v>1626824</v>
      </c>
      <c r="J21" s="62">
        <f t="shared" si="1"/>
        <v>135919.79279806165</v>
      </c>
      <c r="K21" s="62">
        <f t="shared" si="2"/>
        <v>83175.2134567207</v>
      </c>
    </row>
    <row r="22" spans="1:11" ht="21.75" customHeight="1">
      <c r="A22" s="29">
        <v>16</v>
      </c>
      <c r="B22" s="19" t="s">
        <v>16</v>
      </c>
      <c r="C22" s="55">
        <v>28479</v>
      </c>
      <c r="D22" s="55">
        <v>45801</v>
      </c>
      <c r="E22" s="77">
        <v>2197391</v>
      </c>
      <c r="F22" s="77">
        <v>0</v>
      </c>
      <c r="G22" s="77">
        <v>755247</v>
      </c>
      <c r="H22" s="77">
        <v>398493</v>
      </c>
      <c r="I22" s="61">
        <f t="shared" si="0"/>
        <v>3351131</v>
      </c>
      <c r="J22" s="62">
        <f t="shared" si="1"/>
        <v>117670.24825309878</v>
      </c>
      <c r="K22" s="62">
        <f t="shared" si="2"/>
        <v>73167.20158948495</v>
      </c>
    </row>
    <row r="23" spans="1:11" ht="21.75" customHeight="1">
      <c r="A23" s="29">
        <v>17</v>
      </c>
      <c r="B23" s="19" t="s">
        <v>17</v>
      </c>
      <c r="C23" s="55">
        <v>19196</v>
      </c>
      <c r="D23" s="55">
        <v>30548</v>
      </c>
      <c r="E23" s="77">
        <v>1248635</v>
      </c>
      <c r="F23" s="77">
        <v>0</v>
      </c>
      <c r="G23" s="77">
        <v>410478</v>
      </c>
      <c r="H23" s="77">
        <v>274263</v>
      </c>
      <c r="I23" s="61">
        <f t="shared" si="0"/>
        <v>1933376</v>
      </c>
      <c r="J23" s="62">
        <f t="shared" si="1"/>
        <v>100717.64951031464</v>
      </c>
      <c r="K23" s="62">
        <f t="shared" si="2"/>
        <v>63289.77347125835</v>
      </c>
    </row>
    <row r="24" spans="1:11" ht="21.75" customHeight="1">
      <c r="A24" s="29">
        <v>18</v>
      </c>
      <c r="B24" s="19" t="s">
        <v>18</v>
      </c>
      <c r="C24" s="55">
        <v>10696</v>
      </c>
      <c r="D24" s="55">
        <v>17371</v>
      </c>
      <c r="E24" s="77">
        <v>740375</v>
      </c>
      <c r="F24" s="77">
        <v>0</v>
      </c>
      <c r="G24" s="77">
        <v>202407</v>
      </c>
      <c r="H24" s="77">
        <v>157868</v>
      </c>
      <c r="I24" s="61">
        <f t="shared" si="0"/>
        <v>1100650</v>
      </c>
      <c r="J24" s="62">
        <f t="shared" si="1"/>
        <v>102902.95437546747</v>
      </c>
      <c r="K24" s="62">
        <f t="shared" si="2"/>
        <v>63361.349375395774</v>
      </c>
    </row>
    <row r="25" spans="1:11" ht="21.75" customHeight="1">
      <c r="A25" s="29">
        <v>19</v>
      </c>
      <c r="B25" s="19" t="s">
        <v>19</v>
      </c>
      <c r="C25" s="55">
        <v>4577</v>
      </c>
      <c r="D25" s="55">
        <v>7888</v>
      </c>
      <c r="E25" s="77">
        <v>278796</v>
      </c>
      <c r="F25" s="77">
        <v>0</v>
      </c>
      <c r="G25" s="77">
        <v>134883</v>
      </c>
      <c r="H25" s="77">
        <v>79921</v>
      </c>
      <c r="I25" s="61">
        <f t="shared" si="0"/>
        <v>493600</v>
      </c>
      <c r="J25" s="62">
        <f t="shared" si="1"/>
        <v>107843.56565435875</v>
      </c>
      <c r="K25" s="62">
        <f t="shared" si="2"/>
        <v>62576.06490872211</v>
      </c>
    </row>
    <row r="26" spans="1:11" ht="21.75" customHeight="1">
      <c r="A26" s="29">
        <v>20</v>
      </c>
      <c r="B26" s="19" t="s">
        <v>20</v>
      </c>
      <c r="C26" s="55">
        <v>7747</v>
      </c>
      <c r="D26" s="55">
        <v>12739</v>
      </c>
      <c r="E26" s="77">
        <v>642108</v>
      </c>
      <c r="F26" s="77">
        <v>0</v>
      </c>
      <c r="G26" s="77">
        <v>241709</v>
      </c>
      <c r="H26" s="77">
        <v>125212</v>
      </c>
      <c r="I26" s="61">
        <f t="shared" si="0"/>
        <v>1009029</v>
      </c>
      <c r="J26" s="62">
        <f t="shared" si="1"/>
        <v>130247.70879049954</v>
      </c>
      <c r="K26" s="62">
        <f t="shared" si="2"/>
        <v>79207.8656095455</v>
      </c>
    </row>
    <row r="27" spans="1:11" ht="21.75" customHeight="1">
      <c r="A27" s="29">
        <v>21</v>
      </c>
      <c r="B27" s="19" t="s">
        <v>34</v>
      </c>
      <c r="C27" s="55">
        <v>6772</v>
      </c>
      <c r="D27" s="55">
        <v>11168</v>
      </c>
      <c r="E27" s="77">
        <v>364821</v>
      </c>
      <c r="F27" s="77">
        <v>57020</v>
      </c>
      <c r="G27" s="77">
        <v>122819</v>
      </c>
      <c r="H27" s="77">
        <v>81865</v>
      </c>
      <c r="I27" s="61">
        <f t="shared" si="0"/>
        <v>626525</v>
      </c>
      <c r="J27" s="62">
        <f aca="true" t="shared" si="3" ref="J27:J32">SUM(I27*1000/C27)</f>
        <v>92516.98168930892</v>
      </c>
      <c r="K27" s="62">
        <f aca="true" t="shared" si="4" ref="K27:K32">SUM(I27*1000/D27)</f>
        <v>56100.017908309455</v>
      </c>
    </row>
    <row r="28" spans="1:11" ht="21.75" customHeight="1">
      <c r="A28" s="29">
        <v>22</v>
      </c>
      <c r="B28" s="17" t="s">
        <v>35</v>
      </c>
      <c r="C28" s="55">
        <v>7847</v>
      </c>
      <c r="D28" s="55">
        <v>12907</v>
      </c>
      <c r="E28" s="77">
        <v>465924</v>
      </c>
      <c r="F28" s="77">
        <v>0</v>
      </c>
      <c r="G28" s="77">
        <v>255356</v>
      </c>
      <c r="H28" s="77">
        <v>121687</v>
      </c>
      <c r="I28" s="61">
        <f t="shared" si="0"/>
        <v>842967</v>
      </c>
      <c r="J28" s="62">
        <f t="shared" si="3"/>
        <v>107425.3854976424</v>
      </c>
      <c r="K28" s="62">
        <f t="shared" si="4"/>
        <v>65310.839079569225</v>
      </c>
    </row>
    <row r="29" spans="1:11" ht="21.75" customHeight="1">
      <c r="A29" s="29">
        <v>23</v>
      </c>
      <c r="B29" s="17" t="s">
        <v>36</v>
      </c>
      <c r="C29" s="55">
        <v>15749</v>
      </c>
      <c r="D29" s="55">
        <v>26763</v>
      </c>
      <c r="E29" s="77">
        <v>1161242</v>
      </c>
      <c r="F29" s="77">
        <v>0</v>
      </c>
      <c r="G29" s="77">
        <v>440798</v>
      </c>
      <c r="H29" s="77">
        <v>242072</v>
      </c>
      <c r="I29" s="61">
        <f t="shared" si="0"/>
        <v>1844112</v>
      </c>
      <c r="J29" s="62">
        <f t="shared" si="3"/>
        <v>117093.91072449044</v>
      </c>
      <c r="K29" s="62">
        <f t="shared" si="4"/>
        <v>68905.27967716624</v>
      </c>
    </row>
    <row r="30" spans="1:11" ht="21.75" customHeight="1">
      <c r="A30" s="29">
        <v>24</v>
      </c>
      <c r="B30" s="17" t="s">
        <v>37</v>
      </c>
      <c r="C30" s="55">
        <v>9004</v>
      </c>
      <c r="D30" s="55">
        <v>16488</v>
      </c>
      <c r="E30" s="77">
        <v>714475</v>
      </c>
      <c r="F30" s="77">
        <v>99844</v>
      </c>
      <c r="G30" s="77">
        <v>321973</v>
      </c>
      <c r="H30" s="77">
        <v>117350</v>
      </c>
      <c r="I30" s="61">
        <f t="shared" si="0"/>
        <v>1253642</v>
      </c>
      <c r="J30" s="62">
        <f t="shared" si="3"/>
        <v>139231.67481119503</v>
      </c>
      <c r="K30" s="62">
        <f t="shared" si="4"/>
        <v>76033.60019408054</v>
      </c>
    </row>
    <row r="31" spans="1:11" ht="21.75" customHeight="1">
      <c r="A31" s="29">
        <v>25</v>
      </c>
      <c r="B31" s="17" t="s">
        <v>38</v>
      </c>
      <c r="C31" s="56">
        <v>6901</v>
      </c>
      <c r="D31" s="55">
        <v>11762</v>
      </c>
      <c r="E31" s="77">
        <v>426446</v>
      </c>
      <c r="F31" s="77">
        <v>86309</v>
      </c>
      <c r="G31" s="77">
        <v>137046</v>
      </c>
      <c r="H31" s="77">
        <v>94818</v>
      </c>
      <c r="I31" s="61">
        <f t="shared" si="0"/>
        <v>744619</v>
      </c>
      <c r="J31" s="62">
        <f t="shared" si="3"/>
        <v>107900.1593971888</v>
      </c>
      <c r="K31" s="62">
        <f t="shared" si="4"/>
        <v>63307.17565039959</v>
      </c>
    </row>
    <row r="32" spans="1:11" ht="21.75" customHeight="1">
      <c r="A32" s="29">
        <v>26</v>
      </c>
      <c r="B32" s="17" t="s">
        <v>39</v>
      </c>
      <c r="C32" s="56">
        <v>6233</v>
      </c>
      <c r="D32" s="55">
        <v>10478</v>
      </c>
      <c r="E32" s="77">
        <v>369696</v>
      </c>
      <c r="F32" s="77">
        <v>57013</v>
      </c>
      <c r="G32" s="77">
        <v>173540</v>
      </c>
      <c r="H32" s="77">
        <v>87453</v>
      </c>
      <c r="I32" s="61">
        <f t="shared" si="0"/>
        <v>687702</v>
      </c>
      <c r="J32" s="62">
        <f t="shared" si="3"/>
        <v>110332.42419380715</v>
      </c>
      <c r="K32" s="62">
        <f t="shared" si="4"/>
        <v>65632.94521855316</v>
      </c>
    </row>
    <row r="33" spans="1:11" ht="21.75" customHeight="1">
      <c r="A33" s="29">
        <v>27</v>
      </c>
      <c r="B33" s="18" t="s">
        <v>40</v>
      </c>
      <c r="C33" s="56">
        <v>6655</v>
      </c>
      <c r="D33" s="55">
        <v>11741</v>
      </c>
      <c r="E33" s="77">
        <v>437161</v>
      </c>
      <c r="F33" s="77">
        <v>54336</v>
      </c>
      <c r="G33" s="77">
        <v>160291</v>
      </c>
      <c r="H33" s="77">
        <v>97470</v>
      </c>
      <c r="I33" s="61">
        <f t="shared" si="0"/>
        <v>749258</v>
      </c>
      <c r="J33" s="62">
        <f t="shared" si="1"/>
        <v>112585.72501878288</v>
      </c>
      <c r="K33" s="62">
        <f t="shared" si="2"/>
        <v>63815.51826931266</v>
      </c>
    </row>
    <row r="34" spans="1:11" ht="21.75" customHeight="1">
      <c r="A34" s="29">
        <v>28</v>
      </c>
      <c r="B34" s="17" t="s">
        <v>41</v>
      </c>
      <c r="C34" s="56">
        <v>13766</v>
      </c>
      <c r="D34" s="55">
        <v>23011</v>
      </c>
      <c r="E34" s="77">
        <v>957533</v>
      </c>
      <c r="F34" s="77">
        <v>0</v>
      </c>
      <c r="G34" s="77">
        <v>370616</v>
      </c>
      <c r="H34" s="77">
        <v>233948</v>
      </c>
      <c r="I34" s="61">
        <f t="shared" si="0"/>
        <v>1562097</v>
      </c>
      <c r="J34" s="62">
        <f t="shared" si="1"/>
        <v>113475.01089641145</v>
      </c>
      <c r="K34" s="62">
        <f t="shared" si="2"/>
        <v>67884.79422884708</v>
      </c>
    </row>
    <row r="35" spans="1:11" ht="21.75" customHeight="1">
      <c r="A35" s="29">
        <v>29</v>
      </c>
      <c r="B35" s="17" t="s">
        <v>42</v>
      </c>
      <c r="C35" s="56">
        <v>6206</v>
      </c>
      <c r="D35" s="55">
        <v>11398</v>
      </c>
      <c r="E35" s="77">
        <v>484826</v>
      </c>
      <c r="F35" s="77">
        <v>0</v>
      </c>
      <c r="G35" s="77">
        <v>207962</v>
      </c>
      <c r="H35" s="77">
        <v>112703</v>
      </c>
      <c r="I35" s="61">
        <f t="shared" si="0"/>
        <v>805491</v>
      </c>
      <c r="J35" s="62">
        <f t="shared" si="1"/>
        <v>129792.29777634547</v>
      </c>
      <c r="K35" s="62">
        <f t="shared" si="2"/>
        <v>70669.50342165292</v>
      </c>
    </row>
    <row r="36" spans="1:11" ht="21.75" customHeight="1">
      <c r="A36" s="29">
        <v>30</v>
      </c>
      <c r="B36" s="17" t="s">
        <v>43</v>
      </c>
      <c r="C36" s="56">
        <v>10798</v>
      </c>
      <c r="D36" s="55">
        <v>19329</v>
      </c>
      <c r="E36" s="77">
        <v>846986</v>
      </c>
      <c r="F36" s="77">
        <v>0</v>
      </c>
      <c r="G36" s="77">
        <v>348740</v>
      </c>
      <c r="H36" s="77">
        <v>167111</v>
      </c>
      <c r="I36" s="61">
        <f t="shared" si="0"/>
        <v>1362837</v>
      </c>
      <c r="J36" s="62">
        <f t="shared" si="1"/>
        <v>126211.9837006853</v>
      </c>
      <c r="K36" s="62">
        <f t="shared" si="2"/>
        <v>70507.37234207668</v>
      </c>
    </row>
    <row r="37" spans="1:11" ht="21.75" customHeight="1">
      <c r="A37" s="29">
        <v>31</v>
      </c>
      <c r="B37" s="19" t="s">
        <v>44</v>
      </c>
      <c r="C37" s="55">
        <v>6667</v>
      </c>
      <c r="D37" s="55">
        <v>10917</v>
      </c>
      <c r="E37" s="77">
        <v>509046</v>
      </c>
      <c r="F37" s="77">
        <v>0</v>
      </c>
      <c r="G37" s="77">
        <v>154461</v>
      </c>
      <c r="H37" s="77">
        <v>90799</v>
      </c>
      <c r="I37" s="61">
        <f t="shared" si="0"/>
        <v>754306</v>
      </c>
      <c r="J37" s="62">
        <f t="shared" si="1"/>
        <v>113140.24298785061</v>
      </c>
      <c r="K37" s="62">
        <f t="shared" si="2"/>
        <v>69094.62306494458</v>
      </c>
    </row>
    <row r="38" spans="1:11" ht="21.75" customHeight="1">
      <c r="A38" s="30">
        <v>32</v>
      </c>
      <c r="B38" s="23" t="s">
        <v>45</v>
      </c>
      <c r="C38" s="57">
        <v>7857</v>
      </c>
      <c r="D38" s="57">
        <v>13302</v>
      </c>
      <c r="E38" s="78">
        <v>498363</v>
      </c>
      <c r="F38" s="78">
        <v>0</v>
      </c>
      <c r="G38" s="78">
        <v>220847</v>
      </c>
      <c r="H38" s="78">
        <v>115701</v>
      </c>
      <c r="I38" s="63">
        <f t="shared" si="0"/>
        <v>834911</v>
      </c>
      <c r="J38" s="64">
        <f t="shared" si="1"/>
        <v>106263.33206058292</v>
      </c>
      <c r="K38" s="64">
        <f t="shared" si="2"/>
        <v>62765.82468801684</v>
      </c>
    </row>
    <row r="39" spans="1:11" s="20" customFormat="1" ht="21.75" customHeight="1">
      <c r="A39" s="37"/>
      <c r="B39" s="38" t="s">
        <v>47</v>
      </c>
      <c r="C39" s="65">
        <f aca="true" t="shared" si="5" ref="C39:H39">SUM(C7:C38)</f>
        <v>383899</v>
      </c>
      <c r="D39" s="65">
        <f t="shared" si="5"/>
        <v>630200</v>
      </c>
      <c r="E39" s="65">
        <f t="shared" si="5"/>
        <v>26167212</v>
      </c>
      <c r="F39" s="65">
        <f t="shared" si="5"/>
        <v>1092250</v>
      </c>
      <c r="G39" s="65">
        <f t="shared" si="5"/>
        <v>9750178</v>
      </c>
      <c r="H39" s="65">
        <f t="shared" si="5"/>
        <v>5956995</v>
      </c>
      <c r="I39" s="65">
        <f>SUM(E39:H39)</f>
        <v>42966635</v>
      </c>
      <c r="J39" s="65">
        <f t="shared" si="1"/>
        <v>111921.71638894605</v>
      </c>
      <c r="K39" s="65">
        <f t="shared" si="2"/>
        <v>68179.36369406538</v>
      </c>
    </row>
    <row r="40" spans="1:11" ht="21.75" customHeight="1">
      <c r="A40" s="31">
        <v>33</v>
      </c>
      <c r="B40" s="24" t="s">
        <v>21</v>
      </c>
      <c r="C40" s="58">
        <v>5363</v>
      </c>
      <c r="D40" s="58">
        <v>9348</v>
      </c>
      <c r="E40" s="79">
        <v>364873</v>
      </c>
      <c r="F40" s="79">
        <v>49732</v>
      </c>
      <c r="G40" s="79">
        <v>154268</v>
      </c>
      <c r="H40" s="79">
        <v>66824</v>
      </c>
      <c r="I40" s="61">
        <f t="shared" si="0"/>
        <v>635697</v>
      </c>
      <c r="J40" s="66">
        <f t="shared" si="1"/>
        <v>118533.84299832184</v>
      </c>
      <c r="K40" s="66">
        <f t="shared" si="2"/>
        <v>68003.53016688062</v>
      </c>
    </row>
    <row r="41" spans="1:11" ht="21.75" customHeight="1">
      <c r="A41" s="29">
        <v>34</v>
      </c>
      <c r="B41" s="19" t="s">
        <v>22</v>
      </c>
      <c r="C41" s="55">
        <v>2995</v>
      </c>
      <c r="D41" s="55">
        <v>4941</v>
      </c>
      <c r="E41" s="77">
        <v>146558</v>
      </c>
      <c r="F41" s="77">
        <v>18808</v>
      </c>
      <c r="G41" s="77">
        <v>64041</v>
      </c>
      <c r="H41" s="77">
        <v>40483</v>
      </c>
      <c r="I41" s="61">
        <f t="shared" si="0"/>
        <v>269890</v>
      </c>
      <c r="J41" s="62">
        <f t="shared" si="1"/>
        <v>90113.5225375626</v>
      </c>
      <c r="K41" s="62">
        <f t="shared" si="2"/>
        <v>54622.54604331107</v>
      </c>
    </row>
    <row r="42" spans="1:11" ht="21.75" customHeight="1">
      <c r="A42" s="29">
        <v>35</v>
      </c>
      <c r="B42" s="19" t="s">
        <v>46</v>
      </c>
      <c r="C42" s="55">
        <v>3260</v>
      </c>
      <c r="D42" s="55">
        <v>5414</v>
      </c>
      <c r="E42" s="77">
        <v>186923</v>
      </c>
      <c r="F42" s="77">
        <v>0</v>
      </c>
      <c r="G42" s="77">
        <v>82442</v>
      </c>
      <c r="H42" s="77">
        <v>46393</v>
      </c>
      <c r="I42" s="61">
        <f t="shared" si="0"/>
        <v>315758</v>
      </c>
      <c r="J42" s="62">
        <f t="shared" si="1"/>
        <v>96858.28220858896</v>
      </c>
      <c r="K42" s="62">
        <f t="shared" si="2"/>
        <v>58322.49722940524</v>
      </c>
    </row>
    <row r="43" spans="1:11" ht="21.75" customHeight="1">
      <c r="A43" s="29">
        <v>36</v>
      </c>
      <c r="B43" s="19" t="s">
        <v>23</v>
      </c>
      <c r="C43" s="55">
        <v>4289</v>
      </c>
      <c r="D43" s="55">
        <v>6800</v>
      </c>
      <c r="E43" s="77">
        <v>309853</v>
      </c>
      <c r="F43" s="77">
        <v>0</v>
      </c>
      <c r="G43" s="77">
        <v>113731</v>
      </c>
      <c r="H43" s="77">
        <v>69433</v>
      </c>
      <c r="I43" s="61">
        <f t="shared" si="0"/>
        <v>493017</v>
      </c>
      <c r="J43" s="62">
        <f t="shared" si="1"/>
        <v>114949.17230123573</v>
      </c>
      <c r="K43" s="62">
        <f t="shared" si="2"/>
        <v>72502.5</v>
      </c>
    </row>
    <row r="44" spans="1:11" ht="21.75" customHeight="1">
      <c r="A44" s="29">
        <v>37</v>
      </c>
      <c r="B44" s="19" t="s">
        <v>24</v>
      </c>
      <c r="C44" s="55">
        <v>3187</v>
      </c>
      <c r="D44" s="55">
        <v>5187</v>
      </c>
      <c r="E44" s="77">
        <v>168221</v>
      </c>
      <c r="F44" s="77">
        <v>27853</v>
      </c>
      <c r="G44" s="77">
        <v>67356</v>
      </c>
      <c r="H44" s="77">
        <v>38251</v>
      </c>
      <c r="I44" s="61">
        <f t="shared" si="0"/>
        <v>301681</v>
      </c>
      <c r="J44" s="62">
        <f t="shared" si="1"/>
        <v>94659.8682146219</v>
      </c>
      <c r="K44" s="62">
        <f t="shared" si="2"/>
        <v>58160.97937150569</v>
      </c>
    </row>
    <row r="45" spans="1:11" ht="21.75" customHeight="1">
      <c r="A45" s="29">
        <v>38</v>
      </c>
      <c r="B45" s="19" t="s">
        <v>25</v>
      </c>
      <c r="C45" s="55">
        <v>2470</v>
      </c>
      <c r="D45" s="55">
        <v>3937</v>
      </c>
      <c r="E45" s="77">
        <v>189780</v>
      </c>
      <c r="F45" s="77">
        <v>0</v>
      </c>
      <c r="G45" s="77">
        <v>73297</v>
      </c>
      <c r="H45" s="77">
        <v>37134</v>
      </c>
      <c r="I45" s="61">
        <f t="shared" si="0"/>
        <v>300211</v>
      </c>
      <c r="J45" s="62">
        <f t="shared" si="1"/>
        <v>121542.91497975709</v>
      </c>
      <c r="K45" s="62">
        <f t="shared" si="2"/>
        <v>76253.74650749301</v>
      </c>
    </row>
    <row r="46" spans="1:11" ht="21.75" customHeight="1">
      <c r="A46" s="29">
        <v>39</v>
      </c>
      <c r="B46" s="19" t="s">
        <v>26</v>
      </c>
      <c r="C46" s="55">
        <v>6848</v>
      </c>
      <c r="D46" s="55">
        <v>11180</v>
      </c>
      <c r="E46" s="77">
        <v>442790</v>
      </c>
      <c r="F46" s="77">
        <v>0</v>
      </c>
      <c r="G46" s="77">
        <v>186995</v>
      </c>
      <c r="H46" s="77">
        <v>106088</v>
      </c>
      <c r="I46" s="61">
        <f t="shared" si="0"/>
        <v>735873</v>
      </c>
      <c r="J46" s="62">
        <f t="shared" si="1"/>
        <v>107458.08995327103</v>
      </c>
      <c r="K46" s="62">
        <f t="shared" si="2"/>
        <v>65820.48300536672</v>
      </c>
    </row>
    <row r="47" spans="1:11" ht="21.75" customHeight="1">
      <c r="A47" s="29">
        <v>40</v>
      </c>
      <c r="B47" s="19" t="s">
        <v>27</v>
      </c>
      <c r="C47" s="55">
        <v>1472</v>
      </c>
      <c r="D47" s="55">
        <v>2530</v>
      </c>
      <c r="E47" s="77">
        <v>112066</v>
      </c>
      <c r="F47" s="77">
        <v>30276</v>
      </c>
      <c r="G47" s="77">
        <v>48876</v>
      </c>
      <c r="H47" s="77">
        <v>22060</v>
      </c>
      <c r="I47" s="61">
        <f t="shared" si="0"/>
        <v>213278</v>
      </c>
      <c r="J47" s="62">
        <f t="shared" si="1"/>
        <v>144889.94565217392</v>
      </c>
      <c r="K47" s="62">
        <f t="shared" si="2"/>
        <v>84299.60474308301</v>
      </c>
    </row>
    <row r="48" spans="1:11" ht="21.75" customHeight="1">
      <c r="A48" s="29">
        <v>41</v>
      </c>
      <c r="B48" s="19" t="s">
        <v>28</v>
      </c>
      <c r="C48" s="55">
        <v>3961</v>
      </c>
      <c r="D48" s="55">
        <v>7361</v>
      </c>
      <c r="E48" s="77">
        <v>379411</v>
      </c>
      <c r="F48" s="77">
        <v>45889</v>
      </c>
      <c r="G48" s="77">
        <v>119865</v>
      </c>
      <c r="H48" s="77">
        <v>55797</v>
      </c>
      <c r="I48" s="61">
        <f t="shared" si="0"/>
        <v>600962</v>
      </c>
      <c r="J48" s="62">
        <f t="shared" si="1"/>
        <v>151719.76773542035</v>
      </c>
      <c r="K48" s="62">
        <f t="shared" si="2"/>
        <v>81641.35307702758</v>
      </c>
    </row>
    <row r="49" spans="1:11" ht="21.75" customHeight="1">
      <c r="A49" s="29">
        <v>42</v>
      </c>
      <c r="B49" s="19" t="s">
        <v>29</v>
      </c>
      <c r="C49" s="55">
        <v>1364</v>
      </c>
      <c r="D49" s="55">
        <v>2364</v>
      </c>
      <c r="E49" s="77">
        <v>108370</v>
      </c>
      <c r="F49" s="77">
        <v>24685</v>
      </c>
      <c r="G49" s="77">
        <v>36018</v>
      </c>
      <c r="H49" s="77">
        <v>19490</v>
      </c>
      <c r="I49" s="61">
        <f t="shared" si="0"/>
        <v>188563</v>
      </c>
      <c r="J49" s="62">
        <f t="shared" si="1"/>
        <v>138242.66862170087</v>
      </c>
      <c r="K49" s="62">
        <f t="shared" si="2"/>
        <v>79764.38240270727</v>
      </c>
    </row>
    <row r="50" spans="1:11" ht="21.75" customHeight="1">
      <c r="A50" s="29">
        <v>43</v>
      </c>
      <c r="B50" s="19" t="s">
        <v>30</v>
      </c>
      <c r="C50" s="55">
        <v>3961</v>
      </c>
      <c r="D50" s="55">
        <v>7319</v>
      </c>
      <c r="E50" s="77">
        <v>378864</v>
      </c>
      <c r="F50" s="77">
        <v>65961</v>
      </c>
      <c r="G50" s="77">
        <v>114010</v>
      </c>
      <c r="H50" s="77">
        <v>57620</v>
      </c>
      <c r="I50" s="61">
        <f t="shared" si="0"/>
        <v>616455</v>
      </c>
      <c r="J50" s="62">
        <f t="shared" si="1"/>
        <v>155631.15374905328</v>
      </c>
      <c r="K50" s="62">
        <f t="shared" si="2"/>
        <v>84226.67031015166</v>
      </c>
    </row>
    <row r="51" spans="1:11" ht="21.75" customHeight="1">
      <c r="A51" s="30">
        <v>44</v>
      </c>
      <c r="B51" s="23" t="s">
        <v>31</v>
      </c>
      <c r="C51" s="57">
        <v>3215</v>
      </c>
      <c r="D51" s="57">
        <v>5155</v>
      </c>
      <c r="E51" s="78">
        <v>190782</v>
      </c>
      <c r="F51" s="78">
        <v>0</v>
      </c>
      <c r="G51" s="78">
        <v>81534</v>
      </c>
      <c r="H51" s="78">
        <v>46615</v>
      </c>
      <c r="I51" s="61">
        <f t="shared" si="0"/>
        <v>318931</v>
      </c>
      <c r="J51" s="64">
        <f t="shared" si="1"/>
        <v>99200.933125972</v>
      </c>
      <c r="K51" s="64">
        <f t="shared" si="2"/>
        <v>61868.28322017459</v>
      </c>
    </row>
    <row r="52" spans="1:11" s="20" customFormat="1" ht="21.75" customHeight="1">
      <c r="A52" s="37"/>
      <c r="B52" s="39" t="s">
        <v>1</v>
      </c>
      <c r="C52" s="65">
        <f aca="true" t="shared" si="6" ref="C52:H52">SUM(C40:C51)</f>
        <v>42385</v>
      </c>
      <c r="D52" s="65">
        <f t="shared" si="6"/>
        <v>71536</v>
      </c>
      <c r="E52" s="65">
        <f t="shared" si="6"/>
        <v>2978491</v>
      </c>
      <c r="F52" s="65">
        <f t="shared" si="6"/>
        <v>263204</v>
      </c>
      <c r="G52" s="65">
        <f t="shared" si="6"/>
        <v>1142433</v>
      </c>
      <c r="H52" s="65">
        <f t="shared" si="6"/>
        <v>606188</v>
      </c>
      <c r="I52" s="65">
        <f>SUM(E52:H52)</f>
        <v>4990316</v>
      </c>
      <c r="J52" s="65">
        <f>SUM(I52*1000/C52)</f>
        <v>117737.78459360622</v>
      </c>
      <c r="K52" s="65">
        <f>SUM(I52*1000/D52)</f>
        <v>69759.50570342205</v>
      </c>
    </row>
    <row r="53" spans="1:11" s="20" customFormat="1" ht="21.75" customHeight="1">
      <c r="A53" s="40"/>
      <c r="B53" s="41" t="s">
        <v>61</v>
      </c>
      <c r="C53" s="67">
        <f aca="true" t="shared" si="7" ref="C53:H53">SUM(C52,C39)</f>
        <v>426284</v>
      </c>
      <c r="D53" s="67">
        <f t="shared" si="7"/>
        <v>701736</v>
      </c>
      <c r="E53" s="67">
        <f t="shared" si="7"/>
        <v>29145703</v>
      </c>
      <c r="F53" s="67">
        <f t="shared" si="7"/>
        <v>1355454</v>
      </c>
      <c r="G53" s="67">
        <f t="shared" si="7"/>
        <v>10892611</v>
      </c>
      <c r="H53" s="67">
        <f t="shared" si="7"/>
        <v>6563183</v>
      </c>
      <c r="I53" s="67">
        <f>SUM(E53:H53)</f>
        <v>47956951</v>
      </c>
      <c r="J53" s="67">
        <f>SUM(I53*1000/C53)</f>
        <v>112500.00234585394</v>
      </c>
      <c r="K53" s="67">
        <f>SUM(I53*1000/D53)</f>
        <v>68340.4456946772</v>
      </c>
    </row>
    <row r="54" spans="1:11" ht="21.75" customHeight="1">
      <c r="A54" s="2"/>
      <c r="B54" s="81" t="s">
        <v>67</v>
      </c>
      <c r="C54" s="82">
        <v>440295</v>
      </c>
      <c r="D54" s="82">
        <v>736779</v>
      </c>
      <c r="E54" s="82">
        <v>29124000</v>
      </c>
      <c r="F54" s="82">
        <v>1884380</v>
      </c>
      <c r="G54" s="82">
        <v>11405265</v>
      </c>
      <c r="H54" s="82">
        <v>6771124</v>
      </c>
      <c r="I54" s="82">
        <v>49184769</v>
      </c>
      <c r="J54" s="82">
        <v>111708.67032330597</v>
      </c>
      <c r="K54" s="82">
        <v>66756.47514383553</v>
      </c>
    </row>
    <row r="55" spans="2:11" ht="21" customHeight="1">
      <c r="B55" s="81" t="s">
        <v>68</v>
      </c>
      <c r="C55" s="85">
        <f aca="true" t="shared" si="8" ref="C55:K55">C53/C54</f>
        <v>0.9681781532835939</v>
      </c>
      <c r="D55" s="86">
        <f t="shared" si="8"/>
        <v>0.9524375694747</v>
      </c>
      <c r="E55" s="85">
        <f t="shared" si="8"/>
        <v>1.000745192967999</v>
      </c>
      <c r="F55" s="85">
        <f t="shared" si="8"/>
        <v>0.7193103301881786</v>
      </c>
      <c r="G55" s="85">
        <f t="shared" si="8"/>
        <v>0.9550511101671026</v>
      </c>
      <c r="H55" s="85">
        <f t="shared" si="8"/>
        <v>0.9692900322014484</v>
      </c>
      <c r="I55" s="85">
        <f t="shared" si="8"/>
        <v>0.9750366216012929</v>
      </c>
      <c r="J55" s="85">
        <f t="shared" si="8"/>
        <v>1.007083890805053</v>
      </c>
      <c r="K55" s="85">
        <f t="shared" si="8"/>
        <v>1.0237275941761275</v>
      </c>
    </row>
    <row r="56" ht="13.5">
      <c r="D56" s="5"/>
    </row>
    <row r="57" ht="13.5">
      <c r="D57" s="5"/>
    </row>
    <row r="58" ht="13.5">
      <c r="D58" s="5"/>
    </row>
    <row r="59" ht="13.5">
      <c r="D59" s="5"/>
    </row>
    <row r="60" ht="13.5">
      <c r="D60" s="5"/>
    </row>
    <row r="61" ht="13.5">
      <c r="D61" s="5"/>
    </row>
  </sheetData>
  <sheetProtection/>
  <mergeCells count="12">
    <mergeCell ref="K3:K6"/>
    <mergeCell ref="E3:H3"/>
    <mergeCell ref="E4:E6"/>
    <mergeCell ref="F4:F6"/>
    <mergeCell ref="G4:G6"/>
    <mergeCell ref="H4:H6"/>
    <mergeCell ref="A3:A6"/>
    <mergeCell ref="C3:D3"/>
    <mergeCell ref="C4:C6"/>
    <mergeCell ref="D4:D6"/>
    <mergeCell ref="B3:B6"/>
    <mergeCell ref="J3:J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62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7" t="s">
        <v>48</v>
      </c>
      <c r="B3" s="96" t="s">
        <v>49</v>
      </c>
      <c r="C3" s="90" t="s">
        <v>50</v>
      </c>
      <c r="D3" s="91"/>
      <c r="E3" s="90" t="s">
        <v>51</v>
      </c>
      <c r="F3" s="102"/>
      <c r="G3" s="102"/>
      <c r="H3" s="102"/>
      <c r="I3" s="14"/>
      <c r="J3" s="99" t="s">
        <v>52</v>
      </c>
      <c r="K3" s="99" t="s">
        <v>53</v>
      </c>
    </row>
    <row r="4" spans="1:11" ht="17.25" customHeight="1">
      <c r="A4" s="88"/>
      <c r="B4" s="97"/>
      <c r="C4" s="92" t="s">
        <v>54</v>
      </c>
      <c r="D4" s="95" t="s">
        <v>55</v>
      </c>
      <c r="E4" s="99" t="s">
        <v>56</v>
      </c>
      <c r="F4" s="99" t="s">
        <v>57</v>
      </c>
      <c r="G4" s="99" t="s">
        <v>58</v>
      </c>
      <c r="H4" s="99" t="s">
        <v>0</v>
      </c>
      <c r="I4" s="15" t="s">
        <v>59</v>
      </c>
      <c r="J4" s="100"/>
      <c r="K4" s="100"/>
    </row>
    <row r="5" spans="1:11" ht="17.25" customHeight="1">
      <c r="A5" s="88"/>
      <c r="B5" s="97"/>
      <c r="C5" s="93"/>
      <c r="D5" s="95"/>
      <c r="E5" s="100"/>
      <c r="F5" s="100"/>
      <c r="G5" s="100"/>
      <c r="H5" s="100"/>
      <c r="I5" s="15" t="s">
        <v>60</v>
      </c>
      <c r="J5" s="100"/>
      <c r="K5" s="100"/>
    </row>
    <row r="6" spans="1:11" ht="17.25" customHeight="1">
      <c r="A6" s="89"/>
      <c r="B6" s="98"/>
      <c r="C6" s="94"/>
      <c r="D6" s="95"/>
      <c r="E6" s="101"/>
      <c r="F6" s="101"/>
      <c r="G6" s="101"/>
      <c r="H6" s="101"/>
      <c r="I6" s="16"/>
      <c r="J6" s="101"/>
      <c r="K6" s="101"/>
    </row>
    <row r="7" spans="1:11" ht="21.75" customHeight="1">
      <c r="A7" s="28">
        <v>1</v>
      </c>
      <c r="B7" s="22" t="s">
        <v>3</v>
      </c>
      <c r="C7" s="54">
        <v>37194</v>
      </c>
      <c r="D7" s="54">
        <v>59120</v>
      </c>
      <c r="E7" s="76">
        <v>795104</v>
      </c>
      <c r="F7" s="76">
        <v>0</v>
      </c>
      <c r="G7" s="76">
        <v>302245</v>
      </c>
      <c r="H7" s="76">
        <v>226858</v>
      </c>
      <c r="I7" s="60">
        <f aca="true" t="shared" si="0" ref="I7:I53">SUM(E7:H7)</f>
        <v>1324207</v>
      </c>
      <c r="J7" s="60">
        <f aca="true" t="shared" si="1" ref="J7:J53">SUM(I7*1000/C7)</f>
        <v>35602.70473732323</v>
      </c>
      <c r="K7" s="60">
        <f aca="true" t="shared" si="2" ref="K7:K53">SUM(I7*1000/D7)</f>
        <v>22398.6299052774</v>
      </c>
    </row>
    <row r="8" spans="1:11" ht="21.75" customHeight="1">
      <c r="A8" s="29">
        <v>2</v>
      </c>
      <c r="B8" s="19" t="s">
        <v>4</v>
      </c>
      <c r="C8" s="55">
        <v>22602</v>
      </c>
      <c r="D8" s="55">
        <v>33723</v>
      </c>
      <c r="E8" s="77">
        <v>437912</v>
      </c>
      <c r="F8" s="77">
        <v>0</v>
      </c>
      <c r="G8" s="77">
        <v>152407</v>
      </c>
      <c r="H8" s="77">
        <v>157743</v>
      </c>
      <c r="I8" s="62">
        <f t="shared" si="0"/>
        <v>748062</v>
      </c>
      <c r="J8" s="62">
        <f t="shared" si="1"/>
        <v>33097.159543403235</v>
      </c>
      <c r="K8" s="62">
        <f t="shared" si="2"/>
        <v>22182.546036829463</v>
      </c>
    </row>
    <row r="9" spans="1:11" ht="21.75" customHeight="1">
      <c r="A9" s="29">
        <v>3</v>
      </c>
      <c r="B9" s="19" t="s">
        <v>5</v>
      </c>
      <c r="C9" s="55">
        <v>21473</v>
      </c>
      <c r="D9" s="55">
        <v>34078</v>
      </c>
      <c r="E9" s="77">
        <v>467547</v>
      </c>
      <c r="F9" s="77">
        <v>0</v>
      </c>
      <c r="G9" s="77">
        <v>190159</v>
      </c>
      <c r="H9" s="77">
        <v>138304</v>
      </c>
      <c r="I9" s="62">
        <f t="shared" si="0"/>
        <v>796010</v>
      </c>
      <c r="J9" s="62">
        <f t="shared" si="1"/>
        <v>37070.27429795557</v>
      </c>
      <c r="K9" s="62">
        <f t="shared" si="2"/>
        <v>23358.47174129937</v>
      </c>
    </row>
    <row r="10" spans="1:11" ht="21.75" customHeight="1">
      <c r="A10" s="29">
        <v>4</v>
      </c>
      <c r="B10" s="19" t="s">
        <v>6</v>
      </c>
      <c r="C10" s="55">
        <v>21883</v>
      </c>
      <c r="D10" s="55">
        <v>36454</v>
      </c>
      <c r="E10" s="77">
        <v>449311</v>
      </c>
      <c r="F10" s="77">
        <v>0</v>
      </c>
      <c r="G10" s="77">
        <v>131729</v>
      </c>
      <c r="H10" s="77">
        <v>82266</v>
      </c>
      <c r="I10" s="62">
        <f t="shared" si="0"/>
        <v>663306</v>
      </c>
      <c r="J10" s="62">
        <f t="shared" si="1"/>
        <v>30311.474660695516</v>
      </c>
      <c r="K10" s="62">
        <f t="shared" si="2"/>
        <v>18195.698688758435</v>
      </c>
    </row>
    <row r="11" spans="1:11" ht="21.75" customHeight="1">
      <c r="A11" s="29">
        <v>5</v>
      </c>
      <c r="B11" s="19" t="s">
        <v>7</v>
      </c>
      <c r="C11" s="55">
        <v>11355</v>
      </c>
      <c r="D11" s="55">
        <v>18857</v>
      </c>
      <c r="E11" s="77">
        <v>204265</v>
      </c>
      <c r="F11" s="77">
        <v>42880</v>
      </c>
      <c r="G11" s="77">
        <v>83311</v>
      </c>
      <c r="H11" s="77">
        <v>46386</v>
      </c>
      <c r="I11" s="62">
        <f t="shared" si="0"/>
        <v>376842</v>
      </c>
      <c r="J11" s="62">
        <f t="shared" si="1"/>
        <v>33187.318361955084</v>
      </c>
      <c r="K11" s="62">
        <f t="shared" si="2"/>
        <v>19984.196849976135</v>
      </c>
    </row>
    <row r="12" spans="1:11" ht="21.75" customHeight="1">
      <c r="A12" s="29">
        <v>6</v>
      </c>
      <c r="B12" s="19" t="s">
        <v>8</v>
      </c>
      <c r="C12" s="55">
        <v>7935</v>
      </c>
      <c r="D12" s="55">
        <v>13503</v>
      </c>
      <c r="E12" s="77">
        <v>207060</v>
      </c>
      <c r="F12" s="77">
        <v>7436</v>
      </c>
      <c r="G12" s="77">
        <v>51502</v>
      </c>
      <c r="H12" s="77">
        <v>33452</v>
      </c>
      <c r="I12" s="62">
        <f t="shared" si="0"/>
        <v>299450</v>
      </c>
      <c r="J12" s="62">
        <f t="shared" si="1"/>
        <v>37737.87019533711</v>
      </c>
      <c r="K12" s="62">
        <f t="shared" si="2"/>
        <v>22176.553358512923</v>
      </c>
    </row>
    <row r="13" spans="1:11" ht="21.75" customHeight="1">
      <c r="A13" s="29">
        <v>7</v>
      </c>
      <c r="B13" s="19" t="s">
        <v>32</v>
      </c>
      <c r="C13" s="55">
        <v>11541</v>
      </c>
      <c r="D13" s="55">
        <v>18765</v>
      </c>
      <c r="E13" s="77">
        <v>246262</v>
      </c>
      <c r="F13" s="77">
        <v>19950</v>
      </c>
      <c r="G13" s="77">
        <v>85426</v>
      </c>
      <c r="H13" s="77">
        <v>53212</v>
      </c>
      <c r="I13" s="62">
        <f t="shared" si="0"/>
        <v>404850</v>
      </c>
      <c r="J13" s="62">
        <f t="shared" si="1"/>
        <v>35079.28255783727</v>
      </c>
      <c r="K13" s="62">
        <f t="shared" si="2"/>
        <v>21574.740207833733</v>
      </c>
    </row>
    <row r="14" spans="1:11" ht="21.75" customHeight="1">
      <c r="A14" s="29">
        <v>8</v>
      </c>
      <c r="B14" s="19" t="s">
        <v>9</v>
      </c>
      <c r="C14" s="55">
        <v>6574</v>
      </c>
      <c r="D14" s="55">
        <v>11426</v>
      </c>
      <c r="E14" s="77">
        <v>113527</v>
      </c>
      <c r="F14" s="77">
        <v>24577</v>
      </c>
      <c r="G14" s="77">
        <v>35622</v>
      </c>
      <c r="H14" s="77">
        <v>20054</v>
      </c>
      <c r="I14" s="62">
        <f t="shared" si="0"/>
        <v>193780</v>
      </c>
      <c r="J14" s="62">
        <f t="shared" si="1"/>
        <v>29476.72649832674</v>
      </c>
      <c r="K14" s="62">
        <f t="shared" si="2"/>
        <v>16959.565902328024</v>
      </c>
    </row>
    <row r="15" spans="1:11" ht="21.75" customHeight="1">
      <c r="A15" s="29">
        <v>9</v>
      </c>
      <c r="B15" s="19" t="s">
        <v>33</v>
      </c>
      <c r="C15" s="55">
        <v>9585</v>
      </c>
      <c r="D15" s="55">
        <v>16588</v>
      </c>
      <c r="E15" s="77">
        <v>230818</v>
      </c>
      <c r="F15" s="77">
        <v>0</v>
      </c>
      <c r="G15" s="77">
        <v>98711</v>
      </c>
      <c r="H15" s="77">
        <v>33083</v>
      </c>
      <c r="I15" s="62">
        <f t="shared" si="0"/>
        <v>362612</v>
      </c>
      <c r="J15" s="62">
        <f t="shared" si="1"/>
        <v>37831.19457485655</v>
      </c>
      <c r="K15" s="62">
        <f t="shared" si="2"/>
        <v>21859.89872196769</v>
      </c>
    </row>
    <row r="16" spans="1:11" ht="21.75" customHeight="1">
      <c r="A16" s="29">
        <v>10</v>
      </c>
      <c r="B16" s="19" t="s">
        <v>10</v>
      </c>
      <c r="C16" s="55">
        <v>7811</v>
      </c>
      <c r="D16" s="55">
        <v>12632</v>
      </c>
      <c r="E16" s="77">
        <v>112167</v>
      </c>
      <c r="F16" s="77">
        <v>21083</v>
      </c>
      <c r="G16" s="77">
        <v>31328</v>
      </c>
      <c r="H16" s="77">
        <v>25188</v>
      </c>
      <c r="I16" s="62">
        <f t="shared" si="0"/>
        <v>189766</v>
      </c>
      <c r="J16" s="62">
        <f t="shared" si="1"/>
        <v>24294.712584816283</v>
      </c>
      <c r="K16" s="62">
        <f t="shared" si="2"/>
        <v>15022.640911969602</v>
      </c>
    </row>
    <row r="17" spans="1:11" ht="21.75" customHeight="1">
      <c r="A17" s="29">
        <v>11</v>
      </c>
      <c r="B17" s="19" t="s">
        <v>11</v>
      </c>
      <c r="C17" s="55">
        <v>4215</v>
      </c>
      <c r="D17" s="55">
        <v>6565</v>
      </c>
      <c r="E17" s="77">
        <v>46153</v>
      </c>
      <c r="F17" s="77">
        <v>10447</v>
      </c>
      <c r="G17" s="77">
        <v>23405</v>
      </c>
      <c r="H17" s="77">
        <v>10143</v>
      </c>
      <c r="I17" s="62">
        <f t="shared" si="0"/>
        <v>90148</v>
      </c>
      <c r="J17" s="62">
        <f t="shared" si="1"/>
        <v>21387.425860023726</v>
      </c>
      <c r="K17" s="62">
        <f t="shared" si="2"/>
        <v>13731.607006854532</v>
      </c>
    </row>
    <row r="18" spans="1:11" ht="21.75" customHeight="1">
      <c r="A18" s="29">
        <v>12</v>
      </c>
      <c r="B18" s="19" t="s">
        <v>12</v>
      </c>
      <c r="C18" s="55">
        <v>6338</v>
      </c>
      <c r="D18" s="55">
        <v>9810</v>
      </c>
      <c r="E18" s="77">
        <v>116390</v>
      </c>
      <c r="F18" s="77">
        <v>23544</v>
      </c>
      <c r="G18" s="77">
        <v>44268</v>
      </c>
      <c r="H18" s="77">
        <v>22355</v>
      </c>
      <c r="I18" s="62">
        <f t="shared" si="0"/>
        <v>206557</v>
      </c>
      <c r="J18" s="62">
        <f t="shared" si="1"/>
        <v>32590.249289996846</v>
      </c>
      <c r="K18" s="62">
        <f t="shared" si="2"/>
        <v>21055.759429153924</v>
      </c>
    </row>
    <row r="19" spans="1:11" ht="21.75" customHeight="1">
      <c r="A19" s="29">
        <v>13</v>
      </c>
      <c r="B19" s="19" t="s">
        <v>13</v>
      </c>
      <c r="C19" s="55">
        <v>11748</v>
      </c>
      <c r="D19" s="55">
        <v>19320</v>
      </c>
      <c r="E19" s="77">
        <v>264882</v>
      </c>
      <c r="F19" s="77">
        <v>0</v>
      </c>
      <c r="G19" s="77">
        <v>116607</v>
      </c>
      <c r="H19" s="77">
        <v>56918</v>
      </c>
      <c r="I19" s="62">
        <f t="shared" si="0"/>
        <v>438407</v>
      </c>
      <c r="J19" s="62">
        <f t="shared" si="1"/>
        <v>37317.58597208036</v>
      </c>
      <c r="K19" s="62">
        <f t="shared" si="2"/>
        <v>22691.873706004142</v>
      </c>
    </row>
    <row r="20" spans="1:11" ht="21.75" customHeight="1">
      <c r="A20" s="29">
        <v>14</v>
      </c>
      <c r="B20" s="19" t="s">
        <v>14</v>
      </c>
      <c r="C20" s="55">
        <v>17092</v>
      </c>
      <c r="D20" s="55">
        <v>26189</v>
      </c>
      <c r="E20" s="77">
        <v>195241</v>
      </c>
      <c r="F20" s="77">
        <v>0</v>
      </c>
      <c r="G20" s="77">
        <v>196695</v>
      </c>
      <c r="H20" s="77">
        <v>69816</v>
      </c>
      <c r="I20" s="62">
        <f t="shared" si="0"/>
        <v>461752</v>
      </c>
      <c r="J20" s="62">
        <f t="shared" si="1"/>
        <v>27015.679850222325</v>
      </c>
      <c r="K20" s="62">
        <f t="shared" si="2"/>
        <v>17631.524685936845</v>
      </c>
    </row>
    <row r="21" spans="1:11" ht="21.75" customHeight="1">
      <c r="A21" s="29">
        <v>15</v>
      </c>
      <c r="B21" s="19" t="s">
        <v>15</v>
      </c>
      <c r="C21" s="55">
        <v>11996</v>
      </c>
      <c r="D21" s="55">
        <v>19559</v>
      </c>
      <c r="E21" s="77">
        <v>251429</v>
      </c>
      <c r="F21" s="77">
        <v>64400</v>
      </c>
      <c r="G21" s="77">
        <v>110420</v>
      </c>
      <c r="H21" s="77">
        <v>64861</v>
      </c>
      <c r="I21" s="62">
        <f t="shared" si="0"/>
        <v>491110</v>
      </c>
      <c r="J21" s="62">
        <f t="shared" si="1"/>
        <v>40939.47982660887</v>
      </c>
      <c r="K21" s="62">
        <f t="shared" si="2"/>
        <v>25109.156909862468</v>
      </c>
    </row>
    <row r="22" spans="1:11" ht="21.75" customHeight="1">
      <c r="A22" s="29">
        <v>16</v>
      </c>
      <c r="B22" s="19" t="s">
        <v>16</v>
      </c>
      <c r="C22" s="55">
        <v>28549</v>
      </c>
      <c r="D22" s="55">
        <v>45801</v>
      </c>
      <c r="E22" s="77">
        <v>721178</v>
      </c>
      <c r="F22" s="77">
        <v>0</v>
      </c>
      <c r="G22" s="77">
        <v>269728</v>
      </c>
      <c r="H22" s="77">
        <v>116634</v>
      </c>
      <c r="I22" s="62">
        <f t="shared" si="0"/>
        <v>1107540</v>
      </c>
      <c r="J22" s="62">
        <f t="shared" si="1"/>
        <v>38794.353567550526</v>
      </c>
      <c r="K22" s="62">
        <f t="shared" si="2"/>
        <v>24181.56808803301</v>
      </c>
    </row>
    <row r="23" spans="1:11" ht="21.75" customHeight="1">
      <c r="A23" s="29">
        <v>17</v>
      </c>
      <c r="B23" s="19" t="s">
        <v>17</v>
      </c>
      <c r="C23" s="55">
        <v>19241</v>
      </c>
      <c r="D23" s="55">
        <v>30548</v>
      </c>
      <c r="E23" s="77">
        <v>242096</v>
      </c>
      <c r="F23" s="77">
        <v>0</v>
      </c>
      <c r="G23" s="77">
        <v>114024</v>
      </c>
      <c r="H23" s="77">
        <v>60205</v>
      </c>
      <c r="I23" s="62">
        <f t="shared" si="0"/>
        <v>416325</v>
      </c>
      <c r="J23" s="62">
        <f t="shared" si="1"/>
        <v>21637.38890910036</v>
      </c>
      <c r="K23" s="62">
        <f t="shared" si="2"/>
        <v>13628.551787351054</v>
      </c>
    </row>
    <row r="24" spans="1:11" ht="21.75" customHeight="1">
      <c r="A24" s="29">
        <v>18</v>
      </c>
      <c r="B24" s="19" t="s">
        <v>18</v>
      </c>
      <c r="C24" s="55">
        <v>10720</v>
      </c>
      <c r="D24" s="55">
        <v>17371</v>
      </c>
      <c r="E24" s="77">
        <v>236839</v>
      </c>
      <c r="F24" s="77">
        <v>0</v>
      </c>
      <c r="G24" s="77">
        <v>88550</v>
      </c>
      <c r="H24" s="77">
        <v>43057</v>
      </c>
      <c r="I24" s="62">
        <f t="shared" si="0"/>
        <v>368446</v>
      </c>
      <c r="J24" s="62">
        <f t="shared" si="1"/>
        <v>34369.96268656717</v>
      </c>
      <c r="K24" s="62">
        <f t="shared" si="2"/>
        <v>21210.408151516895</v>
      </c>
    </row>
    <row r="25" spans="1:11" ht="21.75" customHeight="1">
      <c r="A25" s="29">
        <v>19</v>
      </c>
      <c r="B25" s="19" t="s">
        <v>19</v>
      </c>
      <c r="C25" s="55">
        <v>4594</v>
      </c>
      <c r="D25" s="55">
        <v>7888</v>
      </c>
      <c r="E25" s="77">
        <v>92823</v>
      </c>
      <c r="F25" s="77">
        <v>0</v>
      </c>
      <c r="G25" s="77">
        <v>41051</v>
      </c>
      <c r="H25" s="77">
        <v>25575</v>
      </c>
      <c r="I25" s="62">
        <f t="shared" si="0"/>
        <v>159449</v>
      </c>
      <c r="J25" s="62">
        <f t="shared" si="1"/>
        <v>34708.09751850239</v>
      </c>
      <c r="K25" s="62">
        <f t="shared" si="2"/>
        <v>20214.12271805274</v>
      </c>
    </row>
    <row r="26" spans="1:11" ht="21.75" customHeight="1">
      <c r="A26" s="29">
        <v>20</v>
      </c>
      <c r="B26" s="19" t="s">
        <v>20</v>
      </c>
      <c r="C26" s="55">
        <v>7765</v>
      </c>
      <c r="D26" s="55">
        <v>12739</v>
      </c>
      <c r="E26" s="77">
        <v>204629</v>
      </c>
      <c r="F26" s="77">
        <v>0</v>
      </c>
      <c r="G26" s="77">
        <v>90639</v>
      </c>
      <c r="H26" s="77">
        <v>51223</v>
      </c>
      <c r="I26" s="62">
        <f t="shared" si="0"/>
        <v>346491</v>
      </c>
      <c r="J26" s="62">
        <f t="shared" si="1"/>
        <v>44622.15067611075</v>
      </c>
      <c r="K26" s="62">
        <f t="shared" si="2"/>
        <v>27199.230708846848</v>
      </c>
    </row>
    <row r="27" spans="1:11" ht="21.75" customHeight="1">
      <c r="A27" s="29">
        <v>21</v>
      </c>
      <c r="B27" s="19" t="s">
        <v>34</v>
      </c>
      <c r="C27" s="55">
        <v>6813</v>
      </c>
      <c r="D27" s="55">
        <v>11168</v>
      </c>
      <c r="E27" s="77">
        <v>101288</v>
      </c>
      <c r="F27" s="77">
        <v>14372</v>
      </c>
      <c r="G27" s="77">
        <v>32320</v>
      </c>
      <c r="H27" s="77">
        <v>20921</v>
      </c>
      <c r="I27" s="62">
        <f t="shared" si="0"/>
        <v>168901</v>
      </c>
      <c r="J27" s="62">
        <f t="shared" si="1"/>
        <v>24790.987817407895</v>
      </c>
      <c r="K27" s="62">
        <f t="shared" si="2"/>
        <v>15123.65687679083</v>
      </c>
    </row>
    <row r="28" spans="1:11" ht="21.75" customHeight="1">
      <c r="A28" s="29">
        <v>22</v>
      </c>
      <c r="B28" s="17" t="s">
        <v>35</v>
      </c>
      <c r="C28" s="55">
        <v>7878</v>
      </c>
      <c r="D28" s="55">
        <v>12907</v>
      </c>
      <c r="E28" s="77">
        <v>141164</v>
      </c>
      <c r="F28" s="77">
        <v>0</v>
      </c>
      <c r="G28" s="77">
        <v>104464</v>
      </c>
      <c r="H28" s="77">
        <v>0</v>
      </c>
      <c r="I28" s="62">
        <f t="shared" si="0"/>
        <v>245628</v>
      </c>
      <c r="J28" s="62">
        <f t="shared" si="1"/>
        <v>31178.979436405178</v>
      </c>
      <c r="K28" s="62">
        <f t="shared" si="2"/>
        <v>19030.603548462073</v>
      </c>
    </row>
    <row r="29" spans="1:11" ht="21.75" customHeight="1">
      <c r="A29" s="29">
        <v>23</v>
      </c>
      <c r="B29" s="17" t="s">
        <v>36</v>
      </c>
      <c r="C29" s="55">
        <v>15813</v>
      </c>
      <c r="D29" s="55">
        <v>26763</v>
      </c>
      <c r="E29" s="77">
        <v>318767</v>
      </c>
      <c r="F29" s="77">
        <v>0</v>
      </c>
      <c r="G29" s="77">
        <v>140254</v>
      </c>
      <c r="H29" s="77">
        <v>66019</v>
      </c>
      <c r="I29" s="62">
        <f t="shared" si="0"/>
        <v>525040</v>
      </c>
      <c r="J29" s="62">
        <f t="shared" si="1"/>
        <v>33203.060772781886</v>
      </c>
      <c r="K29" s="62">
        <f t="shared" si="2"/>
        <v>19618.1295071554</v>
      </c>
    </row>
    <row r="30" spans="1:11" ht="21.75" customHeight="1">
      <c r="A30" s="29">
        <v>24</v>
      </c>
      <c r="B30" s="17" t="s">
        <v>37</v>
      </c>
      <c r="C30" s="55">
        <v>9034</v>
      </c>
      <c r="D30" s="55">
        <v>16488</v>
      </c>
      <c r="E30" s="77">
        <v>251886</v>
      </c>
      <c r="F30" s="77">
        <v>29904</v>
      </c>
      <c r="G30" s="77">
        <v>90148</v>
      </c>
      <c r="H30" s="77">
        <v>32600</v>
      </c>
      <c r="I30" s="62">
        <f t="shared" si="0"/>
        <v>404538</v>
      </c>
      <c r="J30" s="62">
        <f t="shared" si="1"/>
        <v>44779.49966792118</v>
      </c>
      <c r="K30" s="62">
        <f t="shared" si="2"/>
        <v>24535.298398835515</v>
      </c>
    </row>
    <row r="31" spans="1:11" ht="21.75" customHeight="1">
      <c r="A31" s="29">
        <v>25</v>
      </c>
      <c r="B31" s="17" t="s">
        <v>38</v>
      </c>
      <c r="C31" s="55">
        <v>6949</v>
      </c>
      <c r="D31" s="55">
        <v>11762</v>
      </c>
      <c r="E31" s="77">
        <v>126855</v>
      </c>
      <c r="F31" s="77">
        <v>24845</v>
      </c>
      <c r="G31" s="77">
        <v>39782</v>
      </c>
      <c r="H31" s="77">
        <v>26745</v>
      </c>
      <c r="I31" s="62">
        <f t="shared" si="0"/>
        <v>218227</v>
      </c>
      <c r="J31" s="62">
        <f t="shared" si="1"/>
        <v>31404.08691898115</v>
      </c>
      <c r="K31" s="62">
        <f t="shared" si="2"/>
        <v>18553.562319333447</v>
      </c>
    </row>
    <row r="32" spans="1:11" ht="21.75" customHeight="1">
      <c r="A32" s="29">
        <v>26</v>
      </c>
      <c r="B32" s="17" t="s">
        <v>39</v>
      </c>
      <c r="C32" s="55">
        <v>6263</v>
      </c>
      <c r="D32" s="55">
        <v>10478</v>
      </c>
      <c r="E32" s="77">
        <v>122910</v>
      </c>
      <c r="F32" s="77">
        <v>14404</v>
      </c>
      <c r="G32" s="77">
        <v>63105</v>
      </c>
      <c r="H32" s="77">
        <v>30608</v>
      </c>
      <c r="I32" s="62">
        <f t="shared" si="0"/>
        <v>231027</v>
      </c>
      <c r="J32" s="62">
        <f t="shared" si="1"/>
        <v>36887.59380488584</v>
      </c>
      <c r="K32" s="62">
        <f t="shared" si="2"/>
        <v>22048.76884901699</v>
      </c>
    </row>
    <row r="33" spans="1:11" ht="21.75" customHeight="1">
      <c r="A33" s="29">
        <v>27</v>
      </c>
      <c r="B33" s="26" t="s">
        <v>40</v>
      </c>
      <c r="C33" s="55">
        <v>6697</v>
      </c>
      <c r="D33" s="55">
        <v>11741</v>
      </c>
      <c r="E33" s="77">
        <v>122252</v>
      </c>
      <c r="F33" s="77">
        <v>30088</v>
      </c>
      <c r="G33" s="77">
        <v>55748</v>
      </c>
      <c r="H33" s="77">
        <v>31876</v>
      </c>
      <c r="I33" s="62">
        <f t="shared" si="0"/>
        <v>239964</v>
      </c>
      <c r="J33" s="62">
        <f t="shared" si="1"/>
        <v>35831.56637300284</v>
      </c>
      <c r="K33" s="62">
        <f t="shared" si="2"/>
        <v>20438.122817477215</v>
      </c>
    </row>
    <row r="34" spans="1:11" ht="21.75" customHeight="1">
      <c r="A34" s="29">
        <v>28</v>
      </c>
      <c r="B34" s="19" t="s">
        <v>41</v>
      </c>
      <c r="C34" s="55">
        <v>13797</v>
      </c>
      <c r="D34" s="55">
        <v>23011</v>
      </c>
      <c r="E34" s="77">
        <v>356487</v>
      </c>
      <c r="F34" s="77">
        <v>0</v>
      </c>
      <c r="G34" s="77">
        <v>103429</v>
      </c>
      <c r="H34" s="77">
        <v>77983</v>
      </c>
      <c r="I34" s="62">
        <f t="shared" si="0"/>
        <v>537899</v>
      </c>
      <c r="J34" s="62">
        <f t="shared" si="1"/>
        <v>38986.66376748568</v>
      </c>
      <c r="K34" s="62">
        <f t="shared" si="2"/>
        <v>23375.733344921995</v>
      </c>
    </row>
    <row r="35" spans="1:11" ht="21.75" customHeight="1">
      <c r="A35" s="29">
        <v>29</v>
      </c>
      <c r="B35" s="19" t="s">
        <v>42</v>
      </c>
      <c r="C35" s="55">
        <v>6232</v>
      </c>
      <c r="D35" s="55">
        <v>11398</v>
      </c>
      <c r="E35" s="77">
        <v>145239</v>
      </c>
      <c r="F35" s="77">
        <v>0</v>
      </c>
      <c r="G35" s="77">
        <v>60658</v>
      </c>
      <c r="H35" s="77">
        <v>34677</v>
      </c>
      <c r="I35" s="62">
        <f t="shared" si="0"/>
        <v>240574</v>
      </c>
      <c r="J35" s="62">
        <f t="shared" si="1"/>
        <v>38603.016688061616</v>
      </c>
      <c r="K35" s="62">
        <f t="shared" si="2"/>
        <v>21106.685383400596</v>
      </c>
    </row>
    <row r="36" spans="1:11" ht="21.75" customHeight="1">
      <c r="A36" s="29">
        <v>30</v>
      </c>
      <c r="B36" s="19" t="s">
        <v>43</v>
      </c>
      <c r="C36" s="55">
        <v>10819</v>
      </c>
      <c r="D36" s="55">
        <v>19329</v>
      </c>
      <c r="E36" s="77">
        <v>273546</v>
      </c>
      <c r="F36" s="77">
        <v>0</v>
      </c>
      <c r="G36" s="77">
        <v>116248</v>
      </c>
      <c r="H36" s="77">
        <v>50847</v>
      </c>
      <c r="I36" s="62">
        <f t="shared" si="0"/>
        <v>440641</v>
      </c>
      <c r="J36" s="62">
        <f t="shared" si="1"/>
        <v>40728.44070616508</v>
      </c>
      <c r="K36" s="62">
        <f t="shared" si="2"/>
        <v>22796.885508820942</v>
      </c>
    </row>
    <row r="37" spans="1:11" ht="21.75" customHeight="1">
      <c r="A37" s="29">
        <v>31</v>
      </c>
      <c r="B37" s="19" t="s">
        <v>44</v>
      </c>
      <c r="C37" s="55">
        <v>6692</v>
      </c>
      <c r="D37" s="55">
        <v>10917</v>
      </c>
      <c r="E37" s="77">
        <v>126403</v>
      </c>
      <c r="F37" s="77">
        <v>0</v>
      </c>
      <c r="G37" s="77">
        <v>111878</v>
      </c>
      <c r="H37" s="77">
        <v>22701</v>
      </c>
      <c r="I37" s="62">
        <f t="shared" si="0"/>
        <v>260982</v>
      </c>
      <c r="J37" s="62">
        <f t="shared" si="1"/>
        <v>38999.1034070532</v>
      </c>
      <c r="K37" s="62">
        <f t="shared" si="2"/>
        <v>23906.018136850784</v>
      </c>
    </row>
    <row r="38" spans="1:11" ht="21.75" customHeight="1">
      <c r="A38" s="30">
        <v>32</v>
      </c>
      <c r="B38" s="23" t="s">
        <v>45</v>
      </c>
      <c r="C38" s="57">
        <v>7892</v>
      </c>
      <c r="D38" s="57">
        <v>13302</v>
      </c>
      <c r="E38" s="78">
        <v>143519</v>
      </c>
      <c r="F38" s="78">
        <v>0</v>
      </c>
      <c r="G38" s="78">
        <v>61678</v>
      </c>
      <c r="H38" s="78">
        <v>31654</v>
      </c>
      <c r="I38" s="68">
        <f t="shared" si="0"/>
        <v>236851</v>
      </c>
      <c r="J38" s="64">
        <f t="shared" si="1"/>
        <v>30011.53066396351</v>
      </c>
      <c r="K38" s="64">
        <f t="shared" si="2"/>
        <v>17805.6683205533</v>
      </c>
    </row>
    <row r="39" spans="1:11" s="20" customFormat="1" ht="21.75" customHeight="1">
      <c r="A39" s="37"/>
      <c r="B39" s="38" t="s">
        <v>47</v>
      </c>
      <c r="C39" s="65">
        <f aca="true" t="shared" si="3" ref="C39:H39">SUM(C7:C38)</f>
        <v>385090</v>
      </c>
      <c r="D39" s="65">
        <f t="shared" si="3"/>
        <v>630200</v>
      </c>
      <c r="E39" s="65">
        <f t="shared" si="3"/>
        <v>7865949</v>
      </c>
      <c r="F39" s="65">
        <f t="shared" si="3"/>
        <v>327930</v>
      </c>
      <c r="G39" s="65">
        <f t="shared" si="3"/>
        <v>3237539</v>
      </c>
      <c r="H39" s="65">
        <f t="shared" si="3"/>
        <v>1763964</v>
      </c>
      <c r="I39" s="65">
        <f t="shared" si="0"/>
        <v>13195382</v>
      </c>
      <c r="J39" s="65">
        <f t="shared" si="1"/>
        <v>34265.70931470565</v>
      </c>
      <c r="K39" s="65">
        <f t="shared" si="2"/>
        <v>20938.403681370994</v>
      </c>
    </row>
    <row r="40" spans="1:11" ht="21.75" customHeight="1">
      <c r="A40" s="31">
        <v>33</v>
      </c>
      <c r="B40" s="24" t="s">
        <v>21</v>
      </c>
      <c r="C40" s="58">
        <v>5381</v>
      </c>
      <c r="D40" s="58">
        <v>9348</v>
      </c>
      <c r="E40" s="79">
        <v>121651</v>
      </c>
      <c r="F40" s="77">
        <v>15056</v>
      </c>
      <c r="G40" s="79">
        <v>63111</v>
      </c>
      <c r="H40" s="77">
        <v>37125</v>
      </c>
      <c r="I40" s="62">
        <f t="shared" si="0"/>
        <v>236943</v>
      </c>
      <c r="J40" s="66">
        <f t="shared" si="1"/>
        <v>44033.26519234343</v>
      </c>
      <c r="K40" s="66">
        <f t="shared" si="2"/>
        <v>25346.919127086006</v>
      </c>
    </row>
    <row r="41" spans="1:11" ht="21.75" customHeight="1">
      <c r="A41" s="29">
        <v>34</v>
      </c>
      <c r="B41" s="19" t="s">
        <v>22</v>
      </c>
      <c r="C41" s="55">
        <v>3010</v>
      </c>
      <c r="D41" s="55">
        <v>4941</v>
      </c>
      <c r="E41" s="77">
        <v>75660</v>
      </c>
      <c r="F41" s="77">
        <v>9127</v>
      </c>
      <c r="G41" s="77">
        <v>34203</v>
      </c>
      <c r="H41" s="77">
        <v>15948</v>
      </c>
      <c r="I41" s="62">
        <f t="shared" si="0"/>
        <v>134938</v>
      </c>
      <c r="J41" s="62">
        <f t="shared" si="1"/>
        <v>44829.900332225916</v>
      </c>
      <c r="K41" s="62">
        <f t="shared" si="2"/>
        <v>27309.856304391822</v>
      </c>
    </row>
    <row r="42" spans="1:11" ht="21.75" customHeight="1">
      <c r="A42" s="29">
        <v>35</v>
      </c>
      <c r="B42" s="19" t="s">
        <v>46</v>
      </c>
      <c r="C42" s="55">
        <v>3274</v>
      </c>
      <c r="D42" s="55">
        <v>5414</v>
      </c>
      <c r="E42" s="77">
        <v>76064</v>
      </c>
      <c r="F42" s="77">
        <v>0</v>
      </c>
      <c r="G42" s="77">
        <v>33367</v>
      </c>
      <c r="H42" s="77">
        <v>19884</v>
      </c>
      <c r="I42" s="62">
        <f t="shared" si="0"/>
        <v>129315</v>
      </c>
      <c r="J42" s="62">
        <f t="shared" si="1"/>
        <v>39497.556505803295</v>
      </c>
      <c r="K42" s="62">
        <f t="shared" si="2"/>
        <v>23885.2973771703</v>
      </c>
    </row>
    <row r="43" spans="1:11" ht="21.75" customHeight="1">
      <c r="A43" s="29">
        <v>36</v>
      </c>
      <c r="B43" s="19" t="s">
        <v>23</v>
      </c>
      <c r="C43" s="55">
        <v>4300</v>
      </c>
      <c r="D43" s="55">
        <v>6800</v>
      </c>
      <c r="E43" s="77">
        <v>92682</v>
      </c>
      <c r="F43" s="77">
        <v>0</v>
      </c>
      <c r="G43" s="77">
        <v>33605</v>
      </c>
      <c r="H43" s="77">
        <v>19623</v>
      </c>
      <c r="I43" s="62">
        <f t="shared" si="0"/>
        <v>145910</v>
      </c>
      <c r="J43" s="62">
        <f t="shared" si="1"/>
        <v>33932.558139534885</v>
      </c>
      <c r="K43" s="62">
        <f t="shared" si="2"/>
        <v>21457.352941176472</v>
      </c>
    </row>
    <row r="44" spans="1:11" ht="21.75" customHeight="1">
      <c r="A44" s="29">
        <v>37</v>
      </c>
      <c r="B44" s="19" t="s">
        <v>24</v>
      </c>
      <c r="C44" s="55">
        <v>3204</v>
      </c>
      <c r="D44" s="55">
        <v>5187</v>
      </c>
      <c r="E44" s="77">
        <v>63630</v>
      </c>
      <c r="F44" s="77">
        <v>8243</v>
      </c>
      <c r="G44" s="77">
        <v>14968</v>
      </c>
      <c r="H44" s="77">
        <v>8500</v>
      </c>
      <c r="I44" s="62">
        <f t="shared" si="0"/>
        <v>95341</v>
      </c>
      <c r="J44" s="62">
        <f t="shared" si="1"/>
        <v>29756.866416978777</v>
      </c>
      <c r="K44" s="62">
        <f t="shared" si="2"/>
        <v>18380.759591285907</v>
      </c>
    </row>
    <row r="45" spans="1:11" ht="21.75" customHeight="1">
      <c r="A45" s="29">
        <v>38</v>
      </c>
      <c r="B45" s="19" t="s">
        <v>25</v>
      </c>
      <c r="C45" s="55">
        <v>2477</v>
      </c>
      <c r="D45" s="55">
        <v>3937</v>
      </c>
      <c r="E45" s="77">
        <v>63737</v>
      </c>
      <c r="F45" s="77">
        <v>0</v>
      </c>
      <c r="G45" s="77">
        <v>23953</v>
      </c>
      <c r="H45" s="77">
        <v>12097</v>
      </c>
      <c r="I45" s="62">
        <f t="shared" si="0"/>
        <v>99787</v>
      </c>
      <c r="J45" s="62">
        <f t="shared" si="1"/>
        <v>40285.425918449735</v>
      </c>
      <c r="K45" s="62">
        <f t="shared" si="2"/>
        <v>25345.948691897385</v>
      </c>
    </row>
    <row r="46" spans="1:11" ht="21.75" customHeight="1">
      <c r="A46" s="29">
        <v>39</v>
      </c>
      <c r="B46" s="19" t="s">
        <v>26</v>
      </c>
      <c r="C46" s="55">
        <v>6868</v>
      </c>
      <c r="D46" s="55">
        <v>11180</v>
      </c>
      <c r="E46" s="77">
        <v>155643</v>
      </c>
      <c r="F46" s="77">
        <v>0</v>
      </c>
      <c r="G46" s="77">
        <v>59496</v>
      </c>
      <c r="H46" s="77">
        <v>33758</v>
      </c>
      <c r="I46" s="62">
        <f t="shared" si="0"/>
        <v>248897</v>
      </c>
      <c r="J46" s="62">
        <f t="shared" si="1"/>
        <v>36240.09900990099</v>
      </c>
      <c r="K46" s="62">
        <f t="shared" si="2"/>
        <v>22262.701252236136</v>
      </c>
    </row>
    <row r="47" spans="1:11" ht="21.75" customHeight="1">
      <c r="A47" s="29">
        <v>40</v>
      </c>
      <c r="B47" s="19" t="s">
        <v>27</v>
      </c>
      <c r="C47" s="55">
        <v>1474</v>
      </c>
      <c r="D47" s="55">
        <v>2530</v>
      </c>
      <c r="E47" s="77">
        <v>38855</v>
      </c>
      <c r="F47" s="77">
        <v>3383</v>
      </c>
      <c r="G47" s="77">
        <v>9774</v>
      </c>
      <c r="H47" s="77">
        <v>10507</v>
      </c>
      <c r="I47" s="62">
        <f t="shared" si="0"/>
        <v>62519</v>
      </c>
      <c r="J47" s="62">
        <f t="shared" si="1"/>
        <v>42414.51831750339</v>
      </c>
      <c r="K47" s="62">
        <f t="shared" si="2"/>
        <v>24711.067193675888</v>
      </c>
    </row>
    <row r="48" spans="1:11" ht="21.75" customHeight="1">
      <c r="A48" s="29">
        <v>41</v>
      </c>
      <c r="B48" s="19" t="s">
        <v>28</v>
      </c>
      <c r="C48" s="55">
        <v>3975</v>
      </c>
      <c r="D48" s="55">
        <v>7361</v>
      </c>
      <c r="E48" s="77">
        <v>119986</v>
      </c>
      <c r="F48" s="77">
        <v>10977</v>
      </c>
      <c r="G48" s="77">
        <v>51371</v>
      </c>
      <c r="H48" s="77">
        <v>22318</v>
      </c>
      <c r="I48" s="62">
        <f t="shared" si="0"/>
        <v>204652</v>
      </c>
      <c r="J48" s="62">
        <f t="shared" si="1"/>
        <v>51484.77987421383</v>
      </c>
      <c r="K48" s="62">
        <f t="shared" si="2"/>
        <v>27802.20078793642</v>
      </c>
    </row>
    <row r="49" spans="1:11" ht="21.75" customHeight="1">
      <c r="A49" s="29">
        <v>42</v>
      </c>
      <c r="B49" s="19" t="s">
        <v>29</v>
      </c>
      <c r="C49" s="55">
        <v>1371</v>
      </c>
      <c r="D49" s="55">
        <v>2364</v>
      </c>
      <c r="E49" s="77">
        <v>28130</v>
      </c>
      <c r="F49" s="77">
        <v>6632</v>
      </c>
      <c r="G49" s="77">
        <v>9004</v>
      </c>
      <c r="H49" s="77">
        <v>5847</v>
      </c>
      <c r="I49" s="62">
        <f t="shared" si="0"/>
        <v>49613</v>
      </c>
      <c r="J49" s="62">
        <f t="shared" si="1"/>
        <v>36187.454412837345</v>
      </c>
      <c r="K49" s="62">
        <f t="shared" si="2"/>
        <v>20986.88663282572</v>
      </c>
    </row>
    <row r="50" spans="1:11" ht="21.75" customHeight="1">
      <c r="A50" s="29">
        <v>43</v>
      </c>
      <c r="B50" s="19" t="s">
        <v>30</v>
      </c>
      <c r="C50" s="55">
        <v>3973</v>
      </c>
      <c r="D50" s="55">
        <v>7319</v>
      </c>
      <c r="E50" s="77">
        <v>128128</v>
      </c>
      <c r="F50" s="77">
        <v>20198</v>
      </c>
      <c r="G50" s="77">
        <v>39905</v>
      </c>
      <c r="H50" s="77">
        <v>20168</v>
      </c>
      <c r="I50" s="62">
        <f t="shared" si="0"/>
        <v>208399</v>
      </c>
      <c r="J50" s="62">
        <f t="shared" si="1"/>
        <v>52453.81323936572</v>
      </c>
      <c r="K50" s="62">
        <f t="shared" si="2"/>
        <v>28473.69859270392</v>
      </c>
    </row>
    <row r="51" spans="1:11" ht="21.75" customHeight="1">
      <c r="A51" s="30">
        <v>44</v>
      </c>
      <c r="B51" s="23" t="s">
        <v>31</v>
      </c>
      <c r="C51" s="57">
        <v>3224</v>
      </c>
      <c r="D51" s="57">
        <v>5155</v>
      </c>
      <c r="E51" s="78">
        <v>44069</v>
      </c>
      <c r="F51" s="78">
        <v>0</v>
      </c>
      <c r="G51" s="78">
        <v>19409</v>
      </c>
      <c r="H51" s="78">
        <v>11925</v>
      </c>
      <c r="I51" s="62">
        <f t="shared" si="0"/>
        <v>75403</v>
      </c>
      <c r="J51" s="64">
        <f t="shared" si="1"/>
        <v>23388.02729528536</v>
      </c>
      <c r="K51" s="64">
        <f t="shared" si="2"/>
        <v>14627.158098933074</v>
      </c>
    </row>
    <row r="52" spans="1:11" s="20" customFormat="1" ht="21.75" customHeight="1">
      <c r="A52" s="37"/>
      <c r="B52" s="39" t="s">
        <v>1</v>
      </c>
      <c r="C52" s="65">
        <f aca="true" t="shared" si="4" ref="C52:H52">SUM(C40:C51)</f>
        <v>42531</v>
      </c>
      <c r="D52" s="65">
        <f t="shared" si="4"/>
        <v>71536</v>
      </c>
      <c r="E52" s="65">
        <f t="shared" si="4"/>
        <v>1008235</v>
      </c>
      <c r="F52" s="65">
        <f t="shared" si="4"/>
        <v>73616</v>
      </c>
      <c r="G52" s="65">
        <f t="shared" si="4"/>
        <v>392166</v>
      </c>
      <c r="H52" s="65">
        <f t="shared" si="4"/>
        <v>217700</v>
      </c>
      <c r="I52" s="65">
        <f t="shared" si="0"/>
        <v>1691717</v>
      </c>
      <c r="J52" s="65">
        <f t="shared" si="1"/>
        <v>39776.092732359924</v>
      </c>
      <c r="K52" s="65">
        <f t="shared" si="2"/>
        <v>23648.4707000671</v>
      </c>
    </row>
    <row r="53" spans="1:11" s="20" customFormat="1" ht="21.75" customHeight="1">
      <c r="A53" s="40"/>
      <c r="B53" s="41" t="s">
        <v>61</v>
      </c>
      <c r="C53" s="67">
        <f aca="true" t="shared" si="5" ref="C53:H53">SUM(C52+C39)</f>
        <v>427621</v>
      </c>
      <c r="D53" s="67">
        <f t="shared" si="5"/>
        <v>701736</v>
      </c>
      <c r="E53" s="67">
        <f t="shared" si="5"/>
        <v>8874184</v>
      </c>
      <c r="F53" s="67">
        <f t="shared" si="5"/>
        <v>401546</v>
      </c>
      <c r="G53" s="67">
        <f t="shared" si="5"/>
        <v>3629705</v>
      </c>
      <c r="H53" s="67">
        <f t="shared" si="5"/>
        <v>1981664</v>
      </c>
      <c r="I53" s="67">
        <f t="shared" si="0"/>
        <v>14887099</v>
      </c>
      <c r="J53" s="67">
        <f t="shared" si="1"/>
        <v>34813.76966987122</v>
      </c>
      <c r="K53" s="67">
        <f t="shared" si="2"/>
        <v>21214.671899403766</v>
      </c>
    </row>
    <row r="54" spans="1:11" ht="22.5" customHeight="1">
      <c r="A54" s="2"/>
      <c r="B54" s="81" t="s">
        <v>67</v>
      </c>
      <c r="C54" s="82">
        <v>440295</v>
      </c>
      <c r="D54" s="82">
        <v>736779</v>
      </c>
      <c r="E54" s="82">
        <v>8825604</v>
      </c>
      <c r="F54" s="82">
        <v>590800</v>
      </c>
      <c r="G54" s="82">
        <v>3516407</v>
      </c>
      <c r="H54" s="82">
        <v>1972380</v>
      </c>
      <c r="I54" s="82">
        <v>14905191</v>
      </c>
      <c r="J54" s="82">
        <v>33852.73736926379</v>
      </c>
      <c r="K54" s="82">
        <v>20230.20607264865</v>
      </c>
    </row>
    <row r="55" spans="2:11" ht="22.5" customHeight="1">
      <c r="B55" s="81" t="s">
        <v>68</v>
      </c>
      <c r="C55" s="83">
        <f aca="true" t="shared" si="6" ref="C55:K55">C53/C54</f>
        <v>0.9712147537446485</v>
      </c>
      <c r="D55" s="83">
        <f t="shared" si="6"/>
        <v>0.9524375694747</v>
      </c>
      <c r="E55" s="83">
        <f t="shared" si="6"/>
        <v>1.005504439129605</v>
      </c>
      <c r="F55" s="83">
        <f t="shared" si="6"/>
        <v>0.6796648612051456</v>
      </c>
      <c r="G55" s="83">
        <f t="shared" si="6"/>
        <v>1.0322198198331423</v>
      </c>
      <c r="H55" s="83">
        <f t="shared" si="6"/>
        <v>1.0047070037213923</v>
      </c>
      <c r="I55" s="83">
        <f t="shared" si="6"/>
        <v>0.9987861946888168</v>
      </c>
      <c r="J55" s="83">
        <f t="shared" si="6"/>
        <v>1.0283886141946081</v>
      </c>
      <c r="K55" s="83">
        <f t="shared" si="6"/>
        <v>1.0486631635495853</v>
      </c>
    </row>
  </sheetData>
  <sheetProtection/>
  <mergeCells count="12">
    <mergeCell ref="E4:E6"/>
    <mergeCell ref="B3:B6"/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63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7" t="s">
        <v>48</v>
      </c>
      <c r="B3" s="96" t="s">
        <v>49</v>
      </c>
      <c r="C3" s="90" t="s">
        <v>50</v>
      </c>
      <c r="D3" s="91"/>
      <c r="E3" s="90" t="s">
        <v>51</v>
      </c>
      <c r="F3" s="102"/>
      <c r="G3" s="102"/>
      <c r="H3" s="102"/>
      <c r="I3" s="14"/>
      <c r="J3" s="99" t="s">
        <v>52</v>
      </c>
      <c r="K3" s="99" t="s">
        <v>53</v>
      </c>
    </row>
    <row r="4" spans="1:11" ht="17.25" customHeight="1">
      <c r="A4" s="88"/>
      <c r="B4" s="97"/>
      <c r="C4" s="92" t="s">
        <v>54</v>
      </c>
      <c r="D4" s="95" t="s">
        <v>55</v>
      </c>
      <c r="E4" s="99" t="s">
        <v>56</v>
      </c>
      <c r="F4" s="99" t="s">
        <v>57</v>
      </c>
      <c r="G4" s="99" t="s">
        <v>58</v>
      </c>
      <c r="H4" s="99" t="s">
        <v>0</v>
      </c>
      <c r="I4" s="15" t="s">
        <v>59</v>
      </c>
      <c r="J4" s="100"/>
      <c r="K4" s="100"/>
    </row>
    <row r="5" spans="1:11" ht="17.25" customHeight="1">
      <c r="A5" s="88"/>
      <c r="B5" s="97"/>
      <c r="C5" s="93"/>
      <c r="D5" s="95"/>
      <c r="E5" s="100"/>
      <c r="F5" s="100"/>
      <c r="G5" s="100"/>
      <c r="H5" s="100"/>
      <c r="I5" s="15" t="s">
        <v>60</v>
      </c>
      <c r="J5" s="100"/>
      <c r="K5" s="100"/>
    </row>
    <row r="6" spans="1:11" ht="17.25" customHeight="1">
      <c r="A6" s="89"/>
      <c r="B6" s="98"/>
      <c r="C6" s="94"/>
      <c r="D6" s="95"/>
      <c r="E6" s="101"/>
      <c r="F6" s="101"/>
      <c r="G6" s="101"/>
      <c r="H6" s="101"/>
      <c r="I6" s="16"/>
      <c r="J6" s="101"/>
      <c r="K6" s="101"/>
    </row>
    <row r="7" spans="1:11" ht="21.75" customHeight="1">
      <c r="A7" s="28">
        <v>1</v>
      </c>
      <c r="B7" s="22" t="s">
        <v>3</v>
      </c>
      <c r="C7" s="54">
        <v>16635</v>
      </c>
      <c r="D7" s="54">
        <v>19763</v>
      </c>
      <c r="E7" s="76">
        <v>293684</v>
      </c>
      <c r="F7" s="76">
        <v>0</v>
      </c>
      <c r="G7" s="76">
        <v>138988</v>
      </c>
      <c r="H7" s="76">
        <v>66537</v>
      </c>
      <c r="I7" s="60">
        <f>SUM(E7:H7)</f>
        <v>499209</v>
      </c>
      <c r="J7" s="60">
        <f>SUM(I7*1000/C7)</f>
        <v>30009.55816050496</v>
      </c>
      <c r="K7" s="60">
        <f>SUM(I7*1000/D7)</f>
        <v>25259.778373728685</v>
      </c>
    </row>
    <row r="8" spans="1:11" ht="21.75" customHeight="1">
      <c r="A8" s="29">
        <v>2</v>
      </c>
      <c r="B8" s="19" t="s">
        <v>4</v>
      </c>
      <c r="C8" s="55">
        <v>9339</v>
      </c>
      <c r="D8" s="55">
        <v>10960</v>
      </c>
      <c r="E8" s="77">
        <v>158711</v>
      </c>
      <c r="F8" s="77">
        <v>0</v>
      </c>
      <c r="G8" s="77">
        <v>110329</v>
      </c>
      <c r="H8" s="77">
        <v>0</v>
      </c>
      <c r="I8" s="62">
        <f>SUM(E8:H8)</f>
        <v>269040</v>
      </c>
      <c r="J8" s="62">
        <f aca="true" t="shared" si="0" ref="J8:J51">SUM(I8*1000/C8)</f>
        <v>28808.2235785416</v>
      </c>
      <c r="K8" s="62">
        <f aca="true" t="shared" si="1" ref="K8:K51">SUM(I8*1000/D8)</f>
        <v>24547.445255474453</v>
      </c>
    </row>
    <row r="9" spans="1:11" ht="21.75" customHeight="1">
      <c r="A9" s="29">
        <v>3</v>
      </c>
      <c r="B9" s="19" t="s">
        <v>5</v>
      </c>
      <c r="C9" s="55">
        <v>9211</v>
      </c>
      <c r="D9" s="55">
        <v>10848</v>
      </c>
      <c r="E9" s="77">
        <v>165744</v>
      </c>
      <c r="F9" s="77">
        <v>0</v>
      </c>
      <c r="G9" s="77">
        <v>72748</v>
      </c>
      <c r="H9" s="77">
        <v>42614</v>
      </c>
      <c r="I9" s="62">
        <f aca="true" t="shared" si="2" ref="I9:I51">SUM(E9:H9)</f>
        <v>281106</v>
      </c>
      <c r="J9" s="62">
        <f t="shared" si="0"/>
        <v>30518.51047660406</v>
      </c>
      <c r="K9" s="62">
        <f t="shared" si="1"/>
        <v>25913.16371681416</v>
      </c>
    </row>
    <row r="10" spans="1:11" ht="21.75" customHeight="1">
      <c r="A10" s="29">
        <v>4</v>
      </c>
      <c r="B10" s="19" t="s">
        <v>6</v>
      </c>
      <c r="C10" s="55">
        <v>9819</v>
      </c>
      <c r="D10" s="55">
        <v>11931</v>
      </c>
      <c r="E10" s="77">
        <v>141569</v>
      </c>
      <c r="F10" s="77">
        <v>0</v>
      </c>
      <c r="G10" s="77">
        <v>100580</v>
      </c>
      <c r="H10" s="77">
        <v>0</v>
      </c>
      <c r="I10" s="62">
        <f t="shared" si="2"/>
        <v>242149</v>
      </c>
      <c r="J10" s="62">
        <f t="shared" si="0"/>
        <v>24661.268968326713</v>
      </c>
      <c r="K10" s="62">
        <f t="shared" si="1"/>
        <v>20295.784091861537</v>
      </c>
    </row>
    <row r="11" spans="1:11" ht="21.75" customHeight="1">
      <c r="A11" s="29">
        <v>5</v>
      </c>
      <c r="B11" s="19" t="s">
        <v>7</v>
      </c>
      <c r="C11" s="55">
        <v>5170</v>
      </c>
      <c r="D11" s="55">
        <v>6291</v>
      </c>
      <c r="E11" s="77">
        <v>53329</v>
      </c>
      <c r="F11" s="77">
        <v>10087</v>
      </c>
      <c r="G11" s="77">
        <v>47246</v>
      </c>
      <c r="H11" s="77">
        <v>19150</v>
      </c>
      <c r="I11" s="62">
        <f t="shared" si="2"/>
        <v>129812</v>
      </c>
      <c r="J11" s="62">
        <f t="shared" si="0"/>
        <v>25108.70406189555</v>
      </c>
      <c r="K11" s="62">
        <f t="shared" si="1"/>
        <v>20634.5573040852</v>
      </c>
    </row>
    <row r="12" spans="1:11" ht="21.75" customHeight="1">
      <c r="A12" s="29">
        <v>6</v>
      </c>
      <c r="B12" s="19" t="s">
        <v>8</v>
      </c>
      <c r="C12" s="55">
        <v>3474</v>
      </c>
      <c r="D12" s="55">
        <v>4323</v>
      </c>
      <c r="E12" s="77">
        <v>61705</v>
      </c>
      <c r="F12" s="77">
        <v>2548</v>
      </c>
      <c r="G12" s="77">
        <v>30257</v>
      </c>
      <c r="H12" s="77">
        <v>15838</v>
      </c>
      <c r="I12" s="62">
        <f t="shared" si="2"/>
        <v>110348</v>
      </c>
      <c r="J12" s="62">
        <f t="shared" si="0"/>
        <v>31763.960852043754</v>
      </c>
      <c r="K12" s="62">
        <f t="shared" si="1"/>
        <v>25525.792273883875</v>
      </c>
    </row>
    <row r="13" spans="1:11" ht="21.75" customHeight="1">
      <c r="A13" s="29">
        <v>7</v>
      </c>
      <c r="B13" s="19" t="s">
        <v>32</v>
      </c>
      <c r="C13" s="55">
        <v>4847</v>
      </c>
      <c r="D13" s="55">
        <v>5715</v>
      </c>
      <c r="E13" s="77">
        <v>61008</v>
      </c>
      <c r="F13" s="77">
        <v>0</v>
      </c>
      <c r="G13" s="77">
        <v>49727</v>
      </c>
      <c r="H13" s="77">
        <v>0</v>
      </c>
      <c r="I13" s="62">
        <f t="shared" si="2"/>
        <v>110735</v>
      </c>
      <c r="J13" s="62">
        <f t="shared" si="0"/>
        <v>22846.090365174336</v>
      </c>
      <c r="K13" s="62">
        <f t="shared" si="1"/>
        <v>19376.202974628173</v>
      </c>
    </row>
    <row r="14" spans="1:11" ht="21.75" customHeight="1">
      <c r="A14" s="29">
        <v>8</v>
      </c>
      <c r="B14" s="19" t="s">
        <v>9</v>
      </c>
      <c r="C14" s="55">
        <v>3084</v>
      </c>
      <c r="D14" s="55">
        <v>3804</v>
      </c>
      <c r="E14" s="77">
        <v>43640</v>
      </c>
      <c r="F14" s="77">
        <v>7680</v>
      </c>
      <c r="G14" s="77">
        <v>20549</v>
      </c>
      <c r="H14" s="77">
        <v>10676</v>
      </c>
      <c r="I14" s="62">
        <f t="shared" si="2"/>
        <v>82545</v>
      </c>
      <c r="J14" s="62">
        <f t="shared" si="0"/>
        <v>26765.56420233463</v>
      </c>
      <c r="K14" s="62">
        <f t="shared" si="1"/>
        <v>21699.526813880126</v>
      </c>
    </row>
    <row r="15" spans="1:11" ht="21.75" customHeight="1">
      <c r="A15" s="29">
        <v>9</v>
      </c>
      <c r="B15" s="19" t="s">
        <v>33</v>
      </c>
      <c r="C15" s="55">
        <v>4362</v>
      </c>
      <c r="D15" s="55">
        <v>5351</v>
      </c>
      <c r="E15" s="77">
        <v>90207</v>
      </c>
      <c r="F15" s="77">
        <v>0</v>
      </c>
      <c r="G15" s="77">
        <v>37147</v>
      </c>
      <c r="H15" s="77">
        <v>16490</v>
      </c>
      <c r="I15" s="62">
        <f t="shared" si="2"/>
        <v>143844</v>
      </c>
      <c r="J15" s="62">
        <f t="shared" si="0"/>
        <v>32976.61623108666</v>
      </c>
      <c r="K15" s="62">
        <f t="shared" si="1"/>
        <v>26881.704354326295</v>
      </c>
    </row>
    <row r="16" spans="1:11" ht="21.75" customHeight="1">
      <c r="A16" s="29">
        <v>10</v>
      </c>
      <c r="B16" s="19" t="s">
        <v>10</v>
      </c>
      <c r="C16" s="55">
        <v>3368</v>
      </c>
      <c r="D16" s="55">
        <v>4109</v>
      </c>
      <c r="E16" s="77">
        <v>28029</v>
      </c>
      <c r="F16" s="77">
        <v>3714</v>
      </c>
      <c r="G16" s="77">
        <v>22773</v>
      </c>
      <c r="H16" s="77">
        <v>11024</v>
      </c>
      <c r="I16" s="62">
        <f t="shared" si="2"/>
        <v>65540</v>
      </c>
      <c r="J16" s="62">
        <f t="shared" si="0"/>
        <v>19459.61995249406</v>
      </c>
      <c r="K16" s="62">
        <f t="shared" si="1"/>
        <v>15950.352883913361</v>
      </c>
    </row>
    <row r="17" spans="1:11" ht="21.75" customHeight="1">
      <c r="A17" s="29">
        <v>11</v>
      </c>
      <c r="B17" s="19" t="s">
        <v>11</v>
      </c>
      <c r="C17" s="55">
        <v>1725</v>
      </c>
      <c r="D17" s="55">
        <v>2028</v>
      </c>
      <c r="E17" s="77">
        <v>24722</v>
      </c>
      <c r="F17" s="77">
        <v>4488</v>
      </c>
      <c r="G17" s="77">
        <v>12817</v>
      </c>
      <c r="H17" s="77">
        <v>5691</v>
      </c>
      <c r="I17" s="62">
        <f t="shared" si="2"/>
        <v>47718</v>
      </c>
      <c r="J17" s="62">
        <f t="shared" si="0"/>
        <v>27662.608695652172</v>
      </c>
      <c r="K17" s="62">
        <f t="shared" si="1"/>
        <v>23529.585798816566</v>
      </c>
    </row>
    <row r="18" spans="1:11" ht="21.75" customHeight="1">
      <c r="A18" s="29">
        <v>12</v>
      </c>
      <c r="B18" s="19" t="s">
        <v>12</v>
      </c>
      <c r="C18" s="55">
        <v>2694</v>
      </c>
      <c r="D18" s="55">
        <v>3181</v>
      </c>
      <c r="E18" s="77">
        <v>38282</v>
      </c>
      <c r="F18" s="77">
        <v>4930</v>
      </c>
      <c r="G18" s="77">
        <v>22304</v>
      </c>
      <c r="H18" s="77">
        <v>11092</v>
      </c>
      <c r="I18" s="62">
        <f t="shared" si="2"/>
        <v>76608</v>
      </c>
      <c r="J18" s="62">
        <f t="shared" si="0"/>
        <v>28436.52561247216</v>
      </c>
      <c r="K18" s="62">
        <f t="shared" si="1"/>
        <v>24082.99276956932</v>
      </c>
    </row>
    <row r="19" spans="1:11" ht="21.75" customHeight="1">
      <c r="A19" s="29">
        <v>13</v>
      </c>
      <c r="B19" s="19" t="s">
        <v>13</v>
      </c>
      <c r="C19" s="55">
        <v>5318</v>
      </c>
      <c r="D19" s="55">
        <v>6409</v>
      </c>
      <c r="E19" s="77">
        <v>97691</v>
      </c>
      <c r="F19" s="77">
        <v>0</v>
      </c>
      <c r="G19" s="77">
        <v>62468</v>
      </c>
      <c r="H19" s="77">
        <v>0</v>
      </c>
      <c r="I19" s="62">
        <f t="shared" si="2"/>
        <v>160159</v>
      </c>
      <c r="J19" s="62">
        <f t="shared" si="0"/>
        <v>30116.397141782625</v>
      </c>
      <c r="K19" s="62">
        <f t="shared" si="1"/>
        <v>24989.70198158839</v>
      </c>
    </row>
    <row r="20" spans="1:11" ht="21.75" customHeight="1">
      <c r="A20" s="29">
        <v>14</v>
      </c>
      <c r="B20" s="19" t="s">
        <v>14</v>
      </c>
      <c r="C20" s="55">
        <v>6547</v>
      </c>
      <c r="D20" s="55">
        <v>7561</v>
      </c>
      <c r="E20" s="77">
        <v>78987</v>
      </c>
      <c r="F20" s="77">
        <v>0</v>
      </c>
      <c r="G20" s="77">
        <v>45118</v>
      </c>
      <c r="H20" s="77">
        <v>28872</v>
      </c>
      <c r="I20" s="62">
        <f t="shared" si="2"/>
        <v>152977</v>
      </c>
      <c r="J20" s="62">
        <f t="shared" si="0"/>
        <v>23365.96914617382</v>
      </c>
      <c r="K20" s="62">
        <f t="shared" si="1"/>
        <v>20232.376669752677</v>
      </c>
    </row>
    <row r="21" spans="1:11" ht="21.75" customHeight="1">
      <c r="A21" s="29">
        <v>15</v>
      </c>
      <c r="B21" s="19" t="s">
        <v>15</v>
      </c>
      <c r="C21" s="55">
        <v>4633</v>
      </c>
      <c r="D21" s="55">
        <v>5432</v>
      </c>
      <c r="E21" s="77">
        <v>52505</v>
      </c>
      <c r="F21" s="77">
        <v>0</v>
      </c>
      <c r="G21" s="77">
        <v>78528</v>
      </c>
      <c r="H21" s="77">
        <v>0</v>
      </c>
      <c r="I21" s="62">
        <f t="shared" si="2"/>
        <v>131033</v>
      </c>
      <c r="J21" s="62">
        <f t="shared" si="0"/>
        <v>28282.538312108783</v>
      </c>
      <c r="K21" s="62">
        <f t="shared" si="1"/>
        <v>24122.422680412372</v>
      </c>
    </row>
    <row r="22" spans="1:11" ht="21.75" customHeight="1">
      <c r="A22" s="29">
        <v>16</v>
      </c>
      <c r="B22" s="19" t="s">
        <v>16</v>
      </c>
      <c r="C22" s="55">
        <v>11485</v>
      </c>
      <c r="D22" s="55">
        <v>13618</v>
      </c>
      <c r="E22" s="77">
        <v>240557</v>
      </c>
      <c r="F22" s="77">
        <v>0</v>
      </c>
      <c r="G22" s="77">
        <v>132864</v>
      </c>
      <c r="H22" s="77">
        <v>0</v>
      </c>
      <c r="I22" s="62">
        <f t="shared" si="2"/>
        <v>373421</v>
      </c>
      <c r="J22" s="62">
        <f t="shared" si="0"/>
        <v>32513.80060949064</v>
      </c>
      <c r="K22" s="62">
        <f t="shared" si="1"/>
        <v>27421.13379350859</v>
      </c>
    </row>
    <row r="23" spans="1:11" ht="21.75" customHeight="1">
      <c r="A23" s="29">
        <v>17</v>
      </c>
      <c r="B23" s="19" t="s">
        <v>17</v>
      </c>
      <c r="C23" s="55">
        <v>8278</v>
      </c>
      <c r="D23" s="55">
        <v>9901</v>
      </c>
      <c r="E23" s="77">
        <v>84229</v>
      </c>
      <c r="F23" s="77">
        <v>0</v>
      </c>
      <c r="G23" s="77">
        <v>74311</v>
      </c>
      <c r="H23" s="77">
        <v>0</v>
      </c>
      <c r="I23" s="62">
        <f t="shared" si="2"/>
        <v>158540</v>
      </c>
      <c r="J23" s="62">
        <f t="shared" si="0"/>
        <v>19151.969074655713</v>
      </c>
      <c r="K23" s="62">
        <f t="shared" si="1"/>
        <v>16012.523987476012</v>
      </c>
    </row>
    <row r="24" spans="1:11" ht="21.75" customHeight="1">
      <c r="A24" s="29">
        <v>18</v>
      </c>
      <c r="B24" s="19" t="s">
        <v>18</v>
      </c>
      <c r="C24" s="55">
        <v>4506</v>
      </c>
      <c r="D24" s="55">
        <v>5376</v>
      </c>
      <c r="E24" s="77">
        <v>78655</v>
      </c>
      <c r="F24" s="77">
        <v>0</v>
      </c>
      <c r="G24" s="77">
        <v>40139</v>
      </c>
      <c r="H24" s="77">
        <v>16509</v>
      </c>
      <c r="I24" s="62">
        <f t="shared" si="2"/>
        <v>135303</v>
      </c>
      <c r="J24" s="62">
        <f t="shared" si="0"/>
        <v>30027.296937416777</v>
      </c>
      <c r="K24" s="62">
        <f t="shared" si="1"/>
        <v>25167.96875</v>
      </c>
    </row>
    <row r="25" spans="1:11" ht="21.75" customHeight="1">
      <c r="A25" s="29">
        <v>19</v>
      </c>
      <c r="B25" s="19" t="s">
        <v>19</v>
      </c>
      <c r="C25" s="55">
        <v>2152</v>
      </c>
      <c r="D25" s="55">
        <v>2614</v>
      </c>
      <c r="E25" s="77">
        <v>32558</v>
      </c>
      <c r="F25" s="77">
        <v>0</v>
      </c>
      <c r="G25" s="77">
        <v>30333</v>
      </c>
      <c r="H25" s="77">
        <v>0</v>
      </c>
      <c r="I25" s="62">
        <f t="shared" si="2"/>
        <v>62891</v>
      </c>
      <c r="J25" s="62">
        <f t="shared" si="0"/>
        <v>29224.442379182157</v>
      </c>
      <c r="K25" s="62">
        <f t="shared" si="1"/>
        <v>24059.2960979342</v>
      </c>
    </row>
    <row r="26" spans="1:11" ht="21.75" customHeight="1">
      <c r="A26" s="29">
        <v>20</v>
      </c>
      <c r="B26" s="19" t="s">
        <v>20</v>
      </c>
      <c r="C26" s="55">
        <v>3066</v>
      </c>
      <c r="D26" s="55">
        <v>3648</v>
      </c>
      <c r="E26" s="77">
        <v>65288</v>
      </c>
      <c r="F26" s="77">
        <v>0</v>
      </c>
      <c r="G26" s="77">
        <v>51481</v>
      </c>
      <c r="H26" s="77">
        <v>0</v>
      </c>
      <c r="I26" s="62">
        <f t="shared" si="2"/>
        <v>116769</v>
      </c>
      <c r="J26" s="62">
        <f t="shared" si="0"/>
        <v>38085.127201565556</v>
      </c>
      <c r="K26" s="62">
        <f t="shared" si="1"/>
        <v>32009.04605263158</v>
      </c>
    </row>
    <row r="27" spans="1:11" ht="21.75" customHeight="1">
      <c r="A27" s="29">
        <v>21</v>
      </c>
      <c r="B27" s="19" t="s">
        <v>34</v>
      </c>
      <c r="C27" s="55">
        <v>3123</v>
      </c>
      <c r="D27" s="55">
        <v>3757</v>
      </c>
      <c r="E27" s="77">
        <v>31891</v>
      </c>
      <c r="F27" s="77">
        <v>3182</v>
      </c>
      <c r="G27" s="77">
        <v>14618</v>
      </c>
      <c r="H27" s="77">
        <v>10050</v>
      </c>
      <c r="I27" s="62">
        <f t="shared" si="2"/>
        <v>59741</v>
      </c>
      <c r="J27" s="62">
        <f aca="true" t="shared" si="3" ref="J27:J32">SUM(I27*1000/C27)</f>
        <v>19129.362792187</v>
      </c>
      <c r="K27" s="62">
        <f aca="true" t="shared" si="4" ref="K27:K32">SUM(I27*1000/D27)</f>
        <v>15901.250998136811</v>
      </c>
    </row>
    <row r="28" spans="1:11" ht="21.75" customHeight="1">
      <c r="A28" s="29">
        <v>22</v>
      </c>
      <c r="B28" s="17" t="s">
        <v>35</v>
      </c>
      <c r="C28" s="55">
        <v>3386</v>
      </c>
      <c r="D28" s="55">
        <v>4099</v>
      </c>
      <c r="E28" s="77">
        <v>45049</v>
      </c>
      <c r="F28" s="77">
        <v>0</v>
      </c>
      <c r="G28" s="77">
        <v>36877</v>
      </c>
      <c r="H28" s="77">
        <v>0</v>
      </c>
      <c r="I28" s="62">
        <f t="shared" si="2"/>
        <v>81926</v>
      </c>
      <c r="J28" s="62">
        <f t="shared" si="3"/>
        <v>24195.510927347903</v>
      </c>
      <c r="K28" s="62">
        <f t="shared" si="4"/>
        <v>19986.8260551354</v>
      </c>
    </row>
    <row r="29" spans="1:11" ht="21.75" customHeight="1">
      <c r="A29" s="29">
        <v>23</v>
      </c>
      <c r="B29" s="17" t="s">
        <v>36</v>
      </c>
      <c r="C29" s="55">
        <v>7305</v>
      </c>
      <c r="D29" s="55">
        <v>8892</v>
      </c>
      <c r="E29" s="77">
        <v>114285</v>
      </c>
      <c r="F29" s="77">
        <v>0</v>
      </c>
      <c r="G29" s="77">
        <v>86192</v>
      </c>
      <c r="H29" s="77">
        <v>0</v>
      </c>
      <c r="I29" s="62">
        <f t="shared" si="2"/>
        <v>200477</v>
      </c>
      <c r="J29" s="62">
        <f t="shared" si="3"/>
        <v>27443.805612594115</v>
      </c>
      <c r="K29" s="62">
        <f t="shared" si="4"/>
        <v>22545.771479982006</v>
      </c>
    </row>
    <row r="30" spans="1:11" ht="21.75" customHeight="1">
      <c r="A30" s="29">
        <v>24</v>
      </c>
      <c r="B30" s="17" t="s">
        <v>37</v>
      </c>
      <c r="C30" s="55">
        <v>4391</v>
      </c>
      <c r="D30" s="55">
        <v>5570</v>
      </c>
      <c r="E30" s="77">
        <v>72960</v>
      </c>
      <c r="F30" s="77">
        <v>9139</v>
      </c>
      <c r="G30" s="77">
        <v>40555</v>
      </c>
      <c r="H30" s="77">
        <v>10419</v>
      </c>
      <c r="I30" s="62">
        <f t="shared" si="2"/>
        <v>133073</v>
      </c>
      <c r="J30" s="62">
        <f t="shared" si="3"/>
        <v>30305.852880892737</v>
      </c>
      <c r="K30" s="62">
        <f t="shared" si="4"/>
        <v>23891.023339317773</v>
      </c>
    </row>
    <row r="31" spans="1:11" ht="21.75" customHeight="1">
      <c r="A31" s="29">
        <v>25</v>
      </c>
      <c r="B31" s="17" t="s">
        <v>38</v>
      </c>
      <c r="C31" s="55">
        <v>3202</v>
      </c>
      <c r="D31" s="55">
        <v>3884</v>
      </c>
      <c r="E31" s="77">
        <v>30606</v>
      </c>
      <c r="F31" s="77">
        <v>3387</v>
      </c>
      <c r="G31" s="77">
        <v>27232</v>
      </c>
      <c r="H31" s="77">
        <v>12221</v>
      </c>
      <c r="I31" s="62">
        <f t="shared" si="2"/>
        <v>73446</v>
      </c>
      <c r="J31" s="62">
        <f t="shared" si="3"/>
        <v>22937.539038101186</v>
      </c>
      <c r="K31" s="62">
        <f t="shared" si="4"/>
        <v>18909.886714727087</v>
      </c>
    </row>
    <row r="32" spans="1:11" ht="21.75" customHeight="1">
      <c r="A32" s="29">
        <v>26</v>
      </c>
      <c r="B32" s="17" t="s">
        <v>39</v>
      </c>
      <c r="C32" s="55">
        <v>2689</v>
      </c>
      <c r="D32" s="55">
        <v>3195</v>
      </c>
      <c r="E32" s="77">
        <v>37878</v>
      </c>
      <c r="F32" s="77">
        <v>0</v>
      </c>
      <c r="G32" s="77">
        <v>24704</v>
      </c>
      <c r="H32" s="77">
        <v>10170</v>
      </c>
      <c r="I32" s="62">
        <f t="shared" si="2"/>
        <v>72752</v>
      </c>
      <c r="J32" s="62">
        <f t="shared" si="3"/>
        <v>27055.410933432504</v>
      </c>
      <c r="K32" s="62">
        <f t="shared" si="4"/>
        <v>22770.57902973396</v>
      </c>
    </row>
    <row r="33" spans="1:11" ht="21.75" customHeight="1">
      <c r="A33" s="29">
        <v>27</v>
      </c>
      <c r="B33" s="26" t="s">
        <v>40</v>
      </c>
      <c r="C33" s="55">
        <v>3272</v>
      </c>
      <c r="D33" s="55">
        <v>4123</v>
      </c>
      <c r="E33" s="77">
        <v>66180</v>
      </c>
      <c r="F33" s="77">
        <v>6300</v>
      </c>
      <c r="G33" s="77">
        <v>27805</v>
      </c>
      <c r="H33" s="77">
        <v>9923</v>
      </c>
      <c r="I33" s="62">
        <f t="shared" si="2"/>
        <v>110208</v>
      </c>
      <c r="J33" s="62">
        <f t="shared" si="0"/>
        <v>33682.15158924205</v>
      </c>
      <c r="K33" s="62">
        <f t="shared" si="1"/>
        <v>26730.05093378608</v>
      </c>
    </row>
    <row r="34" spans="1:11" ht="21.75" customHeight="1">
      <c r="A34" s="29">
        <v>28</v>
      </c>
      <c r="B34" s="19" t="s">
        <v>41</v>
      </c>
      <c r="C34" s="55">
        <v>6606</v>
      </c>
      <c r="D34" s="55">
        <v>8038</v>
      </c>
      <c r="E34" s="77">
        <v>102819</v>
      </c>
      <c r="F34" s="77">
        <v>0</v>
      </c>
      <c r="G34" s="77">
        <v>84365</v>
      </c>
      <c r="H34" s="77">
        <v>0</v>
      </c>
      <c r="I34" s="62">
        <f t="shared" si="2"/>
        <v>187184</v>
      </c>
      <c r="J34" s="62">
        <f t="shared" si="0"/>
        <v>28335.452618831365</v>
      </c>
      <c r="K34" s="62">
        <f t="shared" si="1"/>
        <v>23287.384921622295</v>
      </c>
    </row>
    <row r="35" spans="1:11" ht="21.75" customHeight="1">
      <c r="A35" s="29">
        <v>29</v>
      </c>
      <c r="B35" s="19" t="s">
        <v>42</v>
      </c>
      <c r="C35" s="55">
        <v>3151</v>
      </c>
      <c r="D35" s="55">
        <v>4103</v>
      </c>
      <c r="E35" s="77">
        <v>64911</v>
      </c>
      <c r="F35" s="77">
        <v>0</v>
      </c>
      <c r="G35" s="77">
        <v>51326</v>
      </c>
      <c r="H35" s="77">
        <v>0</v>
      </c>
      <c r="I35" s="62">
        <f t="shared" si="2"/>
        <v>116237</v>
      </c>
      <c r="J35" s="62">
        <f t="shared" si="0"/>
        <v>36888.924151063155</v>
      </c>
      <c r="K35" s="62">
        <f t="shared" si="1"/>
        <v>28329.75871313673</v>
      </c>
    </row>
    <row r="36" spans="1:11" ht="21.75" customHeight="1">
      <c r="A36" s="29">
        <v>30</v>
      </c>
      <c r="B36" s="19" t="s">
        <v>43</v>
      </c>
      <c r="C36" s="55">
        <v>4815</v>
      </c>
      <c r="D36" s="55">
        <v>6423</v>
      </c>
      <c r="E36" s="77">
        <v>135557</v>
      </c>
      <c r="F36" s="77">
        <v>0</v>
      </c>
      <c r="G36" s="77">
        <v>61623</v>
      </c>
      <c r="H36" s="77">
        <v>0</v>
      </c>
      <c r="I36" s="62">
        <f t="shared" si="2"/>
        <v>197180</v>
      </c>
      <c r="J36" s="62">
        <f t="shared" si="0"/>
        <v>40951.19418483904</v>
      </c>
      <c r="K36" s="62">
        <f t="shared" si="1"/>
        <v>30699.0502880274</v>
      </c>
    </row>
    <row r="37" spans="1:11" ht="21.75" customHeight="1">
      <c r="A37" s="29">
        <v>31</v>
      </c>
      <c r="B37" s="19" t="s">
        <v>44</v>
      </c>
      <c r="C37" s="55">
        <v>2761</v>
      </c>
      <c r="D37" s="55">
        <v>3275</v>
      </c>
      <c r="E37" s="77">
        <v>32879</v>
      </c>
      <c r="F37" s="77">
        <v>0</v>
      </c>
      <c r="G37" s="77">
        <v>34615</v>
      </c>
      <c r="H37" s="77">
        <v>12609</v>
      </c>
      <c r="I37" s="62">
        <f t="shared" si="2"/>
        <v>80103</v>
      </c>
      <c r="J37" s="62">
        <f t="shared" si="0"/>
        <v>29012.314378848245</v>
      </c>
      <c r="K37" s="62">
        <f t="shared" si="1"/>
        <v>24458.931297709925</v>
      </c>
    </row>
    <row r="38" spans="1:11" ht="21.75" customHeight="1">
      <c r="A38" s="30">
        <v>32</v>
      </c>
      <c r="B38" s="23" t="s">
        <v>45</v>
      </c>
      <c r="C38" s="57">
        <v>3444</v>
      </c>
      <c r="D38" s="57">
        <v>4260</v>
      </c>
      <c r="E38" s="78">
        <v>76855</v>
      </c>
      <c r="F38" s="78">
        <v>0</v>
      </c>
      <c r="G38" s="78">
        <v>46446</v>
      </c>
      <c r="H38" s="78">
        <v>0</v>
      </c>
      <c r="I38" s="68">
        <f t="shared" si="2"/>
        <v>123301</v>
      </c>
      <c r="J38" s="64">
        <f t="shared" si="0"/>
        <v>35801.68408826945</v>
      </c>
      <c r="K38" s="64">
        <f t="shared" si="1"/>
        <v>28943.896713615024</v>
      </c>
    </row>
    <row r="39" spans="1:11" s="20" customFormat="1" ht="21.75" customHeight="1">
      <c r="A39" s="37"/>
      <c r="B39" s="38" t="s">
        <v>47</v>
      </c>
      <c r="C39" s="65">
        <f aca="true" t="shared" si="5" ref="C39:H39">SUM(C7:C38)</f>
        <v>167858</v>
      </c>
      <c r="D39" s="65">
        <f t="shared" si="5"/>
        <v>202482</v>
      </c>
      <c r="E39" s="65">
        <f t="shared" si="5"/>
        <v>2702970</v>
      </c>
      <c r="F39" s="65">
        <f t="shared" si="5"/>
        <v>55455</v>
      </c>
      <c r="G39" s="65">
        <f t="shared" si="5"/>
        <v>1717065</v>
      </c>
      <c r="H39" s="65">
        <f t="shared" si="5"/>
        <v>309885</v>
      </c>
      <c r="I39" s="65">
        <f>SUM(E39:H39)</f>
        <v>4785375</v>
      </c>
      <c r="J39" s="65">
        <f t="shared" si="0"/>
        <v>28508.471446103253</v>
      </c>
      <c r="K39" s="65">
        <f t="shared" si="1"/>
        <v>23633.582244347646</v>
      </c>
    </row>
    <row r="40" spans="1:11" ht="21.75" customHeight="1">
      <c r="A40" s="31">
        <v>33</v>
      </c>
      <c r="B40" s="24" t="s">
        <v>21</v>
      </c>
      <c r="C40" s="58">
        <v>2412</v>
      </c>
      <c r="D40" s="58">
        <v>3038</v>
      </c>
      <c r="E40" s="79">
        <v>46231</v>
      </c>
      <c r="F40" s="80">
        <v>0</v>
      </c>
      <c r="G40" s="79">
        <v>39546</v>
      </c>
      <c r="H40" s="80">
        <v>0</v>
      </c>
      <c r="I40" s="62">
        <f t="shared" si="2"/>
        <v>85777</v>
      </c>
      <c r="J40" s="66">
        <f t="shared" si="0"/>
        <v>35562.60364842454</v>
      </c>
      <c r="K40" s="66">
        <f t="shared" si="1"/>
        <v>28234.69387755102</v>
      </c>
    </row>
    <row r="41" spans="1:11" ht="21.75" customHeight="1">
      <c r="A41" s="29">
        <v>34</v>
      </c>
      <c r="B41" s="19" t="s">
        <v>22</v>
      </c>
      <c r="C41" s="55">
        <v>1435</v>
      </c>
      <c r="D41" s="55">
        <v>1774</v>
      </c>
      <c r="E41" s="77">
        <v>26188</v>
      </c>
      <c r="F41" s="80">
        <v>0</v>
      </c>
      <c r="G41" s="77">
        <v>13055</v>
      </c>
      <c r="H41" s="80">
        <v>0</v>
      </c>
      <c r="I41" s="62">
        <f t="shared" si="2"/>
        <v>39243</v>
      </c>
      <c r="J41" s="62">
        <f t="shared" si="0"/>
        <v>27347.038327526134</v>
      </c>
      <c r="K41" s="62">
        <f t="shared" si="1"/>
        <v>22121.19503945885</v>
      </c>
    </row>
    <row r="42" spans="1:11" ht="21.75" customHeight="1">
      <c r="A42" s="29">
        <v>35</v>
      </c>
      <c r="B42" s="19" t="s">
        <v>46</v>
      </c>
      <c r="C42" s="55">
        <v>1506</v>
      </c>
      <c r="D42" s="55">
        <v>1853</v>
      </c>
      <c r="E42" s="77">
        <v>23244</v>
      </c>
      <c r="F42" s="80">
        <v>0</v>
      </c>
      <c r="G42" s="77">
        <v>16914</v>
      </c>
      <c r="H42" s="80">
        <v>0</v>
      </c>
      <c r="I42" s="62">
        <f t="shared" si="2"/>
        <v>40158</v>
      </c>
      <c r="J42" s="62">
        <f t="shared" si="0"/>
        <v>26665.338645418327</v>
      </c>
      <c r="K42" s="62">
        <f t="shared" si="1"/>
        <v>21671.883432271992</v>
      </c>
    </row>
    <row r="43" spans="1:11" ht="21.75" customHeight="1">
      <c r="A43" s="29">
        <v>36</v>
      </c>
      <c r="B43" s="19" t="s">
        <v>23</v>
      </c>
      <c r="C43" s="55">
        <v>1720</v>
      </c>
      <c r="D43" s="55">
        <v>2043</v>
      </c>
      <c r="E43" s="77">
        <v>31935</v>
      </c>
      <c r="F43" s="77">
        <v>0</v>
      </c>
      <c r="G43" s="77">
        <v>20943</v>
      </c>
      <c r="H43" s="77">
        <v>0</v>
      </c>
      <c r="I43" s="62">
        <f t="shared" si="2"/>
        <v>52878</v>
      </c>
      <c r="J43" s="62">
        <f t="shared" si="0"/>
        <v>30743.023255813954</v>
      </c>
      <c r="K43" s="62">
        <f t="shared" si="1"/>
        <v>25882.525697503672</v>
      </c>
    </row>
    <row r="44" spans="1:11" ht="21.75" customHeight="1">
      <c r="A44" s="29">
        <v>37</v>
      </c>
      <c r="B44" s="19" t="s">
        <v>24</v>
      </c>
      <c r="C44" s="55">
        <v>1455</v>
      </c>
      <c r="D44" s="55">
        <v>1780</v>
      </c>
      <c r="E44" s="77">
        <v>26005</v>
      </c>
      <c r="F44" s="77">
        <v>1697</v>
      </c>
      <c r="G44" s="77">
        <v>14605</v>
      </c>
      <c r="H44" s="77">
        <v>7453</v>
      </c>
      <c r="I44" s="62">
        <f t="shared" si="2"/>
        <v>49760</v>
      </c>
      <c r="J44" s="62">
        <f t="shared" si="0"/>
        <v>34199.312714776635</v>
      </c>
      <c r="K44" s="62">
        <f t="shared" si="1"/>
        <v>27955.05617977528</v>
      </c>
    </row>
    <row r="45" spans="1:11" ht="21.75" customHeight="1">
      <c r="A45" s="29">
        <v>38</v>
      </c>
      <c r="B45" s="19" t="s">
        <v>25</v>
      </c>
      <c r="C45" s="55">
        <v>1048</v>
      </c>
      <c r="D45" s="55">
        <v>1243</v>
      </c>
      <c r="E45" s="77">
        <v>15844</v>
      </c>
      <c r="F45" s="80">
        <v>0</v>
      </c>
      <c r="G45" s="77">
        <v>16115</v>
      </c>
      <c r="H45" s="80">
        <v>0</v>
      </c>
      <c r="I45" s="62">
        <f t="shared" si="2"/>
        <v>31959</v>
      </c>
      <c r="J45" s="62">
        <f t="shared" si="0"/>
        <v>30495.22900763359</v>
      </c>
      <c r="K45" s="62">
        <f t="shared" si="1"/>
        <v>25711.182622687047</v>
      </c>
    </row>
    <row r="46" spans="1:11" ht="21.75" customHeight="1">
      <c r="A46" s="29">
        <v>39</v>
      </c>
      <c r="B46" s="19" t="s">
        <v>26</v>
      </c>
      <c r="C46" s="55">
        <v>2954</v>
      </c>
      <c r="D46" s="55">
        <v>3466</v>
      </c>
      <c r="E46" s="77">
        <v>38593</v>
      </c>
      <c r="F46" s="80">
        <v>0</v>
      </c>
      <c r="G46" s="77">
        <v>26272</v>
      </c>
      <c r="H46" s="80">
        <v>0</v>
      </c>
      <c r="I46" s="62">
        <f t="shared" si="2"/>
        <v>64865</v>
      </c>
      <c r="J46" s="62">
        <f t="shared" si="0"/>
        <v>21958.3615436696</v>
      </c>
      <c r="K46" s="62">
        <f t="shared" si="1"/>
        <v>18714.65666474322</v>
      </c>
    </row>
    <row r="47" spans="1:11" ht="21.75" customHeight="1">
      <c r="A47" s="29">
        <v>40</v>
      </c>
      <c r="B47" s="19" t="s">
        <v>27</v>
      </c>
      <c r="C47" s="55">
        <v>732</v>
      </c>
      <c r="D47" s="55">
        <v>902</v>
      </c>
      <c r="E47" s="77">
        <v>11013</v>
      </c>
      <c r="F47" s="77">
        <v>1409</v>
      </c>
      <c r="G47" s="77">
        <v>9253</v>
      </c>
      <c r="H47" s="77">
        <v>3976</v>
      </c>
      <c r="I47" s="62">
        <f t="shared" si="2"/>
        <v>25651</v>
      </c>
      <c r="J47" s="62">
        <f t="shared" si="0"/>
        <v>35042.34972677596</v>
      </c>
      <c r="K47" s="62">
        <f t="shared" si="1"/>
        <v>28437.91574279379</v>
      </c>
    </row>
    <row r="48" spans="1:11" ht="21.75" customHeight="1">
      <c r="A48" s="29">
        <v>41</v>
      </c>
      <c r="B48" s="19" t="s">
        <v>28</v>
      </c>
      <c r="C48" s="55">
        <v>1760</v>
      </c>
      <c r="D48" s="55">
        <v>2332</v>
      </c>
      <c r="E48" s="77">
        <v>57262</v>
      </c>
      <c r="F48" s="77">
        <v>2653</v>
      </c>
      <c r="G48" s="77">
        <v>13349</v>
      </c>
      <c r="H48" s="77">
        <v>8408</v>
      </c>
      <c r="I48" s="62">
        <f t="shared" si="2"/>
        <v>81672</v>
      </c>
      <c r="J48" s="62">
        <f t="shared" si="0"/>
        <v>46404.545454545456</v>
      </c>
      <c r="K48" s="62">
        <f t="shared" si="1"/>
        <v>35022.29845626072</v>
      </c>
    </row>
    <row r="49" spans="1:11" ht="21.75" customHeight="1">
      <c r="A49" s="29">
        <v>42</v>
      </c>
      <c r="B49" s="19" t="s">
        <v>29</v>
      </c>
      <c r="C49" s="55">
        <v>641</v>
      </c>
      <c r="D49" s="55">
        <v>788</v>
      </c>
      <c r="E49" s="77">
        <v>7642</v>
      </c>
      <c r="F49" s="77">
        <v>1883</v>
      </c>
      <c r="G49" s="77">
        <v>4226</v>
      </c>
      <c r="H49" s="77">
        <v>2914</v>
      </c>
      <c r="I49" s="62">
        <f t="shared" si="2"/>
        <v>16665</v>
      </c>
      <c r="J49" s="62">
        <f t="shared" si="0"/>
        <v>25998.439937597504</v>
      </c>
      <c r="K49" s="62">
        <f t="shared" si="1"/>
        <v>21148.477157360405</v>
      </c>
    </row>
    <row r="50" spans="1:11" ht="21.75" customHeight="1">
      <c r="A50" s="29">
        <v>43</v>
      </c>
      <c r="B50" s="19" t="s">
        <v>30</v>
      </c>
      <c r="C50" s="55">
        <v>1967</v>
      </c>
      <c r="D50" s="55">
        <v>2524</v>
      </c>
      <c r="E50" s="77">
        <v>52404</v>
      </c>
      <c r="F50" s="77">
        <v>4113</v>
      </c>
      <c r="G50" s="77">
        <v>16412</v>
      </c>
      <c r="H50" s="77">
        <v>7822</v>
      </c>
      <c r="I50" s="62">
        <f t="shared" si="2"/>
        <v>80751</v>
      </c>
      <c r="J50" s="62">
        <f t="shared" si="0"/>
        <v>41052.8723945094</v>
      </c>
      <c r="K50" s="62">
        <f t="shared" si="1"/>
        <v>31993.264659270997</v>
      </c>
    </row>
    <row r="51" spans="1:11" ht="21.75" customHeight="1">
      <c r="A51" s="30">
        <v>44</v>
      </c>
      <c r="B51" s="23" t="s">
        <v>31</v>
      </c>
      <c r="C51" s="57">
        <v>1179</v>
      </c>
      <c r="D51" s="57">
        <v>1398</v>
      </c>
      <c r="E51" s="78">
        <v>12468</v>
      </c>
      <c r="F51" s="78">
        <v>0</v>
      </c>
      <c r="G51" s="78">
        <v>9594</v>
      </c>
      <c r="H51" s="78">
        <v>6184</v>
      </c>
      <c r="I51" s="62">
        <f t="shared" si="2"/>
        <v>28246</v>
      </c>
      <c r="J51" s="64">
        <f t="shared" si="0"/>
        <v>23957.591178965224</v>
      </c>
      <c r="K51" s="64">
        <f t="shared" si="1"/>
        <v>20204.577968526468</v>
      </c>
    </row>
    <row r="52" spans="1:11" s="20" customFormat="1" ht="21.75" customHeight="1">
      <c r="A52" s="37"/>
      <c r="B52" s="39" t="s">
        <v>1</v>
      </c>
      <c r="C52" s="65">
        <f aca="true" t="shared" si="6" ref="C52:H52">SUM(C40:C51)</f>
        <v>18809</v>
      </c>
      <c r="D52" s="65">
        <f t="shared" si="6"/>
        <v>23141</v>
      </c>
      <c r="E52" s="65">
        <f t="shared" si="6"/>
        <v>348829</v>
      </c>
      <c r="F52" s="65">
        <f t="shared" si="6"/>
        <v>11755</v>
      </c>
      <c r="G52" s="65">
        <f t="shared" si="6"/>
        <v>200284</v>
      </c>
      <c r="H52" s="65">
        <f t="shared" si="6"/>
        <v>36757</v>
      </c>
      <c r="I52" s="65">
        <f>SUM(E52:H52)</f>
        <v>597625</v>
      </c>
      <c r="J52" s="65">
        <f>SUM(I52*1000/C52)</f>
        <v>31773.353181987346</v>
      </c>
      <c r="K52" s="65">
        <f>SUM(I52*1000/D52)</f>
        <v>25825.374875761634</v>
      </c>
    </row>
    <row r="53" spans="1:11" s="20" customFormat="1" ht="21.75" customHeight="1">
      <c r="A53" s="40"/>
      <c r="B53" s="41" t="s">
        <v>61</v>
      </c>
      <c r="C53" s="67">
        <f aca="true" t="shared" si="7" ref="C53:H53">SUM(C52+C39)</f>
        <v>186667</v>
      </c>
      <c r="D53" s="67">
        <f t="shared" si="7"/>
        <v>225623</v>
      </c>
      <c r="E53" s="67">
        <f t="shared" si="7"/>
        <v>3051799</v>
      </c>
      <c r="F53" s="67">
        <f t="shared" si="7"/>
        <v>67210</v>
      </c>
      <c r="G53" s="67">
        <f t="shared" si="7"/>
        <v>1917349</v>
      </c>
      <c r="H53" s="67">
        <f t="shared" si="7"/>
        <v>346642</v>
      </c>
      <c r="I53" s="67">
        <f>SUM(E53:H53)</f>
        <v>5383000</v>
      </c>
      <c r="J53" s="67">
        <f>SUM(I53*1000/C53)</f>
        <v>28837.448504556243</v>
      </c>
      <c r="K53" s="67">
        <f>SUM(I53*1000/D53)</f>
        <v>23858.383232205935</v>
      </c>
    </row>
    <row r="54" spans="1:11" ht="21.75" customHeight="1">
      <c r="A54" s="2"/>
      <c r="B54" s="81" t="s">
        <v>67</v>
      </c>
      <c r="C54" s="82">
        <v>197613</v>
      </c>
      <c r="D54" s="82">
        <v>241400</v>
      </c>
      <c r="E54" s="82">
        <v>3108881</v>
      </c>
      <c r="F54" s="82">
        <v>95044</v>
      </c>
      <c r="G54" s="82">
        <v>2003075</v>
      </c>
      <c r="H54" s="82">
        <v>377923</v>
      </c>
      <c r="I54" s="82">
        <v>5584923</v>
      </c>
      <c r="J54" s="82">
        <v>28261.92102746277</v>
      </c>
      <c r="K54" s="82">
        <v>23135.55509527755</v>
      </c>
    </row>
    <row r="55" spans="2:11" ht="21.75" customHeight="1">
      <c r="B55" s="81" t="s">
        <v>68</v>
      </c>
      <c r="C55" s="83">
        <f aca="true" t="shared" si="8" ref="C55:K55">C53/C54</f>
        <v>0.9446089073087297</v>
      </c>
      <c r="D55" s="83">
        <f t="shared" si="8"/>
        <v>0.9346437448218724</v>
      </c>
      <c r="E55" s="83">
        <f t="shared" si="8"/>
        <v>0.9816390527652876</v>
      </c>
      <c r="F55" s="83">
        <f t="shared" si="8"/>
        <v>0.7071461638819915</v>
      </c>
      <c r="G55" s="83">
        <f t="shared" si="8"/>
        <v>0.957202800693933</v>
      </c>
      <c r="H55" s="83">
        <f t="shared" si="8"/>
        <v>0.9172291710216102</v>
      </c>
      <c r="I55" s="83">
        <f t="shared" si="8"/>
        <v>0.9638449804948072</v>
      </c>
      <c r="J55" s="83">
        <f t="shared" si="8"/>
        <v>1.0203640607633933</v>
      </c>
      <c r="K55" s="83">
        <f t="shared" si="8"/>
        <v>1.0312431724223436</v>
      </c>
    </row>
  </sheetData>
  <sheetProtection/>
  <mergeCells count="12">
    <mergeCell ref="E4:E6"/>
    <mergeCell ref="B3:B6"/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view="pageBreakPreview" zoomScale="75" zoomScaleNormal="75" zoomScaleSheetLayoutView="75" zoomScalePageLayoutView="0" workbookViewId="0" topLeftCell="A1">
      <pane xSplit="2" ySplit="6" topLeftCell="C49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C54" sqref="C54:K54"/>
    </sheetView>
  </sheetViews>
  <sheetFormatPr defaultColWidth="9.00390625" defaultRowHeight="13.5"/>
  <cols>
    <col min="1" max="1" width="4.625" style="2" customWidth="1"/>
    <col min="2" max="2" width="11.625" style="35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3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7" t="s">
        <v>64</v>
      </c>
      <c r="B2" s="34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87" t="s">
        <v>48</v>
      </c>
      <c r="B3" s="96" t="s">
        <v>49</v>
      </c>
      <c r="C3" s="90" t="s">
        <v>50</v>
      </c>
      <c r="D3" s="91"/>
      <c r="E3" s="90" t="s">
        <v>51</v>
      </c>
      <c r="F3" s="102"/>
      <c r="G3" s="102"/>
      <c r="H3" s="102"/>
      <c r="I3" s="14"/>
      <c r="J3" s="99" t="s">
        <v>52</v>
      </c>
      <c r="K3" s="99" t="s">
        <v>53</v>
      </c>
    </row>
    <row r="4" spans="1:11" s="1" customFormat="1" ht="17.25" customHeight="1">
      <c r="A4" s="88"/>
      <c r="B4" s="97"/>
      <c r="C4" s="92" t="s">
        <v>66</v>
      </c>
      <c r="D4" s="95" t="s">
        <v>65</v>
      </c>
      <c r="E4" s="99" t="s">
        <v>56</v>
      </c>
      <c r="F4" s="99" t="s">
        <v>57</v>
      </c>
      <c r="G4" s="99" t="s">
        <v>58</v>
      </c>
      <c r="H4" s="99" t="s">
        <v>0</v>
      </c>
      <c r="I4" s="15" t="s">
        <v>59</v>
      </c>
      <c r="J4" s="100"/>
      <c r="K4" s="100"/>
    </row>
    <row r="5" spans="1:11" s="1" customFormat="1" ht="17.25" customHeight="1">
      <c r="A5" s="88"/>
      <c r="B5" s="97"/>
      <c r="C5" s="93"/>
      <c r="D5" s="95"/>
      <c r="E5" s="100"/>
      <c r="F5" s="100"/>
      <c r="G5" s="100"/>
      <c r="H5" s="100"/>
      <c r="I5" s="15" t="s">
        <v>60</v>
      </c>
      <c r="J5" s="100"/>
      <c r="K5" s="100"/>
    </row>
    <row r="6" spans="1:11" s="1" customFormat="1" ht="17.25" customHeight="1">
      <c r="A6" s="89"/>
      <c r="B6" s="98"/>
      <c r="C6" s="94"/>
      <c r="D6" s="95"/>
      <c r="E6" s="101"/>
      <c r="F6" s="101"/>
      <c r="G6" s="101"/>
      <c r="H6" s="101"/>
      <c r="I6" s="16"/>
      <c r="J6" s="101"/>
      <c r="K6" s="101"/>
    </row>
    <row r="7" spans="1:11" ht="21.75" customHeight="1">
      <c r="A7" s="42">
        <v>1</v>
      </c>
      <c r="B7" s="43" t="s">
        <v>3</v>
      </c>
      <c r="C7" s="69">
        <f>SUM('一般＆退職・基礎:一般＆退職・介護'!C7)</f>
        <v>90948</v>
      </c>
      <c r="D7" s="69">
        <f>SUM('一般＆退職・基礎:一般＆退職・介護'!D7)</f>
        <v>138003</v>
      </c>
      <c r="E7" s="69">
        <f>SUM('一般＆退職・基礎:一般＆退職・介護'!E7)</f>
        <v>3509595</v>
      </c>
      <c r="F7" s="69">
        <f>SUM('一般＆退職・基礎:一般＆退職・介護'!F7)</f>
        <v>0</v>
      </c>
      <c r="G7" s="69">
        <f>SUM('一般＆退職・基礎:一般＆退職・介護'!G7)</f>
        <v>1434325</v>
      </c>
      <c r="H7" s="69">
        <f>SUM('一般＆退職・基礎:一般＆退職・介護'!H7)</f>
        <v>948763</v>
      </c>
      <c r="I7" s="69">
        <f>SUM('一般＆退職・基礎:一般＆退職・介護'!I7)</f>
        <v>5892683</v>
      </c>
      <c r="J7" s="69">
        <f>SUM(I7*1000/C7)</f>
        <v>64791.78211725382</v>
      </c>
      <c r="K7" s="69">
        <f>SUM(I7*1000/D7)</f>
        <v>42699.673195510244</v>
      </c>
    </row>
    <row r="8" spans="1:11" ht="21.75" customHeight="1">
      <c r="A8" s="44">
        <v>2</v>
      </c>
      <c r="B8" s="45" t="s">
        <v>4</v>
      </c>
      <c r="C8" s="70">
        <f>SUM('一般＆退職・基礎:一般＆退職・介護'!C8)</f>
        <v>54484</v>
      </c>
      <c r="D8" s="70">
        <f>SUM('一般＆退職・基礎:一般＆退職・介護'!D8)</f>
        <v>78406</v>
      </c>
      <c r="E8" s="70">
        <f>SUM('一般＆退職・基礎:一般＆退職・介護'!E8)</f>
        <v>1975344</v>
      </c>
      <c r="F8" s="70">
        <f>SUM('一般＆退職・基礎:一般＆退職・介護'!F8)</f>
        <v>0</v>
      </c>
      <c r="G8" s="70">
        <f>SUM('一般＆退職・基礎:一般＆退職・介護'!G8)</f>
        <v>750909</v>
      </c>
      <c r="H8" s="70">
        <f>SUM('一般＆退職・基礎:一般＆退職・介護'!H8)</f>
        <v>654800</v>
      </c>
      <c r="I8" s="70">
        <f>SUM('一般＆退職・基礎:一般＆退職・介護'!I8)</f>
        <v>3381053</v>
      </c>
      <c r="J8" s="70">
        <f aca="true" t="shared" si="0" ref="J8:J51">SUM(I8*1000/C8)</f>
        <v>62055.88796710961</v>
      </c>
      <c r="K8" s="70">
        <f aca="true" t="shared" si="1" ref="K8:K51">SUM(I8*1000/D8)</f>
        <v>43122.37583858378</v>
      </c>
    </row>
    <row r="9" spans="1:11" ht="21.75" customHeight="1">
      <c r="A9" s="44">
        <v>3</v>
      </c>
      <c r="B9" s="45" t="s">
        <v>5</v>
      </c>
      <c r="C9" s="70">
        <f>SUM('一般＆退職・基礎:一般＆退職・介護'!C9)</f>
        <v>52101</v>
      </c>
      <c r="D9" s="70">
        <f>SUM('一般＆退職・基礎:一般＆退職・介護'!D9)</f>
        <v>79004</v>
      </c>
      <c r="E9" s="70">
        <f>SUM('一般＆退職・基礎:一般＆退職・介護'!E9)</f>
        <v>2070850</v>
      </c>
      <c r="F9" s="70">
        <f>SUM('一般＆退職・基礎:一般＆退職・介護'!F9)</f>
        <v>0</v>
      </c>
      <c r="G9" s="70">
        <f>SUM('一般＆退職・基礎:一般＆退職・介護'!G9)</f>
        <v>833374</v>
      </c>
      <c r="H9" s="70">
        <f>SUM('一般＆退職・基礎:一般＆退職・介護'!H9)</f>
        <v>592921</v>
      </c>
      <c r="I9" s="70">
        <f>SUM('一般＆退職・基礎:一般＆退職・介護'!I9)</f>
        <v>3497145</v>
      </c>
      <c r="J9" s="70">
        <f t="shared" si="0"/>
        <v>67122.41607646686</v>
      </c>
      <c r="K9" s="70">
        <f t="shared" si="1"/>
        <v>44265.41694091439</v>
      </c>
    </row>
    <row r="10" spans="1:11" ht="21.75" customHeight="1">
      <c r="A10" s="44">
        <v>4</v>
      </c>
      <c r="B10" s="45" t="s">
        <v>6</v>
      </c>
      <c r="C10" s="70">
        <f>SUM('一般＆退職・基礎:一般＆退職・介護'!C10)</f>
        <v>53516</v>
      </c>
      <c r="D10" s="70">
        <f>SUM('一般＆退職・基礎:一般＆退職・介護'!D10)</f>
        <v>84839</v>
      </c>
      <c r="E10" s="70">
        <f>SUM('一般＆退職・基礎:一般＆退職・介護'!E10)</f>
        <v>2224838</v>
      </c>
      <c r="F10" s="70">
        <f>SUM('一般＆退職・基礎:一般＆退職・介護'!F10)</f>
        <v>0</v>
      </c>
      <c r="G10" s="70">
        <f>SUM('一般＆退職・基礎:一般＆退職・介護'!G10)</f>
        <v>707069</v>
      </c>
      <c r="H10" s="70">
        <f>SUM('一般＆退職・基礎:一般＆退職・介護'!H10)</f>
        <v>386959</v>
      </c>
      <c r="I10" s="70">
        <f>SUM('一般＆退職・基礎:一般＆退職・介護'!I10)</f>
        <v>3318866</v>
      </c>
      <c r="J10" s="70">
        <f t="shared" si="0"/>
        <v>62016.331564391956</v>
      </c>
      <c r="K10" s="70">
        <f t="shared" si="1"/>
        <v>39119.57943870154</v>
      </c>
    </row>
    <row r="11" spans="1:11" ht="21.75" customHeight="1">
      <c r="A11" s="44">
        <v>5</v>
      </c>
      <c r="B11" s="45" t="s">
        <v>7</v>
      </c>
      <c r="C11" s="70">
        <f>SUM('一般＆退職・基礎:一般＆退職・介護'!C11)</f>
        <v>27837</v>
      </c>
      <c r="D11" s="70">
        <f>SUM('一般＆退職・基礎:一般＆退職・介護'!D11)</f>
        <v>44005</v>
      </c>
      <c r="E11" s="70">
        <f>SUM('一般＆退職・基礎:一般＆退職・介護'!E11)</f>
        <v>963182</v>
      </c>
      <c r="F11" s="70">
        <f>SUM('一般＆退職・基礎:一般＆退職・介護'!F11)</f>
        <v>170097</v>
      </c>
      <c r="G11" s="70">
        <f>SUM('一般＆退職・基礎:一般＆退職・介護'!G11)</f>
        <v>422138</v>
      </c>
      <c r="H11" s="70">
        <f>SUM('一般＆退職・基礎:一般＆退職・介護'!H11)</f>
        <v>220154</v>
      </c>
      <c r="I11" s="70">
        <f>SUM('一般＆退職・基礎:一般＆退職・介護'!I11)</f>
        <v>1775571</v>
      </c>
      <c r="J11" s="70">
        <f t="shared" si="0"/>
        <v>63784.567302511045</v>
      </c>
      <c r="K11" s="70">
        <f t="shared" si="1"/>
        <v>40349.30121577094</v>
      </c>
    </row>
    <row r="12" spans="1:11" ht="21.75" customHeight="1">
      <c r="A12" s="44">
        <v>6</v>
      </c>
      <c r="B12" s="45" t="s">
        <v>8</v>
      </c>
      <c r="C12" s="70">
        <f>SUM('一般＆退職・基礎:一般＆退職・介護'!C12)</f>
        <v>19317</v>
      </c>
      <c r="D12" s="70">
        <f>SUM('一般＆退職・基礎:一般＆退職・介護'!D12)</f>
        <v>31329</v>
      </c>
      <c r="E12" s="70">
        <f>SUM('一般＆退職・基礎:一般＆退職・介護'!E12)</f>
        <v>786577</v>
      </c>
      <c r="F12" s="70">
        <f>SUM('一般＆退職・基礎:一般＆退職・介護'!F12)</f>
        <v>101918</v>
      </c>
      <c r="G12" s="70">
        <f>SUM('一般＆退職・基礎:一般＆退職・介護'!G12)</f>
        <v>256854</v>
      </c>
      <c r="H12" s="70">
        <f>SUM('一般＆退職・基礎:一般＆退職・介護'!H12)</f>
        <v>155223</v>
      </c>
      <c r="I12" s="70">
        <f>SUM('一般＆退職・基礎:一般＆退職・介護'!I12)</f>
        <v>1300572</v>
      </c>
      <c r="J12" s="70">
        <f t="shared" si="0"/>
        <v>67327.84593881038</v>
      </c>
      <c r="K12" s="70">
        <f t="shared" si="1"/>
        <v>41513.35823039356</v>
      </c>
    </row>
    <row r="13" spans="1:11" ht="21.75" customHeight="1">
      <c r="A13" s="44">
        <v>7</v>
      </c>
      <c r="B13" s="45" t="s">
        <v>32</v>
      </c>
      <c r="C13" s="70">
        <f>SUM('一般＆退職・基礎:一般＆退職・介護'!C13)</f>
        <v>27894</v>
      </c>
      <c r="D13" s="70">
        <f>SUM('一般＆退職・基礎:一般＆退職・介護'!D13)</f>
        <v>43245</v>
      </c>
      <c r="E13" s="70">
        <f>SUM('一般＆退職・基礎:一般＆退職・介護'!E13)</f>
        <v>980325</v>
      </c>
      <c r="F13" s="70">
        <f>SUM('一般＆退職・基礎:一般＆退職・介護'!F13)</f>
        <v>98210</v>
      </c>
      <c r="G13" s="70">
        <f>SUM('一般＆退職・基礎:一般＆退職・介護'!G13)</f>
        <v>417059</v>
      </c>
      <c r="H13" s="70">
        <f>SUM('一般＆退職・基礎:一般＆退職・介護'!H13)</f>
        <v>212847</v>
      </c>
      <c r="I13" s="70">
        <f>SUM('一般＆退職・基礎:一般＆退職・介護'!I13)</f>
        <v>1708441</v>
      </c>
      <c r="J13" s="70">
        <f t="shared" si="0"/>
        <v>61247.6159747616</v>
      </c>
      <c r="K13" s="70">
        <f t="shared" si="1"/>
        <v>39506.09318996416</v>
      </c>
    </row>
    <row r="14" spans="1:11" ht="21.75" customHeight="1">
      <c r="A14" s="44">
        <v>8</v>
      </c>
      <c r="B14" s="45" t="s">
        <v>9</v>
      </c>
      <c r="C14" s="70">
        <f>SUM('一般＆退職・基礎:一般＆退職・介護'!C14)</f>
        <v>16200</v>
      </c>
      <c r="D14" s="70">
        <f>SUM('一般＆退職・基礎:一般＆退職・介護'!D14)</f>
        <v>26656</v>
      </c>
      <c r="E14" s="70">
        <f>SUM('一般＆退職・基礎:一般＆退職・介護'!E14)</f>
        <v>648870</v>
      </c>
      <c r="F14" s="70">
        <f>SUM('一般＆退職・基礎:一般＆退職・介護'!F14)</f>
        <v>138161</v>
      </c>
      <c r="G14" s="70">
        <f>SUM('一般＆退職・基礎:一般＆退職・介護'!G14)</f>
        <v>216039</v>
      </c>
      <c r="H14" s="70">
        <f>SUM('一般＆退職・基礎:一般＆退職・介護'!H14)</f>
        <v>121209</v>
      </c>
      <c r="I14" s="70">
        <f>SUM('一般＆退職・基礎:一般＆退職・介護'!I14)</f>
        <v>1124279</v>
      </c>
      <c r="J14" s="70">
        <f t="shared" si="0"/>
        <v>69399.93827160494</v>
      </c>
      <c r="K14" s="70">
        <f t="shared" si="1"/>
        <v>42177.33343337335</v>
      </c>
    </row>
    <row r="15" spans="1:11" ht="21.75" customHeight="1">
      <c r="A15" s="44">
        <v>9</v>
      </c>
      <c r="B15" s="45" t="s">
        <v>33</v>
      </c>
      <c r="C15" s="70">
        <f>SUM('一般＆退職・基礎:一般＆退職・介護'!C15)</f>
        <v>23509</v>
      </c>
      <c r="D15" s="70">
        <f>SUM('一般＆退職・基礎:一般＆退職・介護'!D15)</f>
        <v>38527</v>
      </c>
      <c r="E15" s="70">
        <f>SUM('一般＆退職・基礎:一般＆退職・介護'!E15)</f>
        <v>1013608</v>
      </c>
      <c r="F15" s="70">
        <f>SUM('一般＆退職・基礎:一般＆退職・介護'!F15)</f>
        <v>0</v>
      </c>
      <c r="G15" s="70">
        <f>SUM('一般＆退職・基礎:一般＆退職・介護'!G15)</f>
        <v>364136</v>
      </c>
      <c r="H15" s="70">
        <f>SUM('一般＆退職・基礎:一般＆退職・介護'!H15)</f>
        <v>181895</v>
      </c>
      <c r="I15" s="70">
        <f>SUM('一般＆退職・基礎:一般＆退職・介護'!I15)</f>
        <v>1559639</v>
      </c>
      <c r="J15" s="70">
        <f t="shared" si="0"/>
        <v>66342.20936662555</v>
      </c>
      <c r="K15" s="70">
        <f t="shared" si="1"/>
        <v>40481.7141225634</v>
      </c>
    </row>
    <row r="16" spans="1:11" ht="21.75" customHeight="1">
      <c r="A16" s="44">
        <v>10</v>
      </c>
      <c r="B16" s="45" t="s">
        <v>10</v>
      </c>
      <c r="C16" s="70">
        <f>SUM('一般＆退職・基礎:一般＆退職・介護'!C16)</f>
        <v>18958</v>
      </c>
      <c r="D16" s="70">
        <f>SUM('一般＆退職・基礎:一般＆退職・介護'!D16)</f>
        <v>29373</v>
      </c>
      <c r="E16" s="70">
        <f>SUM('一般＆退職・基礎:一般＆退職・介護'!E16)</f>
        <v>568070</v>
      </c>
      <c r="F16" s="70">
        <f>SUM('一般＆退職・基礎:一般＆退職・介護'!F16)</f>
        <v>108391</v>
      </c>
      <c r="G16" s="70">
        <f>SUM('一般＆退職・基礎:一般＆退職・介護'!G16)</f>
        <v>179424</v>
      </c>
      <c r="H16" s="70">
        <f>SUM('一般＆退職・基礎:一般＆退職・介護'!H16)</f>
        <v>136959</v>
      </c>
      <c r="I16" s="70">
        <f>SUM('一般＆退職・基礎:一般＆退職・介護'!I16)</f>
        <v>992844</v>
      </c>
      <c r="J16" s="70">
        <f t="shared" si="0"/>
        <v>52370.71421035974</v>
      </c>
      <c r="K16" s="70">
        <f t="shared" si="1"/>
        <v>33801.24604228373</v>
      </c>
    </row>
    <row r="17" spans="1:11" ht="21.75" customHeight="1">
      <c r="A17" s="44">
        <v>11</v>
      </c>
      <c r="B17" s="45" t="s">
        <v>11</v>
      </c>
      <c r="C17" s="70">
        <f>SUM('一般＆退職・基礎:一般＆退職・介護'!C17)</f>
        <v>10146</v>
      </c>
      <c r="D17" s="70">
        <f>SUM('一般＆退職・基礎:一般＆退職・介護'!D17)</f>
        <v>15158</v>
      </c>
      <c r="E17" s="70">
        <f>SUM('一般＆退職・基礎:一般＆退職・介護'!E17)</f>
        <v>280271</v>
      </c>
      <c r="F17" s="70">
        <f>SUM('一般＆退職・基礎:一般＆退職・介護'!F17)</f>
        <v>63652</v>
      </c>
      <c r="G17" s="70">
        <f>SUM('一般＆退職・基礎:一般＆退職・介護'!G17)</f>
        <v>144079</v>
      </c>
      <c r="H17" s="70">
        <f>SUM('一般＆退職・基礎:一般＆退職・介護'!H17)</f>
        <v>65719</v>
      </c>
      <c r="I17" s="70">
        <f>SUM('一般＆退職・基礎:一般＆退職・介護'!I17)</f>
        <v>553721</v>
      </c>
      <c r="J17" s="70">
        <f t="shared" si="0"/>
        <v>54575.30061107826</v>
      </c>
      <c r="K17" s="70">
        <f t="shared" si="1"/>
        <v>36529.951180894575</v>
      </c>
    </row>
    <row r="18" spans="1:11" ht="21.75" customHeight="1">
      <c r="A18" s="44">
        <v>12</v>
      </c>
      <c r="B18" s="45" t="s">
        <v>12</v>
      </c>
      <c r="C18" s="70">
        <f>SUM('一般＆退職・基礎:一般＆退職・介護'!C18)</f>
        <v>15349</v>
      </c>
      <c r="D18" s="70">
        <f>SUM('一般＆退職・基礎:一般＆退職・介護'!D18)</f>
        <v>22801</v>
      </c>
      <c r="E18" s="70">
        <f>SUM('一般＆退職・基礎:一般＆退職・介護'!E18)</f>
        <v>504326</v>
      </c>
      <c r="F18" s="70">
        <f>SUM('一般＆退職・基礎:一般＆退職・介護'!F18)</f>
        <v>98983</v>
      </c>
      <c r="G18" s="70">
        <f>SUM('一般＆退職・基礎:一般＆退職・介護'!G18)</f>
        <v>206179</v>
      </c>
      <c r="H18" s="70">
        <f>SUM('一般＆退職・基礎:一般＆退職・介護'!H18)</f>
        <v>104580</v>
      </c>
      <c r="I18" s="70">
        <f>SUM('一般＆退職・基礎:一般＆退職・介護'!I18)</f>
        <v>914068</v>
      </c>
      <c r="J18" s="70">
        <f t="shared" si="0"/>
        <v>59552.283536386734</v>
      </c>
      <c r="K18" s="70">
        <f t="shared" si="1"/>
        <v>40088.94346739178</v>
      </c>
    </row>
    <row r="19" spans="1:11" ht="21.75" customHeight="1">
      <c r="A19" s="44">
        <v>13</v>
      </c>
      <c r="B19" s="45" t="s">
        <v>13</v>
      </c>
      <c r="C19" s="70">
        <f>SUM('一般＆退職・基礎:一般＆退職・介護'!C19)</f>
        <v>28766</v>
      </c>
      <c r="D19" s="70">
        <f>SUM('一般＆退職・基礎:一般＆退職・介護'!D19)</f>
        <v>45049</v>
      </c>
      <c r="E19" s="70">
        <f>SUM('一般＆退職・基礎:一般＆退職・介護'!E19)</f>
        <v>1132481</v>
      </c>
      <c r="F19" s="70">
        <f>SUM('一般＆退職・基礎:一般＆退職・介護'!F19)</f>
        <v>0</v>
      </c>
      <c r="G19" s="70">
        <f>SUM('一般＆退職・基礎:一般＆退職・介護'!G19)</f>
        <v>511832</v>
      </c>
      <c r="H19" s="70">
        <f>SUM('一般＆退職・基礎:一般＆退職・介護'!H19)</f>
        <v>239699</v>
      </c>
      <c r="I19" s="70">
        <f>SUM('一般＆退職・基礎:一般＆退職・介護'!I19)</f>
        <v>1884012</v>
      </c>
      <c r="J19" s="70">
        <f t="shared" si="0"/>
        <v>65494.40311478829</v>
      </c>
      <c r="K19" s="70">
        <f t="shared" si="1"/>
        <v>41821.394481564515</v>
      </c>
    </row>
    <row r="20" spans="1:11" ht="21.75" customHeight="1">
      <c r="A20" s="44">
        <v>14</v>
      </c>
      <c r="B20" s="45" t="s">
        <v>14</v>
      </c>
      <c r="C20" s="70">
        <f>SUM('一般＆退職・基礎:一般＆退職・介護'!C20)</f>
        <v>40694</v>
      </c>
      <c r="D20" s="70">
        <f>SUM('一般＆退職・基礎:一般＆退職・介護'!D20)</f>
        <v>59939</v>
      </c>
      <c r="E20" s="70">
        <f>SUM('一般＆退職・基礎:一般＆退職・介護'!E20)</f>
        <v>1433558</v>
      </c>
      <c r="F20" s="70">
        <f>SUM('一般＆退職・基礎:一般＆退職・介護'!F20)</f>
        <v>0</v>
      </c>
      <c r="G20" s="70">
        <f>SUM('一般＆退職・基礎:一般＆退職・介護'!G20)</f>
        <v>654878</v>
      </c>
      <c r="H20" s="70">
        <f>SUM('一般＆退職・基礎:一般＆退職・介護'!H20)</f>
        <v>319767</v>
      </c>
      <c r="I20" s="70">
        <f>SUM('一般＆退職・基礎:一般＆退職・介護'!I20)</f>
        <v>2408203</v>
      </c>
      <c r="J20" s="70">
        <f t="shared" si="0"/>
        <v>59178.33095788077</v>
      </c>
      <c r="K20" s="70">
        <f t="shared" si="1"/>
        <v>40177.563856587534</v>
      </c>
    </row>
    <row r="21" spans="1:11" ht="21.75" customHeight="1">
      <c r="A21" s="44">
        <v>15</v>
      </c>
      <c r="B21" s="45" t="s">
        <v>15</v>
      </c>
      <c r="C21" s="70">
        <f>SUM('一般＆退職・基礎:一般＆退職・介護'!C21)</f>
        <v>28598</v>
      </c>
      <c r="D21" s="70">
        <f>SUM('一般＆退職・基礎:一般＆退職・介護'!D21)</f>
        <v>44550</v>
      </c>
      <c r="E21" s="70">
        <f>SUM('一般＆退職・基礎:一般＆退職・介護'!E21)</f>
        <v>1259374</v>
      </c>
      <c r="F21" s="70">
        <f>SUM('一般＆退職・基礎:一般＆退職・介護'!F21)</f>
        <v>206080</v>
      </c>
      <c r="G21" s="70">
        <f>SUM('一般＆退職・基礎:一般＆退職・介護'!G21)</f>
        <v>498124</v>
      </c>
      <c r="H21" s="70">
        <f>SUM('一般＆退職・基礎:一般＆退職・介護'!H21)</f>
        <v>285389</v>
      </c>
      <c r="I21" s="70">
        <f>SUM('一般＆退職・基礎:一般＆退職・介護'!I21)</f>
        <v>2248967</v>
      </c>
      <c r="J21" s="70">
        <f t="shared" si="0"/>
        <v>78640.70914049934</v>
      </c>
      <c r="K21" s="70">
        <f t="shared" si="1"/>
        <v>50481.86307519641</v>
      </c>
    </row>
    <row r="22" spans="1:11" ht="21.75" customHeight="1">
      <c r="A22" s="44">
        <v>16</v>
      </c>
      <c r="B22" s="45" t="s">
        <v>16</v>
      </c>
      <c r="C22" s="70">
        <f>SUM('一般＆退職・基礎:一般＆退職・介護'!C22)</f>
        <v>68513</v>
      </c>
      <c r="D22" s="70">
        <f>SUM('一般＆退職・基礎:一般＆退職・介護'!D22)</f>
        <v>105220</v>
      </c>
      <c r="E22" s="70">
        <f>SUM('一般＆退職・基礎:一般＆退職・介護'!E22)</f>
        <v>3159126</v>
      </c>
      <c r="F22" s="70">
        <f>SUM('一般＆退職・基礎:一般＆退職・介護'!F22)</f>
        <v>0</v>
      </c>
      <c r="G22" s="70">
        <f>SUM('一般＆退職・基礎:一般＆退職・介護'!G22)</f>
        <v>1157839</v>
      </c>
      <c r="H22" s="70">
        <f>SUM('一般＆退職・基礎:一般＆退職・介護'!H22)</f>
        <v>515127</v>
      </c>
      <c r="I22" s="70">
        <f>SUM('一般＆退職・基礎:一般＆退職・介護'!I22)</f>
        <v>4832092</v>
      </c>
      <c r="J22" s="70">
        <f t="shared" si="0"/>
        <v>70528.10415541576</v>
      </c>
      <c r="K22" s="70">
        <f t="shared" si="1"/>
        <v>45923.70271811443</v>
      </c>
    </row>
    <row r="23" spans="1:11" ht="21.75" customHeight="1">
      <c r="A23" s="44">
        <v>17</v>
      </c>
      <c r="B23" s="45" t="s">
        <v>17</v>
      </c>
      <c r="C23" s="70">
        <f>SUM('一般＆退職・基礎:一般＆退職・介護'!C23)</f>
        <v>46715</v>
      </c>
      <c r="D23" s="70">
        <f>SUM('一般＆退職・基礎:一般＆退職・介護'!D23)</f>
        <v>70997</v>
      </c>
      <c r="E23" s="70">
        <f>SUM('一般＆退職・基礎:一般＆退職・介護'!E23)</f>
        <v>1574960</v>
      </c>
      <c r="F23" s="70">
        <f>SUM('一般＆退職・基礎:一般＆退職・介護'!F23)</f>
        <v>0</v>
      </c>
      <c r="G23" s="70">
        <f>SUM('一般＆退職・基礎:一般＆退職・介護'!G23)</f>
        <v>598813</v>
      </c>
      <c r="H23" s="70">
        <f>SUM('一般＆退職・基礎:一般＆退職・介護'!H23)</f>
        <v>334468</v>
      </c>
      <c r="I23" s="70">
        <f>SUM('一般＆退職・基礎:一般＆退職・介護'!I23)</f>
        <v>2508241</v>
      </c>
      <c r="J23" s="70">
        <f t="shared" si="0"/>
        <v>53692.41143101788</v>
      </c>
      <c r="K23" s="70">
        <f t="shared" si="1"/>
        <v>35328.830795667425</v>
      </c>
    </row>
    <row r="24" spans="1:11" ht="21.75" customHeight="1">
      <c r="A24" s="44">
        <v>18</v>
      </c>
      <c r="B24" s="45" t="s">
        <v>18</v>
      </c>
      <c r="C24" s="70">
        <f>SUM('一般＆退職・基礎:一般＆退職・介護'!C24)</f>
        <v>25922</v>
      </c>
      <c r="D24" s="70">
        <f>SUM('一般＆退職・基礎:一般＆退職・介護'!D24)</f>
        <v>40118</v>
      </c>
      <c r="E24" s="70">
        <f>SUM('一般＆退職・基礎:一般＆退職・介護'!E24)</f>
        <v>1055869</v>
      </c>
      <c r="F24" s="70">
        <f>SUM('一般＆退職・基礎:一般＆退職・介護'!F24)</f>
        <v>0</v>
      </c>
      <c r="G24" s="70">
        <f>SUM('一般＆退職・基礎:一般＆退職・介護'!G24)</f>
        <v>331096</v>
      </c>
      <c r="H24" s="70">
        <f>SUM('一般＆退職・基礎:一般＆退職・介護'!H24)</f>
        <v>217434</v>
      </c>
      <c r="I24" s="70">
        <f>SUM('一般＆退職・基礎:一般＆退職・介護'!I24)</f>
        <v>1604399</v>
      </c>
      <c r="J24" s="70">
        <f t="shared" si="0"/>
        <v>61893.33384769694</v>
      </c>
      <c r="K24" s="70">
        <f t="shared" si="1"/>
        <v>39991.99860411785</v>
      </c>
    </row>
    <row r="25" spans="1:11" ht="21.75" customHeight="1">
      <c r="A25" s="44">
        <v>19</v>
      </c>
      <c r="B25" s="45" t="s">
        <v>19</v>
      </c>
      <c r="C25" s="70">
        <f>SUM('一般＆退職・基礎:一般＆退職・介護'!C25)</f>
        <v>11323</v>
      </c>
      <c r="D25" s="70">
        <f>SUM('一般＆退職・基礎:一般＆退職・介護'!D25)</f>
        <v>18390</v>
      </c>
      <c r="E25" s="70">
        <f>SUM('一般＆退職・基礎:一般＆退職・介護'!E25)</f>
        <v>404177</v>
      </c>
      <c r="F25" s="70">
        <f>SUM('一般＆退職・基礎:一般＆退職・介護'!F25)</f>
        <v>0</v>
      </c>
      <c r="G25" s="70">
        <f>SUM('一般＆退職・基礎:一般＆退職・介護'!G25)</f>
        <v>206267</v>
      </c>
      <c r="H25" s="70">
        <f>SUM('一般＆退職・基礎:一般＆退職・介護'!H25)</f>
        <v>105496</v>
      </c>
      <c r="I25" s="70">
        <f>SUM('一般＆退職・基礎:一般＆退職・介護'!I25)</f>
        <v>715940</v>
      </c>
      <c r="J25" s="70">
        <f t="shared" si="0"/>
        <v>63228.826282787246</v>
      </c>
      <c r="K25" s="70">
        <f t="shared" si="1"/>
        <v>38930.94072865688</v>
      </c>
    </row>
    <row r="26" spans="1:11" ht="21.75" customHeight="1">
      <c r="A26" s="44">
        <v>20</v>
      </c>
      <c r="B26" s="45" t="s">
        <v>20</v>
      </c>
      <c r="C26" s="70">
        <f>SUM('一般＆退職・基礎:一般＆退職・介護'!C26)</f>
        <v>18578</v>
      </c>
      <c r="D26" s="70">
        <f>SUM('一般＆退職・基礎:一般＆退職・介護'!D26)</f>
        <v>29126</v>
      </c>
      <c r="E26" s="70">
        <f>SUM('一般＆退職・基礎:一般＆退職・介護'!E26)</f>
        <v>912025</v>
      </c>
      <c r="F26" s="70">
        <f>SUM('一般＆退職・基礎:一般＆退職・介護'!F26)</f>
        <v>0</v>
      </c>
      <c r="G26" s="70">
        <f>SUM('一般＆退職・基礎:一般＆退職・介護'!G26)</f>
        <v>383829</v>
      </c>
      <c r="H26" s="70">
        <f>SUM('一般＆退職・基礎:一般＆退職・介護'!H26)</f>
        <v>176435</v>
      </c>
      <c r="I26" s="70">
        <f>SUM('一般＆退職・基礎:一般＆退職・介護'!I26)</f>
        <v>1472289</v>
      </c>
      <c r="J26" s="70">
        <f t="shared" si="0"/>
        <v>79249.0580256217</v>
      </c>
      <c r="K26" s="70">
        <f t="shared" si="1"/>
        <v>50548.95969237108</v>
      </c>
    </row>
    <row r="27" spans="1:11" ht="21.75" customHeight="1">
      <c r="A27" s="44">
        <v>21</v>
      </c>
      <c r="B27" s="45" t="s">
        <v>34</v>
      </c>
      <c r="C27" s="70">
        <f>SUM('一般＆退職・基礎:一般＆退職・介護'!C27)</f>
        <v>16708</v>
      </c>
      <c r="D27" s="70">
        <f>SUM('一般＆退職・基礎:一般＆退職・介護'!D27)</f>
        <v>26093</v>
      </c>
      <c r="E27" s="70">
        <f>SUM('一般＆退職・基礎:一般＆退職・介護'!E27)</f>
        <v>498000</v>
      </c>
      <c r="F27" s="70">
        <f>SUM('一般＆退職・基礎:一般＆退職・介護'!F27)</f>
        <v>74574</v>
      </c>
      <c r="G27" s="70">
        <f>SUM('一般＆退職・基礎:一般＆退職・介護'!G27)</f>
        <v>169757</v>
      </c>
      <c r="H27" s="70">
        <f>SUM('一般＆退職・基礎:一般＆退職・介護'!H27)</f>
        <v>112836</v>
      </c>
      <c r="I27" s="70">
        <f>SUM('一般＆退職・基礎:一般＆退職・介護'!I27)</f>
        <v>855167</v>
      </c>
      <c r="J27" s="70">
        <f aca="true" t="shared" si="2" ref="J27:J32">SUM(I27*1000/C27)</f>
        <v>51183.08594685181</v>
      </c>
      <c r="K27" s="70">
        <f aca="true" t="shared" si="3" ref="K27:K32">SUM(I27*1000/D27)</f>
        <v>32773.80906756601</v>
      </c>
    </row>
    <row r="28" spans="1:11" ht="21.75" customHeight="1">
      <c r="A28" s="44">
        <v>22</v>
      </c>
      <c r="B28" s="46" t="s">
        <v>35</v>
      </c>
      <c r="C28" s="70">
        <f>SUM('一般＆退職・基礎:一般＆退職・介護'!C28)</f>
        <v>19111</v>
      </c>
      <c r="D28" s="70">
        <f>SUM('一般＆退職・基礎:一般＆退職・介護'!D28)</f>
        <v>29913</v>
      </c>
      <c r="E28" s="70">
        <f>SUM('一般＆退職・基礎:一般＆退職・介護'!E28)</f>
        <v>652137</v>
      </c>
      <c r="F28" s="70">
        <f>SUM('一般＆退職・基礎:一般＆退職・介護'!F28)</f>
        <v>0</v>
      </c>
      <c r="G28" s="70">
        <f>SUM('一般＆退職・基礎:一般＆退職・介護'!G28)</f>
        <v>396697</v>
      </c>
      <c r="H28" s="70">
        <f>SUM('一般＆退職・基礎:一般＆退職・介護'!H28)</f>
        <v>121687</v>
      </c>
      <c r="I28" s="70">
        <f>SUM('一般＆退職・基礎:一般＆退職・介護'!I28)</f>
        <v>1170521</v>
      </c>
      <c r="J28" s="70">
        <f t="shared" si="2"/>
        <v>61248.54795667416</v>
      </c>
      <c r="K28" s="70">
        <f t="shared" si="3"/>
        <v>39130.846120415874</v>
      </c>
    </row>
    <row r="29" spans="1:11" ht="21.75" customHeight="1">
      <c r="A29" s="44">
        <v>23</v>
      </c>
      <c r="B29" s="46" t="s">
        <v>36</v>
      </c>
      <c r="C29" s="70">
        <f>SUM('一般＆退職・基礎:一般＆退職・介護'!C29)</f>
        <v>38867</v>
      </c>
      <c r="D29" s="70">
        <f>SUM('一般＆退職・基礎:一般＆退職・介護'!D29)</f>
        <v>62418</v>
      </c>
      <c r="E29" s="70">
        <f>SUM('一般＆退職・基礎:一般＆退職・介護'!E29)</f>
        <v>1594294</v>
      </c>
      <c r="F29" s="70">
        <f>SUM('一般＆退職・基礎:一般＆退職・介護'!F29)</f>
        <v>0</v>
      </c>
      <c r="G29" s="70">
        <f>SUM('一般＆退職・基礎:一般＆退職・介護'!G29)</f>
        <v>667244</v>
      </c>
      <c r="H29" s="70">
        <f>SUM('一般＆退職・基礎:一般＆退職・介護'!H29)</f>
        <v>308091</v>
      </c>
      <c r="I29" s="70">
        <f>SUM('一般＆退職・基礎:一般＆退職・介護'!I29)</f>
        <v>2569629</v>
      </c>
      <c r="J29" s="70">
        <f t="shared" si="2"/>
        <v>66113.38667764427</v>
      </c>
      <c r="K29" s="70">
        <f t="shared" si="3"/>
        <v>41168.076516389505</v>
      </c>
    </row>
    <row r="30" spans="1:11" ht="21.75" customHeight="1">
      <c r="A30" s="44">
        <v>24</v>
      </c>
      <c r="B30" s="46" t="s">
        <v>37</v>
      </c>
      <c r="C30" s="70">
        <f>SUM('一般＆退職・基礎:一般＆退職・介護'!C30)</f>
        <v>22429</v>
      </c>
      <c r="D30" s="70">
        <f>SUM('一般＆退職・基礎:一般＆退職・介護'!D30)</f>
        <v>38546</v>
      </c>
      <c r="E30" s="70">
        <f>SUM('一般＆退職・基礎:一般＆退職・介護'!E30)</f>
        <v>1039321</v>
      </c>
      <c r="F30" s="70">
        <f>SUM('一般＆退職・基礎:一般＆退職・介護'!F30)</f>
        <v>138887</v>
      </c>
      <c r="G30" s="70">
        <f>SUM('一般＆退職・基礎:一般＆退職・介護'!G30)</f>
        <v>452676</v>
      </c>
      <c r="H30" s="70">
        <f>SUM('一般＆退職・基礎:一般＆退職・介護'!H30)</f>
        <v>160369</v>
      </c>
      <c r="I30" s="70">
        <f>SUM('一般＆退職・基礎:一般＆退職・介護'!I30)</f>
        <v>1791253</v>
      </c>
      <c r="J30" s="70">
        <f t="shared" si="2"/>
        <v>79863.25738998617</v>
      </c>
      <c r="K30" s="70">
        <f t="shared" si="3"/>
        <v>46470.52871893322</v>
      </c>
    </row>
    <row r="31" spans="1:11" ht="21.75" customHeight="1">
      <c r="A31" s="44">
        <v>25</v>
      </c>
      <c r="B31" s="46" t="s">
        <v>38</v>
      </c>
      <c r="C31" s="70">
        <f>SUM('一般＆退職・基礎:一般＆退職・介護'!C31)</f>
        <v>17052</v>
      </c>
      <c r="D31" s="70">
        <f>SUM('一般＆退職・基礎:一般＆退職・介護'!D31)</f>
        <v>27408</v>
      </c>
      <c r="E31" s="70">
        <f>SUM('一般＆退職・基礎:一般＆退職・介護'!E31)</f>
        <v>583907</v>
      </c>
      <c r="F31" s="70">
        <f>SUM('一般＆退職・基礎:一般＆退職・介護'!F31)</f>
        <v>114541</v>
      </c>
      <c r="G31" s="70">
        <f>SUM('一般＆退職・基礎:一般＆退職・介護'!G31)</f>
        <v>204060</v>
      </c>
      <c r="H31" s="70">
        <f>SUM('一般＆退職・基礎:一般＆退職・介護'!H31)</f>
        <v>133784</v>
      </c>
      <c r="I31" s="70">
        <f>SUM('一般＆退職・基礎:一般＆退職・介護'!I31)</f>
        <v>1036292</v>
      </c>
      <c r="J31" s="70">
        <f t="shared" si="2"/>
        <v>60772.4607084213</v>
      </c>
      <c r="K31" s="70">
        <f t="shared" si="3"/>
        <v>37809.83654407472</v>
      </c>
    </row>
    <row r="32" spans="1:11" ht="21.75" customHeight="1">
      <c r="A32" s="44">
        <v>26</v>
      </c>
      <c r="B32" s="46" t="s">
        <v>39</v>
      </c>
      <c r="C32" s="70">
        <f>SUM('一般＆退職・基礎:一般＆退職・介護'!C32)</f>
        <v>15185</v>
      </c>
      <c r="D32" s="70">
        <f>SUM('一般＆退職・基礎:一般＆退職・介護'!D32)</f>
        <v>24151</v>
      </c>
      <c r="E32" s="70">
        <f>SUM('一般＆退職・基礎:一般＆退職・介護'!E32)</f>
        <v>530484</v>
      </c>
      <c r="F32" s="70">
        <f>SUM('一般＆退職・基礎:一般＆退職・介護'!F32)</f>
        <v>71417</v>
      </c>
      <c r="G32" s="70">
        <f>SUM('一般＆退職・基礎:一般＆退職・介護'!G32)</f>
        <v>261349</v>
      </c>
      <c r="H32" s="70">
        <f>SUM('一般＆退職・基礎:一般＆退職・介護'!H32)</f>
        <v>128231</v>
      </c>
      <c r="I32" s="70">
        <f>SUM('一般＆退職・基礎:一般＆退職・介護'!I32)</f>
        <v>991481</v>
      </c>
      <c r="J32" s="70">
        <f t="shared" si="2"/>
        <v>65293.44748106684</v>
      </c>
      <c r="K32" s="70">
        <f t="shared" si="3"/>
        <v>41053.41393731108</v>
      </c>
    </row>
    <row r="33" spans="1:11" ht="21.75" customHeight="1">
      <c r="A33" s="44">
        <v>27</v>
      </c>
      <c r="B33" s="47" t="s">
        <v>40</v>
      </c>
      <c r="C33" s="70">
        <f>SUM('一般＆退職・基礎:一般＆退職・介護'!C33)</f>
        <v>16624</v>
      </c>
      <c r="D33" s="70">
        <f>SUM('一般＆退職・基礎:一般＆退職・介護'!D33)</f>
        <v>27605</v>
      </c>
      <c r="E33" s="70">
        <f>SUM('一般＆退職・基礎:一般＆退職・介護'!E33)</f>
        <v>625593</v>
      </c>
      <c r="F33" s="70">
        <f>SUM('一般＆退職・基礎:一般＆退職・介護'!F33)</f>
        <v>90724</v>
      </c>
      <c r="G33" s="70">
        <f>SUM('一般＆退職・基礎:一般＆退職・介護'!G33)</f>
        <v>243844</v>
      </c>
      <c r="H33" s="70">
        <f>SUM('一般＆退職・基礎:一般＆退職・介護'!H33)</f>
        <v>139269</v>
      </c>
      <c r="I33" s="70">
        <f>SUM('一般＆退職・基礎:一般＆退職・介護'!I33)</f>
        <v>1099430</v>
      </c>
      <c r="J33" s="70">
        <f t="shared" si="0"/>
        <v>66135.10587102984</v>
      </c>
      <c r="K33" s="70">
        <f t="shared" si="1"/>
        <v>39827.205216446295</v>
      </c>
    </row>
    <row r="34" spans="1:11" ht="21.75" customHeight="1">
      <c r="A34" s="44">
        <v>28</v>
      </c>
      <c r="B34" s="45" t="s">
        <v>41</v>
      </c>
      <c r="C34" s="70">
        <f>SUM('一般＆退職・基礎:一般＆退職・介護'!C34)</f>
        <v>34169</v>
      </c>
      <c r="D34" s="70">
        <f>SUM('一般＆退職・基礎:一般＆退職・介護'!D34)</f>
        <v>54060</v>
      </c>
      <c r="E34" s="70">
        <f>SUM('一般＆退職・基礎:一般＆退職・介護'!E34)</f>
        <v>1416839</v>
      </c>
      <c r="F34" s="70">
        <f>SUM('一般＆退職・基礎:一般＆退職・介護'!F34)</f>
        <v>0</v>
      </c>
      <c r="G34" s="70">
        <f>SUM('一般＆退職・基礎:一般＆退職・介護'!G34)</f>
        <v>558410</v>
      </c>
      <c r="H34" s="70">
        <f>SUM('一般＆退職・基礎:一般＆退職・介護'!H34)</f>
        <v>311931</v>
      </c>
      <c r="I34" s="70">
        <f>SUM('一般＆退職・基礎:一般＆退職・介護'!I34)</f>
        <v>2287180</v>
      </c>
      <c r="J34" s="70">
        <f t="shared" si="0"/>
        <v>66937.2823319383</v>
      </c>
      <c r="K34" s="70">
        <f t="shared" si="1"/>
        <v>42308.17610062893</v>
      </c>
    </row>
    <row r="35" spans="1:11" ht="21.75" customHeight="1">
      <c r="A35" s="44">
        <v>29</v>
      </c>
      <c r="B35" s="45" t="s">
        <v>42</v>
      </c>
      <c r="C35" s="70">
        <f>SUM('一般＆退職・基礎:一般＆退職・介護'!C35)</f>
        <v>15589</v>
      </c>
      <c r="D35" s="70">
        <f>SUM('一般＆退職・基礎:一般＆退職・介護'!D35)</f>
        <v>26899</v>
      </c>
      <c r="E35" s="70">
        <f>SUM('一般＆退職・基礎:一般＆退職・介護'!E35)</f>
        <v>694976</v>
      </c>
      <c r="F35" s="70">
        <f>SUM('一般＆退職・基礎:一般＆退職・介護'!F35)</f>
        <v>0</v>
      </c>
      <c r="G35" s="70">
        <f>SUM('一般＆退職・基礎:一般＆退職・介護'!G35)</f>
        <v>319946</v>
      </c>
      <c r="H35" s="70">
        <f>SUM('一般＆退職・基礎:一般＆退職・介護'!H35)</f>
        <v>147380</v>
      </c>
      <c r="I35" s="70">
        <f>SUM('一般＆退職・基礎:一般＆退職・介護'!I35)</f>
        <v>1162302</v>
      </c>
      <c r="J35" s="70">
        <f t="shared" si="0"/>
        <v>74559.11219449612</v>
      </c>
      <c r="K35" s="70">
        <f t="shared" si="1"/>
        <v>43209.859102568866</v>
      </c>
    </row>
    <row r="36" spans="1:11" ht="21.75" customHeight="1">
      <c r="A36" s="44">
        <v>30</v>
      </c>
      <c r="B36" s="45" t="s">
        <v>43</v>
      </c>
      <c r="C36" s="70">
        <f>SUM('一般＆退職・基礎:一般＆退職・介護'!C36)</f>
        <v>26432</v>
      </c>
      <c r="D36" s="70">
        <f>SUM('一般＆退職・基礎:一般＆退職・介護'!D36)</f>
        <v>45081</v>
      </c>
      <c r="E36" s="70">
        <f>SUM('一般＆退職・基礎:一般＆退職・介護'!E36)</f>
        <v>1256089</v>
      </c>
      <c r="F36" s="70">
        <f>SUM('一般＆退職・基礎:一般＆退職・介護'!F36)</f>
        <v>0</v>
      </c>
      <c r="G36" s="70">
        <f>SUM('一般＆退職・基礎:一般＆退職・介護'!G36)</f>
        <v>526611</v>
      </c>
      <c r="H36" s="70">
        <f>SUM('一般＆退職・基礎:一般＆退職・介護'!H36)</f>
        <v>217958</v>
      </c>
      <c r="I36" s="70">
        <f>SUM('一般＆退職・基礎:一般＆退職・介護'!I36)</f>
        <v>2000658</v>
      </c>
      <c r="J36" s="70">
        <f t="shared" si="0"/>
        <v>75690.75363196126</v>
      </c>
      <c r="K36" s="70">
        <f t="shared" si="1"/>
        <v>44379.184135223266</v>
      </c>
    </row>
    <row r="37" spans="1:11" ht="21.75" customHeight="1">
      <c r="A37" s="44">
        <v>31</v>
      </c>
      <c r="B37" s="45" t="s">
        <v>44</v>
      </c>
      <c r="C37" s="70">
        <f>SUM('一般＆退職・基礎:一般＆退職・介護'!C37)</f>
        <v>16120</v>
      </c>
      <c r="D37" s="70">
        <f>SUM('一般＆退職・基礎:一般＆退職・介護'!D37)</f>
        <v>25109</v>
      </c>
      <c r="E37" s="70">
        <f>SUM('一般＆退職・基礎:一般＆退職・介護'!E37)</f>
        <v>668328</v>
      </c>
      <c r="F37" s="70">
        <f>SUM('一般＆退職・基礎:一般＆退職・介護'!F37)</f>
        <v>0</v>
      </c>
      <c r="G37" s="70">
        <f>SUM('一般＆退職・基礎:一般＆退職・介護'!G37)</f>
        <v>300954</v>
      </c>
      <c r="H37" s="70">
        <f>SUM('一般＆退職・基礎:一般＆退職・介護'!H37)</f>
        <v>126109</v>
      </c>
      <c r="I37" s="70">
        <f>SUM('一般＆退職・基礎:一般＆退職・介護'!I37)</f>
        <v>1095391</v>
      </c>
      <c r="J37" s="70">
        <f t="shared" si="0"/>
        <v>67952.2952853598</v>
      </c>
      <c r="K37" s="70">
        <f t="shared" si="1"/>
        <v>43625.433111633276</v>
      </c>
    </row>
    <row r="38" spans="1:11" ht="21.75" customHeight="1">
      <c r="A38" s="48">
        <v>32</v>
      </c>
      <c r="B38" s="49" t="s">
        <v>45</v>
      </c>
      <c r="C38" s="71">
        <f>SUM('一般＆退職・基礎:一般＆退職・介護'!C38)</f>
        <v>19193</v>
      </c>
      <c r="D38" s="71">
        <f>SUM('一般＆退職・基礎:一般＆退職・介護'!D38)</f>
        <v>30864</v>
      </c>
      <c r="E38" s="71">
        <f>SUM('一般＆退職・基礎:一般＆退職・介護'!E38)</f>
        <v>718737</v>
      </c>
      <c r="F38" s="71">
        <f>SUM('一般＆退職・基礎:一般＆退職・介護'!F38)</f>
        <v>0</v>
      </c>
      <c r="G38" s="71">
        <f>SUM('一般＆退職・基礎:一般＆退職・介護'!G38)</f>
        <v>328971</v>
      </c>
      <c r="H38" s="71">
        <f>SUM('一般＆退職・基礎:一般＆退職・介護'!H38)</f>
        <v>147355</v>
      </c>
      <c r="I38" s="71">
        <f>SUM('一般＆退職・基礎:一般＆退職・介護'!I38)</f>
        <v>1195063</v>
      </c>
      <c r="J38" s="71">
        <f t="shared" si="0"/>
        <v>62265.565570781015</v>
      </c>
      <c r="K38" s="71">
        <f t="shared" si="1"/>
        <v>38720.289009849665</v>
      </c>
    </row>
    <row r="39" spans="1:11" s="32" customFormat="1" ht="21.75" customHeight="1">
      <c r="A39" s="37"/>
      <c r="B39" s="38" t="s">
        <v>47</v>
      </c>
      <c r="C39" s="72">
        <f>SUM('一般＆退職・基礎:一般＆退職・介護'!C39)</f>
        <v>936847</v>
      </c>
      <c r="D39" s="72">
        <f>SUM('一般＆退職・基礎:一般＆退職・介護'!D39)</f>
        <v>1462882</v>
      </c>
      <c r="E39" s="72">
        <f>SUM('一般＆退職・基礎:一般＆退職・介護'!E39)</f>
        <v>36736131</v>
      </c>
      <c r="F39" s="72">
        <f>SUM('一般＆退職・基礎:一般＆退職・介護'!F39)</f>
        <v>1475635</v>
      </c>
      <c r="G39" s="72">
        <f>SUM('一般＆退職・基礎:一般＆退職・介護'!G39)</f>
        <v>14704782</v>
      </c>
      <c r="H39" s="72">
        <f>SUM('一般＆退職・基礎:一般＆退職・介護'!H39)</f>
        <v>8030844</v>
      </c>
      <c r="I39" s="72">
        <f>SUM('一般＆退職・基礎:一般＆退職・介護'!I39)</f>
        <v>60947392</v>
      </c>
      <c r="J39" s="72">
        <f t="shared" si="0"/>
        <v>65055.86504519948</v>
      </c>
      <c r="K39" s="72">
        <f t="shared" si="1"/>
        <v>41662.54831216735</v>
      </c>
    </row>
    <row r="40" spans="1:11" ht="21.75" customHeight="1">
      <c r="A40" s="50">
        <v>33</v>
      </c>
      <c r="B40" s="51" t="s">
        <v>21</v>
      </c>
      <c r="C40" s="73">
        <f>SUM('一般＆退職・基礎:一般＆退職・介護'!C40)</f>
        <v>13156</v>
      </c>
      <c r="D40" s="73">
        <f>SUM('一般＆退職・基礎:一般＆退職・介護'!D40)</f>
        <v>21734</v>
      </c>
      <c r="E40" s="73">
        <f>SUM('一般＆退職・基礎:一般＆退職・介護'!E40)</f>
        <v>532755</v>
      </c>
      <c r="F40" s="73">
        <f>SUM('一般＆退職・基礎:一般＆退職・介護'!F40)</f>
        <v>64788</v>
      </c>
      <c r="G40" s="73">
        <f>SUM('一般＆退職・基礎:一般＆退職・介護'!G40)</f>
        <v>256925</v>
      </c>
      <c r="H40" s="73">
        <f>SUM('一般＆退職・基礎:一般＆退職・介護'!H40)</f>
        <v>103949</v>
      </c>
      <c r="I40" s="73">
        <f>SUM('一般＆退職・基礎:一般＆退職・介護'!I40)</f>
        <v>958417</v>
      </c>
      <c r="J40" s="73">
        <f t="shared" si="0"/>
        <v>72850.18242626938</v>
      </c>
      <c r="K40" s="73">
        <f t="shared" si="1"/>
        <v>44097.58903101132</v>
      </c>
    </row>
    <row r="41" spans="1:11" ht="21.75" customHeight="1">
      <c r="A41" s="44">
        <v>34</v>
      </c>
      <c r="B41" s="45" t="s">
        <v>22</v>
      </c>
      <c r="C41" s="70">
        <f>SUM('一般＆退職・基礎:一般＆退職・介護'!C41)</f>
        <v>7440</v>
      </c>
      <c r="D41" s="70">
        <f>SUM('一般＆退職・基礎:一般＆退職・介護'!D41)</f>
        <v>11656</v>
      </c>
      <c r="E41" s="70">
        <f>SUM('一般＆退職・基礎:一般＆退職・介護'!E41)</f>
        <v>248406</v>
      </c>
      <c r="F41" s="70">
        <f>SUM('一般＆退職・基礎:一般＆退職・介護'!F41)</f>
        <v>27935</v>
      </c>
      <c r="G41" s="70">
        <f>SUM('一般＆退職・基礎:一般＆退職・介護'!G41)</f>
        <v>111299</v>
      </c>
      <c r="H41" s="70">
        <f>SUM('一般＆退職・基礎:一般＆退職・介護'!H41)</f>
        <v>56431</v>
      </c>
      <c r="I41" s="70">
        <f>SUM('一般＆退職・基礎:一般＆退職・介護'!I41)</f>
        <v>444071</v>
      </c>
      <c r="J41" s="70">
        <f t="shared" si="0"/>
        <v>59686.9623655914</v>
      </c>
      <c r="K41" s="70">
        <f t="shared" si="1"/>
        <v>38098.06108442004</v>
      </c>
    </row>
    <row r="42" spans="1:11" ht="21.75" customHeight="1">
      <c r="A42" s="44">
        <v>35</v>
      </c>
      <c r="B42" s="45" t="s">
        <v>46</v>
      </c>
      <c r="C42" s="70">
        <f>SUM('一般＆退職・基礎:一般＆退職・介護'!C42)</f>
        <v>8040</v>
      </c>
      <c r="D42" s="70">
        <f>SUM('一般＆退職・基礎:一般＆退職・介護'!D42)</f>
        <v>12681</v>
      </c>
      <c r="E42" s="70">
        <f>SUM('一般＆退職・基礎:一般＆退職・介護'!E42)</f>
        <v>286231</v>
      </c>
      <c r="F42" s="70">
        <f>SUM('一般＆退職・基礎:一般＆退職・介護'!F42)</f>
        <v>0</v>
      </c>
      <c r="G42" s="70">
        <f>SUM('一般＆退職・基礎:一般＆退職・介護'!G42)</f>
        <v>132723</v>
      </c>
      <c r="H42" s="70">
        <f>SUM('一般＆退職・基礎:一般＆退職・介護'!H42)</f>
        <v>66277</v>
      </c>
      <c r="I42" s="70">
        <f>SUM('一般＆退職・基礎:一般＆退職・介護'!I42)</f>
        <v>485231</v>
      </c>
      <c r="J42" s="70">
        <f t="shared" si="0"/>
        <v>60352.114427860695</v>
      </c>
      <c r="K42" s="70">
        <f t="shared" si="1"/>
        <v>38264.41132402807</v>
      </c>
    </row>
    <row r="43" spans="1:11" ht="21.75" customHeight="1">
      <c r="A43" s="44">
        <v>36</v>
      </c>
      <c r="B43" s="45" t="s">
        <v>23</v>
      </c>
      <c r="C43" s="70">
        <f>SUM('一般＆退職・基礎:一般＆退職・介護'!C43)</f>
        <v>10309</v>
      </c>
      <c r="D43" s="70">
        <f>SUM('一般＆退職・基礎:一般＆退職・介護'!D43)</f>
        <v>15643</v>
      </c>
      <c r="E43" s="70">
        <f>SUM('一般＆退職・基礎:一般＆退職・介護'!E43)</f>
        <v>434470</v>
      </c>
      <c r="F43" s="70">
        <f>SUM('一般＆退職・基礎:一般＆退職・介護'!F43)</f>
        <v>0</v>
      </c>
      <c r="G43" s="70">
        <f>SUM('一般＆退職・基礎:一般＆退職・介護'!G43)</f>
        <v>168279</v>
      </c>
      <c r="H43" s="70">
        <f>SUM('一般＆退職・基礎:一般＆退職・介護'!H43)</f>
        <v>89056</v>
      </c>
      <c r="I43" s="70">
        <f>SUM('一般＆退職・基礎:一般＆退職・介護'!I43)</f>
        <v>691805</v>
      </c>
      <c r="J43" s="70">
        <f t="shared" si="0"/>
        <v>67106.89688621592</v>
      </c>
      <c r="K43" s="70">
        <f t="shared" si="1"/>
        <v>44224.573291568115</v>
      </c>
    </row>
    <row r="44" spans="1:11" ht="21.75" customHeight="1">
      <c r="A44" s="44">
        <v>37</v>
      </c>
      <c r="B44" s="45" t="s">
        <v>24</v>
      </c>
      <c r="C44" s="70">
        <f>SUM('一般＆退職・基礎:一般＆退職・介護'!C44)</f>
        <v>7846</v>
      </c>
      <c r="D44" s="70">
        <f>SUM('一般＆退職・基礎:一般＆退職・介護'!D44)</f>
        <v>12154</v>
      </c>
      <c r="E44" s="70">
        <f>SUM('一般＆退職・基礎:一般＆退職・介護'!E44)</f>
        <v>257856</v>
      </c>
      <c r="F44" s="70">
        <f>SUM('一般＆退職・基礎:一般＆退職・介護'!F44)</f>
        <v>37793</v>
      </c>
      <c r="G44" s="70">
        <f>SUM('一般＆退職・基礎:一般＆退職・介護'!G44)</f>
        <v>96929</v>
      </c>
      <c r="H44" s="70">
        <f>SUM('一般＆退職・基礎:一般＆退職・介護'!H44)</f>
        <v>54204</v>
      </c>
      <c r="I44" s="70">
        <f>SUM('一般＆退職・基礎:一般＆退職・介護'!I44)</f>
        <v>446782</v>
      </c>
      <c r="J44" s="70">
        <f t="shared" si="0"/>
        <v>56943.9204690288</v>
      </c>
      <c r="K44" s="70">
        <f t="shared" si="1"/>
        <v>36760.07898634195</v>
      </c>
    </row>
    <row r="45" spans="1:11" ht="21.75" customHeight="1">
      <c r="A45" s="44">
        <v>38</v>
      </c>
      <c r="B45" s="45" t="s">
        <v>25</v>
      </c>
      <c r="C45" s="70">
        <f>SUM('一般＆退職・基礎:一般＆退職・介護'!C45)</f>
        <v>5995</v>
      </c>
      <c r="D45" s="70">
        <f>SUM('一般＆退職・基礎:一般＆退職・介護'!D45)</f>
        <v>9117</v>
      </c>
      <c r="E45" s="70">
        <f>SUM('一般＆退職・基礎:一般＆退職・介護'!E45)</f>
        <v>269361</v>
      </c>
      <c r="F45" s="70">
        <f>SUM('一般＆退職・基礎:一般＆退職・介護'!F45)</f>
        <v>0</v>
      </c>
      <c r="G45" s="70">
        <f>SUM('一般＆退職・基礎:一般＆退職・介護'!G45)</f>
        <v>113365</v>
      </c>
      <c r="H45" s="70">
        <f>SUM('一般＆退職・基礎:一般＆退職・介護'!H45)</f>
        <v>49231</v>
      </c>
      <c r="I45" s="70">
        <f>SUM('一般＆退職・基礎:一般＆退職・介護'!I45)</f>
        <v>431957</v>
      </c>
      <c r="J45" s="70">
        <f t="shared" si="0"/>
        <v>72052.87739783153</v>
      </c>
      <c r="K45" s="70">
        <f t="shared" si="1"/>
        <v>47379.29143358561</v>
      </c>
    </row>
    <row r="46" spans="1:11" ht="21.75" customHeight="1">
      <c r="A46" s="44">
        <v>39</v>
      </c>
      <c r="B46" s="45" t="s">
        <v>26</v>
      </c>
      <c r="C46" s="70">
        <f>SUM('一般＆退職・基礎:一般＆退職・介護'!C46)</f>
        <v>16670</v>
      </c>
      <c r="D46" s="70">
        <f>SUM('一般＆退職・基礎:一般＆退職・介護'!D46)</f>
        <v>25826</v>
      </c>
      <c r="E46" s="70">
        <f>SUM('一般＆退職・基礎:一般＆退職・介護'!E46)</f>
        <v>637026</v>
      </c>
      <c r="F46" s="70">
        <f>SUM('一般＆退職・基礎:一般＆退職・介護'!F46)</f>
        <v>0</v>
      </c>
      <c r="G46" s="70">
        <f>SUM('一般＆退職・基礎:一般＆退職・介護'!G46)</f>
        <v>272763</v>
      </c>
      <c r="H46" s="70">
        <f>SUM('一般＆退職・基礎:一般＆退職・介護'!H46)</f>
        <v>139846</v>
      </c>
      <c r="I46" s="70">
        <f>SUM('一般＆退職・基礎:一般＆退職・介護'!I46)</f>
        <v>1049635</v>
      </c>
      <c r="J46" s="70">
        <f t="shared" si="0"/>
        <v>62965.506898620275</v>
      </c>
      <c r="K46" s="70">
        <f t="shared" si="1"/>
        <v>40642.56950360102</v>
      </c>
    </row>
    <row r="47" spans="1:11" ht="21.75" customHeight="1">
      <c r="A47" s="44">
        <v>40</v>
      </c>
      <c r="B47" s="45" t="s">
        <v>27</v>
      </c>
      <c r="C47" s="70">
        <f>SUM('一般＆退職・基礎:一般＆退職・介護'!C47)</f>
        <v>3678</v>
      </c>
      <c r="D47" s="70">
        <f>SUM('一般＆退職・基礎:一般＆退職・介護'!D47)</f>
        <v>5962</v>
      </c>
      <c r="E47" s="70">
        <f>SUM('一般＆退職・基礎:一般＆退職・介護'!E47)</f>
        <v>161934</v>
      </c>
      <c r="F47" s="70">
        <f>SUM('一般＆退職・基礎:一般＆退職・介護'!F47)</f>
        <v>35068</v>
      </c>
      <c r="G47" s="70">
        <f>SUM('一般＆退職・基礎:一般＆退職・介護'!G47)</f>
        <v>67903</v>
      </c>
      <c r="H47" s="70">
        <f>SUM('一般＆退職・基礎:一般＆退職・介護'!H47)</f>
        <v>36543</v>
      </c>
      <c r="I47" s="70">
        <f>SUM('一般＆退職・基礎:一般＆退職・介護'!I47)</f>
        <v>301448</v>
      </c>
      <c r="J47" s="70">
        <f t="shared" si="0"/>
        <v>81959.76073953236</v>
      </c>
      <c r="K47" s="70">
        <f t="shared" si="1"/>
        <v>50561.55652465615</v>
      </c>
    </row>
    <row r="48" spans="1:11" ht="21.75" customHeight="1">
      <c r="A48" s="44">
        <v>41</v>
      </c>
      <c r="B48" s="45" t="s">
        <v>28</v>
      </c>
      <c r="C48" s="70">
        <f>SUM('一般＆退職・基礎:一般＆退職・介護'!C48)</f>
        <v>9696</v>
      </c>
      <c r="D48" s="70">
        <f>SUM('一般＆退職・基礎:一般＆退職・介護'!D48)</f>
        <v>17054</v>
      </c>
      <c r="E48" s="70">
        <f>SUM('一般＆退職・基礎:一般＆退職・介護'!E48)</f>
        <v>556659</v>
      </c>
      <c r="F48" s="70">
        <f>SUM('一般＆退職・基礎:一般＆退職・介護'!F48)</f>
        <v>59519</v>
      </c>
      <c r="G48" s="70">
        <f>SUM('一般＆退職・基礎:一般＆退職・介護'!G48)</f>
        <v>184585</v>
      </c>
      <c r="H48" s="70">
        <f>SUM('一般＆退職・基礎:一般＆退職・介護'!H48)</f>
        <v>86523</v>
      </c>
      <c r="I48" s="70">
        <f>SUM('一般＆退職・基礎:一般＆退職・介護'!I48)</f>
        <v>887286</v>
      </c>
      <c r="J48" s="70">
        <f t="shared" si="0"/>
        <v>91510.5198019802</v>
      </c>
      <c r="K48" s="70">
        <f t="shared" si="1"/>
        <v>52028.028614987685</v>
      </c>
    </row>
    <row r="49" spans="1:11" ht="21.75" customHeight="1">
      <c r="A49" s="44">
        <v>42</v>
      </c>
      <c r="B49" s="45" t="s">
        <v>29</v>
      </c>
      <c r="C49" s="70">
        <f>SUM('一般＆退職・基礎:一般＆退職・介護'!C49)</f>
        <v>3376</v>
      </c>
      <c r="D49" s="70">
        <f>SUM('一般＆退職・基礎:一般＆退職・介護'!D49)</f>
        <v>5516</v>
      </c>
      <c r="E49" s="70">
        <f>SUM('一般＆退職・基礎:一般＆退職・介護'!E49)</f>
        <v>144142</v>
      </c>
      <c r="F49" s="70">
        <f>SUM('一般＆退職・基礎:一般＆退職・介護'!F49)</f>
        <v>33200</v>
      </c>
      <c r="G49" s="70">
        <f>SUM('一般＆退職・基礎:一般＆退職・介護'!G49)</f>
        <v>49248</v>
      </c>
      <c r="H49" s="70">
        <f>SUM('一般＆退職・基礎:一般＆退職・介護'!H49)</f>
        <v>28251</v>
      </c>
      <c r="I49" s="70">
        <f>SUM('一般＆退職・基礎:一般＆退職・介護'!I49)</f>
        <v>254841</v>
      </c>
      <c r="J49" s="70">
        <f t="shared" si="0"/>
        <v>75486.07819905214</v>
      </c>
      <c r="K49" s="70">
        <f t="shared" si="1"/>
        <v>46200.32632342277</v>
      </c>
    </row>
    <row r="50" spans="1:11" ht="21.75" customHeight="1">
      <c r="A50" s="44">
        <v>43</v>
      </c>
      <c r="B50" s="45" t="s">
        <v>30</v>
      </c>
      <c r="C50" s="70">
        <f>SUM('一般＆退職・基礎:一般＆退職・介護'!C50)</f>
        <v>9901</v>
      </c>
      <c r="D50" s="70">
        <f>SUM('一般＆退職・基礎:一般＆退職・介護'!D50)</f>
        <v>17162</v>
      </c>
      <c r="E50" s="70">
        <f>SUM('一般＆退職・基礎:一般＆退職・介護'!E50)</f>
        <v>559396</v>
      </c>
      <c r="F50" s="70">
        <f>SUM('一般＆退職・基礎:一般＆退職・介護'!F50)</f>
        <v>90272</v>
      </c>
      <c r="G50" s="70">
        <f>SUM('一般＆退職・基礎:一般＆退職・介護'!G50)</f>
        <v>170327</v>
      </c>
      <c r="H50" s="70">
        <f>SUM('一般＆退職・基礎:一般＆退職・介護'!H50)</f>
        <v>85610</v>
      </c>
      <c r="I50" s="70">
        <f>SUM('一般＆退職・基礎:一般＆退職・介護'!I50)</f>
        <v>905605</v>
      </c>
      <c r="J50" s="70">
        <f t="shared" si="0"/>
        <v>91466.01353398646</v>
      </c>
      <c r="K50" s="70">
        <f t="shared" si="1"/>
        <v>52768.034028667986</v>
      </c>
    </row>
    <row r="51" spans="1:11" ht="21.75" customHeight="1">
      <c r="A51" s="48">
        <v>44</v>
      </c>
      <c r="B51" s="49" t="s">
        <v>31</v>
      </c>
      <c r="C51" s="74">
        <f>SUM('一般＆退職・基礎:一般＆退職・介護'!C51)</f>
        <v>7618</v>
      </c>
      <c r="D51" s="74">
        <f>SUM('一般＆退職・基礎:一般＆退職・介護'!D51)</f>
        <v>11708</v>
      </c>
      <c r="E51" s="74">
        <f>SUM('一般＆退職・基礎:一般＆退職・介護'!E51)</f>
        <v>247319</v>
      </c>
      <c r="F51" s="74">
        <f>SUM('一般＆退職・基礎:一般＆退職・介護'!F51)</f>
        <v>0</v>
      </c>
      <c r="G51" s="74">
        <f>SUM('一般＆退職・基礎:一般＆退職・介護'!G51)</f>
        <v>110537</v>
      </c>
      <c r="H51" s="74">
        <f>SUM('一般＆退職・基礎:一般＆退職・介護'!H51)</f>
        <v>64724</v>
      </c>
      <c r="I51" s="74">
        <f>SUM('一般＆退職・基礎:一般＆退職・介護'!I51)</f>
        <v>422580</v>
      </c>
      <c r="J51" s="71">
        <f t="shared" si="0"/>
        <v>55471.25229719086</v>
      </c>
      <c r="K51" s="71">
        <f t="shared" si="1"/>
        <v>36093.26955927571</v>
      </c>
    </row>
    <row r="52" spans="1:11" s="32" customFormat="1" ht="21.75" customHeight="1">
      <c r="A52" s="37"/>
      <c r="B52" s="52" t="s">
        <v>1</v>
      </c>
      <c r="C52" s="72">
        <f>SUM('一般＆退職・基礎:一般＆退職・介護'!C52)</f>
        <v>103725</v>
      </c>
      <c r="D52" s="72">
        <f>SUM('一般＆退職・基礎:一般＆退職・介護'!D52)</f>
        <v>166213</v>
      </c>
      <c r="E52" s="72">
        <f>SUM('一般＆退職・基礎:一般＆退職・介護'!E52)</f>
        <v>4335555</v>
      </c>
      <c r="F52" s="72">
        <f>SUM('一般＆退職・基礎:一般＆退職・介護'!F52)</f>
        <v>348575</v>
      </c>
      <c r="G52" s="72">
        <f>SUM('一般＆退職・基礎:一般＆退職・介護'!G52)</f>
        <v>1734883</v>
      </c>
      <c r="H52" s="72">
        <f>SUM('一般＆退職・基礎:一般＆退職・介護'!H52)</f>
        <v>860645</v>
      </c>
      <c r="I52" s="72">
        <f>SUM('一般＆退職・基礎:一般＆退職・介護'!I52)</f>
        <v>7279658</v>
      </c>
      <c r="J52" s="72">
        <f>SUM(I52*1000/C52)</f>
        <v>70182.28970836346</v>
      </c>
      <c r="K52" s="72">
        <f>SUM(I52*1000/D52)</f>
        <v>43797.163880081585</v>
      </c>
    </row>
    <row r="53" spans="1:11" s="32" customFormat="1" ht="21.75" customHeight="1">
      <c r="A53" s="40"/>
      <c r="B53" s="53" t="s">
        <v>61</v>
      </c>
      <c r="C53" s="75">
        <f>SUM('一般＆退職・基礎:一般＆退職・介護'!C53)</f>
        <v>1040572</v>
      </c>
      <c r="D53" s="75">
        <f>SUM('一般＆退職・基礎:一般＆退職・介護'!D53)</f>
        <v>1629095</v>
      </c>
      <c r="E53" s="75">
        <f>SUM('一般＆退職・基礎:一般＆退職・介護'!E53)</f>
        <v>41071686</v>
      </c>
      <c r="F53" s="75">
        <f>SUM('一般＆退職・基礎:一般＆退職・介護'!F53)</f>
        <v>1824210</v>
      </c>
      <c r="G53" s="75">
        <f>SUM('一般＆退職・基礎:一般＆退職・介護'!G53)</f>
        <v>16439665</v>
      </c>
      <c r="H53" s="75">
        <f>SUM('一般＆退職・基礎:一般＆退職・介護'!H53)</f>
        <v>8891489</v>
      </c>
      <c r="I53" s="75">
        <f>SUM('一般＆退職・基礎:一般＆退職・介護'!I53)</f>
        <v>68227050</v>
      </c>
      <c r="J53" s="75">
        <f>SUM(I53*1000/C53)</f>
        <v>65566.87091330538</v>
      </c>
      <c r="K53" s="75">
        <f>SUM(I53*1000/D53)</f>
        <v>41880.33847013219</v>
      </c>
    </row>
    <row r="54" spans="2:11" ht="22.5" customHeight="1">
      <c r="B54" s="81" t="s">
        <v>67</v>
      </c>
      <c r="C54" s="84">
        <v>1078203</v>
      </c>
      <c r="D54" s="84">
        <v>1714958</v>
      </c>
      <c r="E54" s="84">
        <v>41058485</v>
      </c>
      <c r="F54" s="84">
        <v>2570224</v>
      </c>
      <c r="G54" s="84">
        <v>16924747</v>
      </c>
      <c r="H54" s="84">
        <v>9121427</v>
      </c>
      <c r="I54" s="84">
        <v>69674883</v>
      </c>
      <c r="J54" s="84">
        <v>64621.30322397545</v>
      </c>
      <c r="K54" s="84">
        <v>40627.74890113927</v>
      </c>
    </row>
    <row r="55" spans="2:11" ht="22.5" customHeight="1">
      <c r="B55" s="81" t="s">
        <v>68</v>
      </c>
      <c r="C55" s="83">
        <f aca="true" t="shared" si="4" ref="C55:K55">C53/C54</f>
        <v>0.9650984091121987</v>
      </c>
      <c r="D55" s="83">
        <f t="shared" si="4"/>
        <v>0.9499328846537349</v>
      </c>
      <c r="E55" s="83">
        <f t="shared" si="4"/>
        <v>1.0003215169775503</v>
      </c>
      <c r="F55" s="83">
        <f t="shared" si="4"/>
        <v>0.7097474772626822</v>
      </c>
      <c r="G55" s="83">
        <f t="shared" si="4"/>
        <v>0.9713388920968804</v>
      </c>
      <c r="H55" s="83">
        <f t="shared" si="4"/>
        <v>0.97479144436501</v>
      </c>
      <c r="I55" s="83">
        <f t="shared" si="4"/>
        <v>0.9792201588626995</v>
      </c>
      <c r="J55" s="83">
        <f t="shared" si="4"/>
        <v>1.0146324453725828</v>
      </c>
      <c r="K55" s="83">
        <f t="shared" si="4"/>
        <v>1.0308308878259755</v>
      </c>
    </row>
  </sheetData>
  <sheetProtection/>
  <mergeCells count="12">
    <mergeCell ref="E4:E6"/>
    <mergeCell ref="B3:B6"/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企画部情報政策課</cp:lastModifiedBy>
  <cp:lastPrinted>2018-09-12T00:52:32Z</cp:lastPrinted>
  <dcterms:created xsi:type="dcterms:W3CDTF">2003-03-10T00:04:38Z</dcterms:created>
  <dcterms:modified xsi:type="dcterms:W3CDTF">2019-08-26T07:47:12Z</dcterms:modified>
  <cp:category/>
  <cp:version/>
  <cp:contentType/>
  <cp:contentStatus/>
</cp:coreProperties>
</file>