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共用\＊予算\★R7緊急経済対策（国の一次補正）\★03介護施設等食材料費高騰対策緊急支援事業\06 事業所周知（通知・HP）\HP\2県要項・様式\イ介護老人保健施設・介護医療院・養護老人ホーム\"/>
    </mc:Choice>
  </mc:AlternateContent>
  <xr:revisionPtr revIDLastSave="0" documentId="13_ncr:1_{12B11DD2-B5D0-48A5-9589-62F79E8540C9}" xr6:coauthVersionLast="47" xr6:coauthVersionMax="47" xr10:uidLastSave="{00000000-0000-0000-0000-000000000000}"/>
  <bookViews>
    <workbookView xWindow="3360" yWindow="1095" windowWidth="20175" windowHeight="13635" xr2:uid="{00000000-000D-0000-FFFF-FFFF00000000}"/>
  </bookViews>
  <sheets>
    <sheet name="はじめにお読み下さい" sheetId="30" r:id="rId1"/>
    <sheet name="申請書兼実績書" sheetId="20" r:id="rId2"/>
    <sheet name="申請（実績）一覧" sheetId="29" r:id="rId3"/>
    <sheet name="個票1" sheetId="19" r:id="rId4"/>
    <sheet name="個票（記入例）" sheetId="34" r:id="rId5"/>
    <sheet name="リスト" sheetId="31" state="hidden" r:id="rId6"/>
  </sheets>
  <definedNames>
    <definedName name="_xlnm.Print_Area" localSheetId="4">'個票（記入例）'!$A$1:$BV$67</definedName>
    <definedName name="_xlnm.Print_Area" localSheetId="3">個票1!$A$1:$AM$62</definedName>
    <definedName name="_xlnm.Print_Area" localSheetId="2">'申請（実績）一覧'!$A$1:$AX$22</definedName>
    <definedName name="_xlnm.Print_Area" localSheetId="1">申請書兼実績書!$A$1:$BD$34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9" l="1"/>
  <c r="H60" i="34"/>
  <c r="AD47" i="34"/>
  <c r="H44" i="34" l="1"/>
  <c r="H35" i="34"/>
  <c r="AD27" i="34"/>
  <c r="AI47" i="34" l="1"/>
  <c r="AI27" i="34"/>
  <c r="AD47" i="19"/>
  <c r="AI47" i="19" s="1"/>
  <c r="AD27" i="19"/>
  <c r="H13" i="29"/>
  <c r="H11" i="29"/>
  <c r="H7" i="29"/>
  <c r="I9" i="29"/>
  <c r="H12" i="29"/>
  <c r="I5" i="29"/>
  <c r="I8" i="29"/>
  <c r="H17" i="29"/>
  <c r="I6" i="29"/>
  <c r="I10" i="29"/>
  <c r="H9" i="29"/>
  <c r="H16" i="29"/>
  <c r="I11" i="29"/>
  <c r="I14" i="29"/>
  <c r="H14" i="29"/>
  <c r="I15" i="29"/>
  <c r="H19" i="29"/>
  <c r="I16" i="29"/>
  <c r="I19" i="29"/>
  <c r="I12" i="29"/>
  <c r="H10" i="29"/>
  <c r="H18" i="29"/>
  <c r="H15" i="29"/>
  <c r="I13" i="29"/>
  <c r="H8" i="29"/>
  <c r="I18" i="29"/>
  <c r="I17" i="29"/>
  <c r="I7" i="29"/>
  <c r="K15" i="20" l="1"/>
  <c r="H44" i="19"/>
  <c r="A19" i="29"/>
  <c r="A18" i="29"/>
  <c r="A17" i="29"/>
  <c r="A16" i="29"/>
  <c r="A15" i="29"/>
  <c r="A14" i="29"/>
  <c r="A13" i="29"/>
  <c r="A12" i="29"/>
  <c r="A11" i="29"/>
  <c r="A10" i="29"/>
  <c r="A9" i="29"/>
  <c r="A8" i="29"/>
  <c r="A7" i="29"/>
  <c r="A6" i="29"/>
  <c r="A5" i="29"/>
  <c r="F19" i="29"/>
  <c r="F5" i="29"/>
  <c r="D8" i="29"/>
  <c r="F6" i="29"/>
  <c r="D11" i="29"/>
  <c r="F17" i="29"/>
  <c r="F9" i="29"/>
  <c r="D7" i="29"/>
  <c r="F8" i="29"/>
  <c r="D18" i="29"/>
  <c r="D19" i="29"/>
  <c r="D9" i="29"/>
  <c r="F11" i="29"/>
  <c r="F15" i="29"/>
  <c r="D12" i="29"/>
  <c r="D17" i="29"/>
  <c r="D16" i="29"/>
  <c r="F14" i="29"/>
  <c r="F10" i="29"/>
  <c r="F13" i="29"/>
  <c r="H6" i="29"/>
  <c r="F12" i="29"/>
  <c r="F18" i="29"/>
  <c r="D14" i="29"/>
  <c r="D15" i="29"/>
  <c r="D6" i="29"/>
  <c r="D13" i="29"/>
  <c r="F16" i="29"/>
  <c r="F7" i="29"/>
  <c r="D10" i="29"/>
  <c r="J6" i="29" l="1"/>
  <c r="J19" i="29"/>
  <c r="J11" i="29"/>
  <c r="J12" i="29"/>
  <c r="J13" i="29"/>
  <c r="J9" i="29"/>
  <c r="J7" i="29"/>
  <c r="J8" i="29"/>
  <c r="J16" i="29"/>
  <c r="J18" i="29"/>
  <c r="J14" i="29"/>
  <c r="J17" i="29"/>
  <c r="J10" i="29"/>
  <c r="J15" i="29"/>
  <c r="A6" i="30"/>
  <c r="A7" i="30" s="1"/>
  <c r="A8" i="30" s="1"/>
  <c r="A9" i="30" s="1"/>
  <c r="A10" i="30" s="1"/>
  <c r="H35" i="19" l="1"/>
  <c r="AI27" i="19" s="1"/>
  <c r="D5" i="29"/>
  <c r="E19" i="29"/>
  <c r="C15" i="29"/>
  <c r="E13" i="29"/>
  <c r="B7" i="29"/>
  <c r="B12" i="29"/>
  <c r="B17" i="29"/>
  <c r="C13" i="29"/>
  <c r="B19" i="29"/>
  <c r="H5" i="29"/>
  <c r="C9" i="29"/>
  <c r="E14" i="29"/>
  <c r="E6" i="29"/>
  <c r="E8" i="29"/>
  <c r="B14" i="29"/>
  <c r="C10" i="29"/>
  <c r="E7" i="29"/>
  <c r="E16" i="29"/>
  <c r="B15" i="29"/>
  <c r="B11" i="29"/>
  <c r="C11" i="29"/>
  <c r="B13" i="29"/>
  <c r="C18" i="29"/>
  <c r="C7" i="29"/>
  <c r="B8" i="29"/>
  <c r="C8" i="29"/>
  <c r="B9" i="29"/>
  <c r="B18" i="29"/>
  <c r="B6" i="29"/>
  <c r="B5" i="29"/>
  <c r="C5" i="29"/>
  <c r="E18" i="29"/>
  <c r="E9" i="29"/>
  <c r="C16" i="29"/>
  <c r="E15" i="29"/>
  <c r="C19" i="29"/>
  <c r="B16" i="29"/>
  <c r="C17" i="29"/>
  <c r="E5" i="29"/>
  <c r="C12" i="29"/>
  <c r="E11" i="29"/>
  <c r="E17" i="29"/>
  <c r="E12" i="29"/>
  <c r="B10" i="29"/>
  <c r="C6" i="29"/>
  <c r="C14" i="29"/>
  <c r="E10" i="29"/>
  <c r="J5" i="29" l="1"/>
  <c r="N5" i="29"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571E7B2-6B25-49D4-8DD0-AC7F20BAE30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A6FE8A0C-597B-491C-B9C2-1979F1AD60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41228CB-3A26-4A16-BB7E-4A109ADEA4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B39DBD2-F6D0-4238-92F9-45298B769D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<sst xmlns="http://schemas.openxmlformats.org/spreadsheetml/2006/main" count="314" uniqueCount="189">
  <si>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</si>
  <si>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</si>
  <si>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</si>
  <si>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</si>
  <si>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</si>
  <si>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</si>
  <si>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</si>
  <si>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</si>
  <si>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</si>
  <si>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</si>
  <si>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</si>
  <si>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</si>
  <si>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</si>
  <si>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</si>
  <si>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</si>
  <si>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</si>
  <si>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</si>
  <si>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</si>
  <si>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</si>
  <si>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</si>
  <si>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</si>
  <si>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</si>
  <si>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</si>
  <si>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</si>
  <si>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</si>
  <si>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</si>
  <si>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</si>
  <si>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</si>
  <si>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</si>
  <si>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</si>
  <si>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</si>
  <si>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</si>
  <si>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</si>
  <si>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</si>
  <si>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</si>
  <si>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</si>
  <si>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</si>
  <si>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</si>
  <si>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</si>
  <si>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</si>
  <si>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</si>
  <si>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</si>
  <si>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</si>
  <si>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</si>
  <si>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</si>
  <si>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</si>
  <si>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</si>
  <si>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</si>
  <si>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</si>
  <si>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</si>
  <si>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</si>
  <si>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</si>
  <si>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</si>
  <si>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</si>
  <si>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</si>
  <si>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</si>
  <si>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</si>
  <si>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</si>
  <si>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</si>
  <si>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</si>
  <si>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</si>
  <si>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</si>
  <si>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</si>
  <si>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</si>
  <si>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</si>
  <si>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</si>
  <si>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</si>
  <si>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</si>
  <si>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</si>
  <si>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</si>
  <si>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</si>
  <si>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</si>
  <si>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</si>
  <si>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</si>
  <si>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</si>
  <si>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</si>
  <si>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</si>
  <si>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</si>
  <si>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</si>
  <si>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</si>
  <si>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</si>
  <si>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</si>
  <si>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</si>
  <si>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</si>
  <si>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</si>
  <si>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</si>
  <si>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</si>
  <si>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</si>
  <si>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</si>
  <si>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</si>
  <si>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</si>
  <si>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</si>
  <si>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</si>
  <si>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</si>
  <si>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</si>
  <si>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</si>
  <si>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</si>
  <si>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</si>
  <si>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</si>
  <si>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</si>
  <si>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</si>
  <si>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</si>
  <si>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</si>
  <si>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</si>
  <si>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</si>
  <si>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</si>
  <si>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</si>
  <si>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</si>
  <si>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</si>
  <si>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</si>
  <si>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</si>
  <si>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</si>
  <si>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</si>
  <si>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</si>
  <si>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</si>
  <si>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</si>
  <si>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</si>
  <si>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</si>
  <si>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</si>
  <si>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</si>
  <si>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</si>
  <si>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</si>
  <si>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</si>
  <si>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</si>
  <si>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</si>
  <si>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</si>
  <si>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</si>
  <si>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</si>
  <si>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</si>
  <si>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</si>
  <si>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</si>
  <si>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</si>
  <si>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</si>
  <si>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</si>
  <si>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</si>
  <si>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</si>
  <si>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</si>
  <si>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</si>
  <si>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</si>
  <si>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</si>
  <si>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</si>
  <si>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</si>
  <si>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</si>
  <si>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</si>
  <si>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</si>
  <si>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完成したExcelファイルを都道府県に送付</t>
    <phoneticPr fontId="4"/>
  </si>
  <si>
    <t>茨城県知事</t>
    <rPh sb="0" eb="3">
      <t>イバラキケン</t>
    </rPh>
    <rPh sb="3" eb="5">
      <t>チジ</t>
    </rPh>
    <phoneticPr fontId="4"/>
  </si>
  <si>
    <t>（様式第１号）</t>
    <rPh sb="1" eb="3">
      <t>ヨウシキ</t>
    </rPh>
    <rPh sb="3" eb="4">
      <t>ダイ</t>
    </rPh>
    <rPh sb="5" eb="6">
      <t>ゴウ</t>
    </rPh>
    <phoneticPr fontId="4"/>
  </si>
  <si>
    <t>（様式第１号－２）</t>
    <phoneticPr fontId="4"/>
  </si>
  <si>
    <t>品目</t>
    <rPh sb="0" eb="2">
      <t>ヒンモク</t>
    </rPh>
    <phoneticPr fontId="4"/>
  </si>
  <si>
    <t>用途・数量等</t>
    <rPh sb="0" eb="2">
      <t>ヨウト</t>
    </rPh>
    <rPh sb="3" eb="5">
      <t>スウリョウ</t>
    </rPh>
    <rPh sb="5" eb="6">
      <t>トウ</t>
    </rPh>
    <phoneticPr fontId="4"/>
  </si>
  <si>
    <t>以下の作業を行った上で、事業者（法人本部）へ返送
【様式第１号－２（個票）】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0" eb="31">
      <t>ゴウ</t>
    </rPh>
    <rPh sb="34" eb="36">
      <t>コヒョウ</t>
    </rPh>
    <rPh sb="40" eb="42">
      <t>ミズイロ</t>
    </rPh>
    <rPh sb="45" eb="47">
      <t>ヒツヨウ</t>
    </rPh>
    <rPh sb="47" eb="49">
      <t>ジョウホウ</t>
    </rPh>
    <rPh sb="50" eb="52">
      <t>ニュウリョク</t>
    </rPh>
    <rPh sb="54" eb="55">
      <t>ミドリ</t>
    </rPh>
    <phoneticPr fontId="4"/>
  </si>
  <si>
    <t>３　銀行口座情報及び支払先口座の通帳の写し</t>
    <rPh sb="2" eb="6">
      <t>ギンコウコウザ</t>
    </rPh>
    <rPh sb="6" eb="8">
      <t>ジョウホウ</t>
    </rPh>
    <rPh sb="8" eb="9">
      <t>オヨ</t>
    </rPh>
    <rPh sb="10" eb="13">
      <t>シハライサキ</t>
    </rPh>
    <rPh sb="13" eb="15">
      <t>コウザ</t>
    </rPh>
    <rPh sb="16" eb="18">
      <t>ツウチョウ</t>
    </rPh>
    <rPh sb="19" eb="20">
      <t>ウツ</t>
    </rPh>
    <phoneticPr fontId="4"/>
  </si>
  <si>
    <t>0811111111</t>
    <phoneticPr fontId="4"/>
  </si>
  <si>
    <t>茨城県庁</t>
    <rPh sb="0" eb="4">
      <t>イバラキケンチョウ</t>
    </rPh>
    <phoneticPr fontId="4"/>
  </si>
  <si>
    <t>水戸市笠原町978-6</t>
    <rPh sb="0" eb="3">
      <t>ミトシ</t>
    </rPh>
    <rPh sb="3" eb="6">
      <t>カサハラチョウ</t>
    </rPh>
    <phoneticPr fontId="4"/>
  </si>
  <si>
    <t>029-301-1111</t>
    <phoneticPr fontId="4"/>
  </si>
  <si>
    <t>長寿福祉課</t>
    <rPh sb="0" eb="5">
      <t>チョウジュフクシカ</t>
    </rPh>
    <phoneticPr fontId="4"/>
  </si>
  <si>
    <t>短期入所療養介護事業所（みなし指定を除く）</t>
    <rPh sb="4" eb="6">
      <t>リョウヨウ</t>
    </rPh>
    <rPh sb="6" eb="8">
      <t>カイゴ</t>
    </rPh>
    <rPh sb="15" eb="17">
      <t>シテイ</t>
    </rPh>
    <rPh sb="18" eb="19">
      <t>ノゾ</t>
    </rPh>
    <phoneticPr fontId="4"/>
  </si>
  <si>
    <t>支出済額</t>
    <rPh sb="0" eb="2">
      <t>シシュツ</t>
    </rPh>
    <rPh sb="2" eb="3">
      <t>ズミ</t>
    </rPh>
    <rPh sb="3" eb="4">
      <t>ガク</t>
    </rPh>
    <phoneticPr fontId="4"/>
  </si>
  <si>
    <t>支出済額（円）</t>
    <rPh sb="0" eb="2">
      <t>シシュツ</t>
    </rPh>
    <rPh sb="2" eb="3">
      <t>ズミ</t>
    </rPh>
    <rPh sb="3" eb="4">
      <t>ガク</t>
    </rPh>
    <rPh sb="5" eb="6">
      <t>エン</t>
    </rPh>
    <phoneticPr fontId="4"/>
  </si>
  <si>
    <t>申請（実績）額</t>
    <rPh sb="0" eb="2">
      <t>シンセイ</t>
    </rPh>
    <rPh sb="3" eb="5">
      <t>ジッセキ</t>
    </rPh>
    <rPh sb="6" eb="7">
      <t>ガク</t>
    </rPh>
    <phoneticPr fontId="4"/>
  </si>
  <si>
    <t>（様式第１号－１）事業所・施設別申請（実績）額一覧</t>
    <rPh sb="1" eb="3">
      <t>ヨウシキ</t>
    </rPh>
    <rPh sb="3" eb="4">
      <t>ダイ</t>
    </rPh>
    <rPh sb="5" eb="6">
      <t>ゴウ</t>
    </rPh>
    <rPh sb="9" eb="12">
      <t>ジギョウショ</t>
    </rPh>
    <rPh sb="13" eb="15">
      <t>シセツ</t>
    </rPh>
    <rPh sb="15" eb="16">
      <t>ベツ</t>
    </rPh>
    <rPh sb="16" eb="18">
      <t>シンセイ</t>
    </rPh>
    <rPh sb="19" eb="21">
      <t>ジッセキ</t>
    </rPh>
    <rPh sb="22" eb="23">
      <t>ガク</t>
    </rPh>
    <rPh sb="23" eb="25">
      <t>イチラン</t>
    </rPh>
    <phoneticPr fontId="4"/>
  </si>
  <si>
    <t>２　茨城県介護施設等食材料費高騰対策緊急支援事業に関する事業支出内訳書</t>
    <rPh sb="2" eb="5">
      <t>イバラキケン</t>
    </rPh>
    <rPh sb="5" eb="7">
      <t>カイゴ</t>
    </rPh>
    <rPh sb="7" eb="9">
      <t>シセツ</t>
    </rPh>
    <rPh sb="9" eb="10">
      <t>トウ</t>
    </rPh>
    <rPh sb="10" eb="11">
      <t>ショク</t>
    </rPh>
    <rPh sb="11" eb="14">
      <t>ザイリョウヒ</t>
    </rPh>
    <rPh sb="14" eb="16">
      <t>コウトウ</t>
    </rPh>
    <rPh sb="16" eb="18">
      <t>タイサク</t>
    </rPh>
    <rPh sb="18" eb="20">
      <t>キンキュウ</t>
    </rPh>
    <rPh sb="20" eb="22">
      <t>シエン</t>
    </rPh>
    <rPh sb="22" eb="24">
      <t>ジギョウ</t>
    </rPh>
    <rPh sb="25" eb="26">
      <t>カン</t>
    </rPh>
    <rPh sb="28" eb="30">
      <t>ジギョウ</t>
    </rPh>
    <rPh sb="30" eb="32">
      <t>シシュツ</t>
    </rPh>
    <rPh sb="32" eb="34">
      <t>ウチワケ</t>
    </rPh>
    <rPh sb="34" eb="35">
      <t>ショ</t>
    </rPh>
    <phoneticPr fontId="4"/>
  </si>
  <si>
    <t>茨城県介護施設等食材料費高騰対策緊急支援事業費補助金交付申請書兼実績報告書</t>
    <rPh sb="0" eb="3">
      <t>イバラキケン</t>
    </rPh>
    <rPh sb="3" eb="5">
      <t>カイゴ</t>
    </rPh>
    <rPh sb="5" eb="7">
      <t>シセツ</t>
    </rPh>
    <rPh sb="7" eb="8">
      <t>トウ</t>
    </rPh>
    <rPh sb="8" eb="9">
      <t>ショク</t>
    </rPh>
    <rPh sb="9" eb="12">
      <t>ザイリョウヒ</t>
    </rPh>
    <rPh sb="12" eb="14">
      <t>コウトウ</t>
    </rPh>
    <rPh sb="14" eb="16">
      <t>タイサク</t>
    </rPh>
    <rPh sb="16" eb="18">
      <t>キンキュウ</t>
    </rPh>
    <rPh sb="18" eb="20">
      <t>シエン</t>
    </rPh>
    <rPh sb="20" eb="23">
      <t>ジギョウヒ</t>
    </rPh>
    <rPh sb="23" eb="26">
      <t>ホジョキン</t>
    </rPh>
    <rPh sb="31" eb="32">
      <t>ケン</t>
    </rPh>
    <rPh sb="32" eb="37">
      <t>ジッセキホウコクショ</t>
    </rPh>
    <phoneticPr fontId="4"/>
  </si>
  <si>
    <t>１　事業所・施設別申請（実績）額一覧（様式第１号－１）</t>
    <rPh sb="12" eb="14">
      <t>ジッセキ</t>
    </rPh>
    <phoneticPr fontId="4"/>
  </si>
  <si>
    <t>申請（実績）額（千円）</t>
    <rPh sb="0" eb="2">
      <t>シンセイ</t>
    </rPh>
    <rPh sb="3" eb="5">
      <t>ジッセキ</t>
    </rPh>
    <rPh sb="6" eb="7">
      <t>ガク</t>
    </rPh>
    <rPh sb="8" eb="10">
      <t>センエン</t>
    </rPh>
    <phoneticPr fontId="4"/>
  </si>
  <si>
    <t>　　申請（実績）額　：　</t>
    <rPh sb="2" eb="3">
      <t>サル</t>
    </rPh>
    <rPh sb="3" eb="4">
      <t>ショウ</t>
    </rPh>
    <rPh sb="5" eb="7">
      <t>ジッセキ</t>
    </rPh>
    <rPh sb="8" eb="9">
      <t>ガク</t>
    </rPh>
    <phoneticPr fontId="4"/>
  </si>
  <si>
    <t>茨城県介護施設等食材料費高騰対策緊急支援事業に関する事業支出内訳書（事業所・施設単位）</t>
    <rPh sb="0" eb="3">
      <t>イバラキケン</t>
    </rPh>
    <rPh sb="26" eb="28">
      <t>ジギョウ</t>
    </rPh>
    <rPh sb="28" eb="30">
      <t>シシュツ</t>
    </rPh>
    <rPh sb="30" eb="32">
      <t>ウチワケ</t>
    </rPh>
    <rPh sb="32" eb="33">
      <t>ショ</t>
    </rPh>
    <rPh sb="34" eb="37">
      <t>ジギョウショ</t>
    </rPh>
    <rPh sb="38" eb="40">
      <t>シセツ</t>
    </rPh>
    <rPh sb="40" eb="42">
      <t>タンイ</t>
    </rPh>
    <phoneticPr fontId="4"/>
  </si>
  <si>
    <t>茨城県介護施設等食材料費高騰対策緊急支援事業に関する事業支出内訳書（事業所・施設単位）</t>
    <rPh sb="0" eb="3">
      <t>イバラキケン</t>
    </rPh>
    <rPh sb="28" eb="33">
      <t>シシュツウチワケショ</t>
    </rPh>
    <rPh sb="34" eb="37">
      <t>ジギョウショ</t>
    </rPh>
    <rPh sb="38" eb="40">
      <t>シセツ</t>
    </rPh>
    <rPh sb="40" eb="42">
      <t>タンイ</t>
    </rPh>
    <phoneticPr fontId="4"/>
  </si>
  <si>
    <t>事業所・施設概要</t>
    <rPh sb="0" eb="3">
      <t>ジギョウショ</t>
    </rPh>
    <rPh sb="4" eb="6">
      <t>シセツ</t>
    </rPh>
    <rPh sb="6" eb="8">
      <t>ガイヨウ</t>
    </rPh>
    <phoneticPr fontId="4"/>
  </si>
  <si>
    <t>事業所・施設名称</t>
    <rPh sb="0" eb="3">
      <t>ジギョウショ</t>
    </rPh>
    <rPh sb="4" eb="6">
      <t>シセツ</t>
    </rPh>
    <rPh sb="6" eb="8">
      <t>メイショウ</t>
    </rPh>
    <phoneticPr fontId="4"/>
  </si>
  <si>
    <t>支出の証拠書類等は事業所・施設において適切に保管している。</t>
    <rPh sb="0" eb="2">
      <t>シシュツ</t>
    </rPh>
    <rPh sb="3" eb="5">
      <t>ショウコ</t>
    </rPh>
    <rPh sb="5" eb="7">
      <t>ショルイ</t>
    </rPh>
    <rPh sb="7" eb="8">
      <t>トウ</t>
    </rPh>
    <rPh sb="13" eb="15">
      <t>シセツ</t>
    </rPh>
    <phoneticPr fontId="4"/>
  </si>
  <si>
    <t>支出の証拠書類等は事業所・施設において適切に保管している。</t>
    <rPh sb="0" eb="2">
      <t>シシュツ</t>
    </rPh>
    <rPh sb="3" eb="8">
      <t>ショウコショルイトウ</t>
    </rPh>
    <rPh sb="13" eb="15">
      <t>シセツ</t>
    </rPh>
    <phoneticPr fontId="4"/>
  </si>
  <si>
    <t>補助基準額</t>
    <rPh sb="0" eb="2">
      <t>ホジョ</t>
    </rPh>
    <rPh sb="2" eb="4">
      <t>キジュン</t>
    </rPh>
    <rPh sb="4" eb="5">
      <t>ガク</t>
    </rPh>
    <phoneticPr fontId="4"/>
  </si>
  <si>
    <t>（注）申請（実績）額は、補助基準額と支出済額を比較していずれか低い方の額が入力される。</t>
    <rPh sb="1" eb="2">
      <t>チュウ</t>
    </rPh>
    <rPh sb="3" eb="5">
      <t>シンセイ</t>
    </rPh>
    <rPh sb="6" eb="8">
      <t>ジッセキ</t>
    </rPh>
    <rPh sb="9" eb="10">
      <t>ガク</t>
    </rPh>
    <rPh sb="12" eb="14">
      <t>ホジョ</t>
    </rPh>
    <rPh sb="14" eb="16">
      <t>キジュン</t>
    </rPh>
    <rPh sb="16" eb="17">
      <t>ガク</t>
    </rPh>
    <rPh sb="18" eb="21">
      <t>シシュツズミ</t>
    </rPh>
    <rPh sb="21" eb="22">
      <t>ガク</t>
    </rPh>
    <rPh sb="23" eb="25">
      <t>ヒカク</t>
    </rPh>
    <rPh sb="31" eb="32">
      <t>ヒク</t>
    </rPh>
    <rPh sb="33" eb="34">
      <t>ホウ</t>
    </rPh>
    <rPh sb="35" eb="36">
      <t>ガク</t>
    </rPh>
    <rPh sb="37" eb="39">
      <t>ニュウリョク</t>
    </rPh>
    <phoneticPr fontId="4"/>
  </si>
  <si>
    <t>令和7年12月16日～12月31日分</t>
    <rPh sb="0" eb="2">
      <t>レイワ</t>
    </rPh>
    <rPh sb="3" eb="4">
      <t>ネン</t>
    </rPh>
    <rPh sb="6" eb="7">
      <t>ガツ</t>
    </rPh>
    <rPh sb="9" eb="10">
      <t>ニチ</t>
    </rPh>
    <rPh sb="13" eb="14">
      <t>ガツ</t>
    </rPh>
    <rPh sb="16" eb="18">
      <t>ニチブン</t>
    </rPh>
    <phoneticPr fontId="4"/>
  </si>
  <si>
    <t>〃</t>
    <phoneticPr fontId="4"/>
  </si>
  <si>
    <t>令和８年１月分</t>
    <rPh sb="0" eb="2">
      <t>レイワ</t>
    </rPh>
    <rPh sb="3" eb="4">
      <t>ネン</t>
    </rPh>
    <rPh sb="5" eb="6">
      <t>ガツ</t>
    </rPh>
    <rPh sb="6" eb="7">
      <t>ブン</t>
    </rPh>
    <phoneticPr fontId="4"/>
  </si>
  <si>
    <t>令和８年２月分</t>
    <rPh sb="0" eb="2">
      <t>レイワ</t>
    </rPh>
    <rPh sb="3" eb="4">
      <t>ネン</t>
    </rPh>
    <rPh sb="5" eb="6">
      <t>ガツ</t>
    </rPh>
    <rPh sb="6" eb="7">
      <t>ブン</t>
    </rPh>
    <phoneticPr fontId="4"/>
  </si>
  <si>
    <t>令和８年３月分</t>
    <rPh sb="0" eb="2">
      <t>レイワ</t>
    </rPh>
    <rPh sb="3" eb="4">
      <t>ネン</t>
    </rPh>
    <rPh sb="5" eb="6">
      <t>ガツ</t>
    </rPh>
    <rPh sb="6" eb="7">
      <t>ブン</t>
    </rPh>
    <phoneticPr fontId="4"/>
  </si>
  <si>
    <t>食材料費</t>
    <rPh sb="0" eb="4">
      <t>ショクザイリョウヒ</t>
    </rPh>
    <phoneticPr fontId="4"/>
  </si>
  <si>
    <t>支出の費用について、他の補助金との重複は生じていない。</t>
    <rPh sb="0" eb="2">
      <t>シシュツ</t>
    </rPh>
    <rPh sb="3" eb="5">
      <t>ヒヨウ</t>
    </rPh>
    <rPh sb="10" eb="11">
      <t>タ</t>
    </rPh>
    <rPh sb="12" eb="15">
      <t>ホジョキン</t>
    </rPh>
    <rPh sb="17" eb="19">
      <t>ジュウフク</t>
    </rPh>
    <rPh sb="20" eb="21">
      <t>ショウ</t>
    </rPh>
    <phoneticPr fontId="4"/>
  </si>
  <si>
    <r>
      <t>様式第</t>
    </r>
    <r>
      <rPr>
        <sz val="12"/>
        <rFont val="ＭＳ 明朝"/>
        <family val="1"/>
        <charset val="128"/>
      </rPr>
      <t>１号－２</t>
    </r>
    <r>
      <rPr>
        <sz val="12"/>
        <rFont val="ＭＳ 明朝"/>
        <family val="1"/>
      </rPr>
      <t>（個票）の内容が、様式</t>
    </r>
    <r>
      <rPr>
        <sz val="12"/>
        <rFont val="ＭＳ 明朝"/>
        <family val="1"/>
        <charset val="128"/>
      </rPr>
      <t>第１号－１</t>
    </r>
    <r>
      <rPr>
        <sz val="12"/>
        <rFont val="ＭＳ 明朝"/>
        <family val="1"/>
      </rPr>
      <t>（申請（実績）額一覧）に正しく反映されていることを確認</t>
    </r>
    <rPh sb="0" eb="2">
      <t>ヨウシキ</t>
    </rPh>
    <rPh sb="8" eb="10">
      <t>コヒョウ</t>
    </rPh>
    <rPh sb="12" eb="14">
      <t>ナイヨウ</t>
    </rPh>
    <rPh sb="16" eb="18">
      <t>ヨウシキ</t>
    </rPh>
    <rPh sb="18" eb="19">
      <t>ダイ</t>
    </rPh>
    <rPh sb="20" eb="21">
      <t>ゴウ</t>
    </rPh>
    <rPh sb="24" eb="26">
      <t>シンセイ</t>
    </rPh>
    <rPh sb="27" eb="29">
      <t>ジッセキ</t>
    </rPh>
    <rPh sb="30" eb="31">
      <t>ガク</t>
    </rPh>
    <rPh sb="31" eb="33">
      <t>イチラン</t>
    </rPh>
    <rPh sb="35" eb="36">
      <t>タダ</t>
    </rPh>
    <rPh sb="36" eb="37">
      <t>テキセイ</t>
    </rPh>
    <rPh sb="38" eb="40">
      <t>ハンエイ</t>
    </rPh>
    <rPh sb="48" eb="50">
      <t>カクニン</t>
    </rPh>
    <phoneticPr fontId="4"/>
  </si>
  <si>
    <t>本Excelを各事業所・施設に配布し、以下の様式への記入を依頼
・様式第１号－２（個票）</t>
    <rPh sb="12" eb="14">
      <t>シセツ</t>
    </rPh>
    <rPh sb="19" eb="21">
      <t>イカ</t>
    </rPh>
    <rPh sb="22" eb="24">
      <t>ヨウシキ</t>
    </rPh>
    <rPh sb="26" eb="28">
      <t>キニュウ</t>
    </rPh>
    <rPh sb="29" eb="31">
      <t>イライ</t>
    </rPh>
    <rPh sb="35" eb="36">
      <t>ダイ</t>
    </rPh>
    <rPh sb="37" eb="38">
      <t>ゴウ</t>
    </rPh>
    <phoneticPr fontId="4"/>
  </si>
  <si>
    <t>各事業所・施設の個票のシートを１つのExcelファイルに集約し、個票シート名を「個票●」（●は１からの半角算用数字による通し番号）に修正</t>
    <rPh sb="0" eb="1">
      <t>カク</t>
    </rPh>
    <rPh sb="1" eb="4">
      <t>ジギョウショ</t>
    </rPh>
    <rPh sb="8" eb="10">
      <t>コヒョウ</t>
    </rPh>
    <rPh sb="28" eb="30">
      <t>シュウヤク</t>
    </rPh>
    <rPh sb="32" eb="34">
      <t>コヒョウ</t>
    </rPh>
    <rPh sb="37" eb="38">
      <t>メイ</t>
    </rPh>
    <rPh sb="40" eb="42">
      <t>コヒョウ</t>
    </rPh>
    <rPh sb="51" eb="57">
      <t>ハンカクサンヨウスウジ</t>
    </rPh>
    <rPh sb="60" eb="61">
      <t>トオ</t>
    </rPh>
    <rPh sb="62" eb="64">
      <t>バンゴウ</t>
    </rPh>
    <rPh sb="66" eb="68">
      <t>シュウセイ</t>
    </rPh>
    <phoneticPr fontId="4"/>
  </si>
  <si>
    <t>（事業所・施設単位）（様式第１号－２）</t>
    <rPh sb="5" eb="7">
      <t>シセツ</t>
    </rPh>
    <rPh sb="11" eb="13">
      <t>ヨウシキ</t>
    </rPh>
    <rPh sb="13" eb="14">
      <t>ダイ</t>
    </rPh>
    <rPh sb="15" eb="16">
      <t>ゴウ</t>
    </rPh>
    <phoneticPr fontId="4"/>
  </si>
  <si>
    <r>
      <t>様式第１号（</t>
    </r>
    <r>
      <rPr>
        <sz val="12"/>
        <rFont val="ＭＳ 明朝"/>
        <family val="1"/>
      </rPr>
      <t>申請書兼実績報告書</t>
    </r>
    <r>
      <rPr>
        <sz val="12"/>
        <rFont val="ＭＳ 明朝"/>
        <family val="1"/>
        <charset val="128"/>
      </rPr>
      <t>）</t>
    </r>
    <r>
      <rPr>
        <sz val="12"/>
        <rFont val="ＭＳ 明朝"/>
        <family val="1"/>
      </rPr>
      <t>に、申請者の法人名、代表者名、日付、</t>
    </r>
    <r>
      <rPr>
        <sz val="12"/>
        <rFont val="ＭＳ 明朝"/>
        <family val="1"/>
        <charset val="128"/>
      </rPr>
      <t>問い合わせ先</t>
    </r>
    <r>
      <rPr>
        <sz val="12"/>
        <rFont val="ＭＳ 明朝"/>
        <family val="1"/>
      </rPr>
      <t xml:space="preserve">を入力
【様式第１号（申請書兼実績報告書）】
</t>
    </r>
    <r>
      <rPr>
        <sz val="12"/>
        <rFont val="ＭＳ 明朝"/>
        <family val="1"/>
        <charset val="128"/>
      </rPr>
      <t>・水色セル：必要情報を入力
銀行口座情報Excelに必要事項を入力
【銀行口座情報】
・水色セル：必要情報を入力
・緑色セル：プルダウンから選択</t>
    </r>
    <rPh sb="0" eb="2">
      <t>ヨウシキ</t>
    </rPh>
    <rPh sb="2" eb="3">
      <t>ダイ</t>
    </rPh>
    <rPh sb="4" eb="5">
      <t>ゴウ</t>
    </rPh>
    <rPh sb="6" eb="9">
      <t>シンセイショ</t>
    </rPh>
    <rPh sb="9" eb="10">
      <t>ケン</t>
    </rPh>
    <rPh sb="10" eb="15">
      <t>ジッセキホウコクショ</t>
    </rPh>
    <rPh sb="18" eb="21">
      <t>シンセイシャ</t>
    </rPh>
    <rPh sb="22" eb="24">
      <t>ホウジン</t>
    </rPh>
    <rPh sb="24" eb="25">
      <t>メイ</t>
    </rPh>
    <rPh sb="26" eb="29">
      <t>ダイヒョウシャ</t>
    </rPh>
    <rPh sb="29" eb="30">
      <t>メイ</t>
    </rPh>
    <rPh sb="31" eb="33">
      <t>ヒヅケ</t>
    </rPh>
    <rPh sb="34" eb="35">
      <t>ト</t>
    </rPh>
    <rPh sb="36" eb="37">
      <t>ア</t>
    </rPh>
    <rPh sb="39" eb="40">
      <t>サキ</t>
    </rPh>
    <rPh sb="41" eb="43">
      <t>ニュウリョク</t>
    </rPh>
    <rPh sb="45" eb="47">
      <t>ヨウシキ</t>
    </rPh>
    <rPh sb="47" eb="48">
      <t>ダイ</t>
    </rPh>
    <rPh sb="49" eb="50">
      <t>ゴウ</t>
    </rPh>
    <rPh sb="51" eb="54">
      <t>シンセイショ</t>
    </rPh>
    <rPh sb="54" eb="55">
      <t>ケン</t>
    </rPh>
    <rPh sb="55" eb="60">
      <t>ジッセキホウコクショ</t>
    </rPh>
    <rPh sb="64" eb="66">
      <t>ミズイロ</t>
    </rPh>
    <rPh sb="69" eb="73">
      <t>ヒツヨウジョウホウ</t>
    </rPh>
    <rPh sb="74" eb="76">
      <t>ニュウリョク</t>
    </rPh>
    <rPh sb="78" eb="80">
      <t>ギンコウ</t>
    </rPh>
    <rPh sb="80" eb="82">
      <t>コウザ</t>
    </rPh>
    <rPh sb="82" eb="84">
      <t>ジョウホウ</t>
    </rPh>
    <rPh sb="90" eb="94">
      <t>ヒツヨウジコウ</t>
    </rPh>
    <rPh sb="95" eb="97">
      <t>ニュウリョク</t>
    </rPh>
    <rPh sb="99" eb="105">
      <t>ギンコウコウザジョウホウ</t>
    </rPh>
    <rPh sb="122" eb="124">
      <t>ミドリイロ</t>
    </rPh>
    <rPh sb="134" eb="136">
      <t>センタク</t>
    </rPh>
    <phoneticPr fontId="4"/>
  </si>
  <si>
    <t>法人名</t>
    <rPh sb="0" eb="2">
      <t>ホウジン</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</si>
</sst>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b/>
      <sz val="14"/>
      <name val="ＭＳ 明朝"/>
      <family val="1"/>
      <charset val="128"/>
    </font>
    <font>
      <sz val="12"/>
      <name val="ＭＳ 明朝"/>
      <family val="1"/>
      <charset val="128"/>
    </font>
    <font>
      <sz val="12"/>
      <name val="ＭＳ 明朝"/>
      <family val="1"/>
    </font>
    <font>
      <sz val="12"/>
      <color theme="1"/>
      <name val="ＭＳ 明朝"/>
      <family val="1"/>
      <charset val="128"/>
    </font>
    <font>
      <sz val="12"/>
      <color theme="1"/>
      <name val="ＭＳ 明朝"/>
      <family val="1"/>
    </font>
    <font>
      <sz val="10"/>
      <color rgb="FFFF0000"/>
      <name val="ＭＳ Ｐ明朝"/>
      <family val="1"/>
      <charset val="128"/>
    </font>
    <font>
      <b/>
      <sz val="9"/>
      <color rgb="FFFF0000"/>
      <name val="ＭＳ Ｐ明朝"/>
      <family val="1"/>
      <charset val="128"/>
    </font>
    <font>
      <b/>
      <sz val="8"/>
      <color rgb="FFFF0000"/>
      <name val="ＭＳ Ｐ明朝"/>
      <family val="1"/>
      <charset val="128"/>
    </font>
    <font>
      <b/>
      <sz val="10"/>
      <color rgb="FFFF0000"/>
      <name val="ＭＳ Ｐ明朝"/>
      <family val="1"/>
      <charset val="128"/>
    </font>
    <font>
      <b/>
      <sz val="10"/>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5" xfId="0" applyNumberFormat="1" applyFont="1" applyFill="1" applyBorder="1">
      <alignment vertical="center"/>
    </xf>
    <xf numFmtId="49" fontId="11"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1" xfId="4" applyNumberFormat="1" applyFont="1" applyBorder="1" applyAlignment="1">
      <alignment horizontal="right" vertical="center" shrinkToFit="1"/>
    </xf>
    <xf numFmtId="0" fontId="13" fillId="0" borderId="0" xfId="0" applyFont="1" applyAlignment="1">
      <alignment horizontal="left" vertical="top"/>
    </xf>
    <xf numFmtId="0" fontId="13" fillId="0" borderId="0" xfId="0" applyFont="1">
      <alignment vertical="center"/>
    </xf>
    <xf numFmtId="0" fontId="13" fillId="0" borderId="21" xfId="0" applyFont="1" applyBorder="1" applyAlignment="1">
      <alignment horizontal="center"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8" xfId="0" applyNumberFormat="1" applyFont="1" applyFill="1" applyBorder="1">
      <alignment vertical="center"/>
    </xf>
    <xf numFmtId="49" fontId="11"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1" fillId="2" borderId="21" xfId="0" applyFont="1" applyFill="1" applyBorder="1" applyAlignment="1">
      <alignment horizontal="center" vertical="center"/>
    </xf>
    <xf numFmtId="0" fontId="13" fillId="5" borderId="21" xfId="0" applyFont="1" applyFill="1" applyBorder="1" applyAlignment="1">
      <alignment horizontal="center" vertical="center"/>
    </xf>
    <xf numFmtId="0" fontId="13" fillId="0" borderId="9" xfId="0" applyFont="1" applyBorder="1">
      <alignment vertical="center"/>
    </xf>
    <xf numFmtId="0" fontId="8" fillId="0" borderId="24" xfId="0" applyFont="1" applyBorder="1">
      <alignment vertical="center"/>
    </xf>
    <xf numFmtId="178" fontId="11" fillId="2" borderId="3" xfId="4" applyNumberFormat="1" applyFont="1" applyFill="1" applyBorder="1" applyAlignment="1">
      <alignment horizontal="center" vertical="center" shrinkToFit="1"/>
    </xf>
    <xf numFmtId="0" fontId="18" fillId="0" borderId="0" xfId="0" applyFont="1">
      <alignment vertical="center"/>
    </xf>
    <xf numFmtId="0" fontId="16" fillId="7" borderId="22" xfId="0" applyFont="1" applyFill="1" applyBorder="1">
      <alignment vertical="center"/>
    </xf>
    <xf numFmtId="0" fontId="8" fillId="7" borderId="23" xfId="0" applyFont="1" applyFill="1" applyBorder="1">
      <alignment vertical="center"/>
    </xf>
    <xf numFmtId="49" fontId="8" fillId="0" borderId="21"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1"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6" fillId="0" borderId="0" xfId="0" applyFont="1" applyFill="1" applyAlignment="1">
      <alignment horizontal="right" vertical="center"/>
    </xf>
    <xf numFmtId="0" fontId="19" fillId="0" borderId="21" xfId="0" applyFont="1" applyBorder="1" applyAlignment="1">
      <alignment horizontal="center" vertical="center"/>
    </xf>
    <xf numFmtId="0" fontId="13" fillId="0" borderId="0" xfId="0" applyFont="1" applyAlignment="1">
      <alignment horizontal="left" vertical="center"/>
    </xf>
    <xf numFmtId="0" fontId="11" fillId="2" borderId="21" xfId="0" applyFont="1" applyFill="1" applyBorder="1" applyAlignment="1">
      <alignment vertical="center" shrinkToFit="1"/>
    </xf>
    <xf numFmtId="0" fontId="11" fillId="2" borderId="13" xfId="0" applyFont="1" applyFill="1" applyBorder="1" applyAlignment="1">
      <alignment vertical="center" shrinkToFit="1"/>
    </xf>
    <xf numFmtId="0" fontId="9" fillId="0" borderId="7" xfId="0" applyFont="1" applyFill="1" applyBorder="1" applyAlignment="1">
      <alignment horizontal="center" vertical="center"/>
    </xf>
    <xf numFmtId="0" fontId="11"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13" fillId="0" borderId="0" xfId="0" applyFont="1" applyFill="1" applyAlignment="1">
      <alignment horizontal="center"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21" fillId="0" borderId="0" xfId="0" applyFont="1" applyAlignment="1">
      <alignment horizontal="left" vertical="top"/>
    </xf>
    <xf numFmtId="0" fontId="21" fillId="5" borderId="21" xfId="0" applyFont="1" applyFill="1" applyBorder="1" applyAlignment="1">
      <alignment horizontal="center" vertical="top"/>
    </xf>
    <xf numFmtId="0" fontId="21" fillId="0" borderId="21" xfId="0" applyFont="1" applyBorder="1" applyAlignment="1">
      <alignment horizontal="left" vertical="center" wrapText="1"/>
    </xf>
    <xf numFmtId="0" fontId="22" fillId="0" borderId="21" xfId="0" applyFont="1" applyBorder="1" applyAlignment="1">
      <alignment horizontal="left" vertical="center" wrapText="1"/>
    </xf>
    <xf numFmtId="0" fontId="22" fillId="0" borderId="13" xfId="0" applyFont="1" applyBorder="1" applyAlignment="1">
      <alignment horizontal="left" vertical="center" wrapText="1"/>
    </xf>
    <xf numFmtId="0" fontId="21" fillId="0" borderId="13" xfId="0" applyFont="1" applyBorder="1" applyAlignment="1">
      <alignment vertical="center" wrapText="1"/>
    </xf>
    <xf numFmtId="0" fontId="0" fillId="0" borderId="0" xfId="0" applyFont="1">
      <alignment vertical="center"/>
    </xf>
    <xf numFmtId="0" fontId="7" fillId="4" borderId="0" xfId="0" applyFont="1" applyFill="1" applyAlignment="1">
      <alignment horizontal="left" vertical="center"/>
    </xf>
    <xf numFmtId="0" fontId="23" fillId="0" borderId="21" xfId="0" applyFont="1" applyBorder="1" applyAlignment="1">
      <alignment horizontal="left" vertical="center" wrapText="1"/>
    </xf>
    <xf numFmtId="0" fontId="24" fillId="0" borderId="21" xfId="0" applyFont="1" applyBorder="1" applyAlignment="1">
      <alignment horizontal="left" vertical="center" wrapText="1"/>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3" fillId="0" borderId="0" xfId="0" applyFont="1" applyFill="1" applyAlignment="1">
      <alignment horizontal="center" vertical="center"/>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20" fillId="0" borderId="0" xfId="0" applyFont="1" applyAlignment="1">
      <alignment horizontal="center" vertical="center"/>
    </xf>
    <xf numFmtId="0" fontId="6" fillId="3" borderId="21"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4"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6"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18" xfId="0" applyFont="1" applyFill="1" applyBorder="1" applyAlignment="1">
      <alignment vertical="center" shrinkToFit="1"/>
    </xf>
    <xf numFmtId="0" fontId="10" fillId="3" borderId="19" xfId="0" applyFont="1" applyFill="1" applyBorder="1" applyAlignment="1">
      <alignment vertical="center" shrinkToFit="1"/>
    </xf>
    <xf numFmtId="0" fontId="10" fillId="3" borderId="20" xfId="0"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9" fontId="11" fillId="4" borderId="4" xfId="0" applyNumberFormat="1" applyFont="1" applyFill="1" applyBorder="1" applyAlignment="1">
      <alignment horizontal="right" vertical="center" wrapText="1"/>
    </xf>
    <xf numFmtId="179" fontId="11" fillId="4" borderId="5" xfId="0" applyNumberFormat="1" applyFont="1" applyFill="1" applyBorder="1" applyAlignment="1">
      <alignment horizontal="right" vertical="center" wrapText="1"/>
    </xf>
    <xf numFmtId="179" fontId="11" fillId="4" borderId="10" xfId="0" applyNumberFormat="1" applyFont="1" applyFill="1" applyBorder="1" applyAlignment="1">
      <alignment horizontal="right" vertical="center" wrapText="1"/>
    </xf>
    <xf numFmtId="179" fontId="11" fillId="4" borderId="7" xfId="0" applyNumberFormat="1" applyFont="1" applyFill="1" applyBorder="1" applyAlignment="1">
      <alignment horizontal="right" vertical="center" wrapText="1"/>
    </xf>
    <xf numFmtId="0" fontId="11" fillId="4" borderId="0"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textRotation="255"/>
    </xf>
    <xf numFmtId="0" fontId="11" fillId="4" borderId="27" xfId="0" applyFont="1" applyFill="1" applyBorder="1" applyAlignment="1">
      <alignment vertical="center"/>
    </xf>
    <xf numFmtId="178" fontId="11" fillId="0" borderId="3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35"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2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9" xfId="0" applyFont="1" applyFill="1" applyBorder="1" applyAlignment="1">
      <alignment horizontal="center" vertical="center"/>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9" fillId="6" borderId="0" xfId="0" applyFont="1" applyFill="1" applyBorder="1" applyAlignment="1">
      <alignment horizontal="center" vertical="center"/>
    </xf>
    <xf numFmtId="0" fontId="11" fillId="8" borderId="1" xfId="0" applyFont="1" applyFill="1" applyBorder="1" applyAlignment="1">
      <alignment vertical="center" shrinkToFit="1"/>
    </xf>
    <xf numFmtId="0" fontId="11" fillId="8" borderId="2" xfId="0" applyFont="1" applyFill="1" applyBorder="1" applyAlignment="1">
      <alignment vertical="center" shrinkToFit="1"/>
    </xf>
    <xf numFmtId="0" fontId="11" fillId="8" borderId="3"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1" fillId="4" borderId="2" xfId="0" applyFont="1" applyFill="1" applyBorder="1" applyAlignment="1">
      <alignment vertical="center"/>
    </xf>
    <xf numFmtId="0" fontId="11" fillId="4" borderId="31" xfId="0" applyFont="1" applyFill="1" applyBorder="1" applyAlignment="1">
      <alignment vertical="center"/>
    </xf>
    <xf numFmtId="0" fontId="11" fillId="4" borderId="26" xfId="0" applyFont="1" applyFill="1" applyBorder="1" applyAlignment="1">
      <alignment vertical="center"/>
    </xf>
    <xf numFmtId="0" fontId="11" fillId="4" borderId="33" xfId="0" applyFont="1" applyFill="1" applyBorder="1" applyAlignment="1">
      <alignment vertical="center"/>
    </xf>
    <xf numFmtId="178" fontId="11" fillId="0" borderId="30"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32" xfId="0" applyNumberFormat="1" applyFont="1" applyBorder="1" applyAlignment="1">
      <alignment vertical="center" shrinkToFit="1"/>
    </xf>
    <xf numFmtId="178" fontId="11" fillId="0" borderId="26" xfId="0" applyNumberFormat="1" applyFont="1" applyBorder="1" applyAlignment="1">
      <alignment vertical="center" shrinkToFit="1"/>
    </xf>
    <xf numFmtId="0" fontId="11" fillId="2" borderId="3" xfId="0" applyFont="1" applyFill="1" applyBorder="1" applyAlignment="1">
      <alignment vertical="center" shrinkToFit="1"/>
    </xf>
    <xf numFmtId="0" fontId="8" fillId="6"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178" fontId="11" fillId="0" borderId="0" xfId="0" applyNumberFormat="1"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0" borderId="0" xfId="0" applyFont="1" applyFill="1" applyBorder="1" applyAlignment="1">
      <alignment horizontal="center" vertical="center"/>
    </xf>
    <xf numFmtId="49" fontId="11" fillId="3" borderId="36" xfId="0" applyNumberFormat="1" applyFont="1" applyFill="1" applyBorder="1" applyAlignment="1">
      <alignment horizontal="center" vertical="center"/>
    </xf>
    <xf numFmtId="49" fontId="11" fillId="3" borderId="12"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49" fontId="26" fillId="3" borderId="15" xfId="0" applyNumberFormat="1" applyFont="1" applyFill="1" applyBorder="1" applyAlignment="1">
      <alignment horizontal="center" vertical="center"/>
    </xf>
    <xf numFmtId="49" fontId="26" fillId="3" borderId="16" xfId="0" applyNumberFormat="1" applyFont="1" applyFill="1" applyBorder="1" applyAlignment="1">
      <alignment horizontal="center" vertical="center"/>
    </xf>
    <xf numFmtId="49" fontId="26" fillId="3" borderId="17" xfId="0" applyNumberFormat="1" applyFont="1" applyFill="1" applyBorder="1" applyAlignment="1">
      <alignment horizontal="center" vertical="center"/>
    </xf>
    <xf numFmtId="177" fontId="26" fillId="3" borderId="16" xfId="4"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16" xfId="0" applyFont="1" applyFill="1" applyBorder="1" applyAlignment="1">
      <alignment vertical="center" shrinkToFit="1"/>
    </xf>
    <xf numFmtId="0" fontId="27" fillId="3" borderId="17" xfId="0" applyFont="1" applyFill="1" applyBorder="1" applyAlignment="1">
      <alignment vertical="center" shrinkToFit="1"/>
    </xf>
    <xf numFmtId="49" fontId="26" fillId="3" borderId="36" xfId="0" applyNumberFormat="1" applyFont="1" applyFill="1" applyBorder="1" applyAlignment="1">
      <alignment horizontal="center" vertical="center"/>
    </xf>
    <xf numFmtId="49" fontId="26" fillId="3" borderId="12" xfId="0" applyNumberFormat="1" applyFont="1" applyFill="1" applyBorder="1" applyAlignment="1">
      <alignment horizontal="center" vertical="center"/>
    </xf>
    <xf numFmtId="49" fontId="26" fillId="3" borderId="37" xfId="0" applyNumberFormat="1" applyFont="1" applyFill="1" applyBorder="1" applyAlignment="1">
      <alignment horizontal="center" vertical="center"/>
    </xf>
    <xf numFmtId="177" fontId="26" fillId="3" borderId="12" xfId="4" applyNumberFormat="1" applyFont="1" applyFill="1" applyBorder="1" applyAlignment="1">
      <alignment vertical="center" shrinkToFit="1"/>
    </xf>
    <xf numFmtId="0" fontId="27" fillId="3" borderId="18" xfId="0" applyFont="1" applyFill="1" applyBorder="1" applyAlignment="1">
      <alignment vertical="center" shrinkToFit="1"/>
    </xf>
    <xf numFmtId="0" fontId="27" fillId="3" borderId="19" xfId="0" applyFont="1" applyFill="1" applyBorder="1" applyAlignment="1">
      <alignment vertical="center" shrinkToFit="1"/>
    </xf>
    <xf numFmtId="0" fontId="27" fillId="3" borderId="20" xfId="0" applyFont="1" applyFill="1" applyBorder="1" applyAlignment="1">
      <alignment vertical="center" shrinkToFit="1"/>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0" fontId="26" fillId="8" borderId="10"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1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0"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11" xfId="0" applyFont="1" applyFill="1" applyBorder="1" applyAlignment="1">
      <alignment horizontal="center" vertical="center" shrinkToFit="1"/>
    </xf>
    <xf numFmtId="49" fontId="29" fillId="3" borderId="10" xfId="0" applyNumberFormat="1" applyFont="1" applyFill="1" applyBorder="1" applyAlignment="1">
      <alignment horizontal="center" vertical="center" shrinkToFit="1"/>
    </xf>
    <xf numFmtId="49" fontId="29" fillId="3" borderId="7" xfId="0" applyNumberFormat="1" applyFont="1" applyFill="1" applyBorder="1" applyAlignment="1">
      <alignment horizontal="center" vertical="center" shrinkToFit="1"/>
    </xf>
    <xf numFmtId="49" fontId="29" fillId="3" borderId="11" xfId="0" applyNumberFormat="1" applyFont="1" applyFill="1" applyBorder="1" applyAlignment="1">
      <alignment horizontal="center" vertical="center" shrinkToFit="1"/>
    </xf>
    <xf numFmtId="0" fontId="28" fillId="3" borderId="1"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26" fillId="8" borderId="1" xfId="0" applyFont="1" applyFill="1" applyBorder="1" applyAlignment="1">
      <alignment vertical="center" shrinkToFit="1"/>
    </xf>
    <xf numFmtId="0" fontId="26" fillId="8" borderId="2" xfId="0" applyFont="1" applyFill="1" applyBorder="1" applyAlignment="1">
      <alignment vertical="center" shrinkToFit="1"/>
    </xf>
    <xf numFmtId="0" fontId="26" fillId="8" borderId="3" xfId="0" applyFont="1" applyFill="1" applyBorder="1" applyAlignment="1">
      <alignmen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142875</xdr:colOff>
      <xdr:row>5</xdr:row>
      <xdr:rowOff>561975</xdr:rowOff>
    </xdr:from>
    <xdr:to>
      <xdr:col>55</xdr:col>
      <xdr:colOff>0</xdr:colOff>
      <xdr:row>8</xdr:row>
      <xdr:rowOff>95250</xdr:rowOff>
    </xdr:to>
    <xdr:sp macro="" textlink="">
      <xdr:nvSpPr>
        <xdr:cNvPr id="2" name="テキスト ボックス 1">
          <a:extLst>
            <a:ext uri="{FF2B5EF4-FFF2-40B4-BE49-F238E27FC236}">
              <a16:creationId xmlns:a16="http://schemas.microsoft.com/office/drawing/2014/main" id="{01FC3413-F918-93B7-CEE0-0680F28B6E20}"/>
            </a:ext>
          </a:extLst>
        </xdr:cNvPr>
        <xdr:cNvSpPr txBox="1"/>
      </xdr:nvSpPr>
      <xdr:spPr>
        <a:xfrm>
          <a:off x="6858000" y="1990725"/>
          <a:ext cx="2600325" cy="504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（法人名）、（役職・代表者名）を削除した上でご記入ください。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48</xdr:col>
      <xdr:colOff>133350</xdr:colOff>
      <xdr:row>1</xdr:row>
      <xdr:rowOff>57150</xdr:rowOff>
    </xdr:from>
    <xdr:ext cx="1371600" cy="723900"/>
    <xdr:sp macro="" textlink="">
      <xdr:nvSpPr>
        <xdr:cNvPr id="2" name="テキスト ボックス 1">
          <a:extLst>
            <a:ext uri="{FF2B5EF4-FFF2-40B4-BE49-F238E27FC236}">
              <a16:creationId xmlns:a16="http://schemas.microsoft.com/office/drawing/2014/main" id="{9E91C4F2-E5B9-C4C8-4411-6315B547282D}"/>
            </a:ext>
          </a:extLst>
        </xdr:cNvPr>
        <xdr:cNvSpPr txBox="1"/>
      </xdr:nvSpPr>
      <xdr:spPr>
        <a:xfrm>
          <a:off x="7296150" y="228600"/>
          <a:ext cx="1371600" cy="7239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solidFill>
                <a:srgbClr val="FF0000"/>
              </a:solidFill>
            </a:rPr>
            <a:t>記入例</a:t>
          </a:r>
        </a:p>
      </xdr:txBody>
    </xdr:sp>
    <xdr:clientData/>
  </xdr:oneCellAnchor>
  <xdr:oneCellAnchor>
    <xdr:from>
      <xdr:col>48</xdr:col>
      <xdr:colOff>133350</xdr:colOff>
      <xdr:row>23</xdr:row>
      <xdr:rowOff>76199</xdr:rowOff>
    </xdr:from>
    <xdr:ext cx="3981450" cy="1419225"/>
    <xdr:sp macro="" textlink="">
      <xdr:nvSpPr>
        <xdr:cNvPr id="3" name="テキスト ボックス 2">
          <a:extLst>
            <a:ext uri="{FF2B5EF4-FFF2-40B4-BE49-F238E27FC236}">
              <a16:creationId xmlns:a16="http://schemas.microsoft.com/office/drawing/2014/main" id="{655E55A3-4D81-47C7-AAD6-66921E35A14D}"/>
            </a:ext>
          </a:extLst>
        </xdr:cNvPr>
        <xdr:cNvSpPr txBox="1"/>
      </xdr:nvSpPr>
      <xdr:spPr>
        <a:xfrm>
          <a:off x="7296150" y="2790824"/>
          <a:ext cx="3981450" cy="14192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「補助基準額」：</a:t>
          </a:r>
        </a:p>
        <a:p>
          <a:pPr algn="l"/>
          <a:r>
            <a:rPr kumimoji="1" lang="ja-JP" altLang="en-US" sz="1100">
              <a:solidFill>
                <a:sysClr val="windowText" lastClr="000000"/>
              </a:solidFill>
            </a:rPr>
            <a:t>補助基準単価に定員数を乗じた補助の上限額です。提供サービス欄及び定員欄を基に自動算出されます。</a:t>
          </a:r>
        </a:p>
        <a:p>
          <a:pPr algn="l"/>
          <a:endParaRPr kumimoji="1" lang="ja-JP" altLang="en-US" sz="1100">
            <a:solidFill>
              <a:sysClr val="windowText" lastClr="000000"/>
            </a:solidFill>
          </a:endParaRPr>
        </a:p>
        <a:p>
          <a:pPr algn="l"/>
          <a:r>
            <a:rPr kumimoji="1" lang="ja-JP" altLang="en-US" sz="1100" b="1">
              <a:solidFill>
                <a:sysClr val="windowText" lastClr="000000"/>
              </a:solidFill>
            </a:rPr>
            <a:t>「申請（実績）額」：</a:t>
          </a:r>
        </a:p>
        <a:p>
          <a:pPr algn="l"/>
          <a:r>
            <a:rPr kumimoji="1" lang="ja-JP" altLang="en-US" sz="1100">
              <a:solidFill>
                <a:sysClr val="windowText" lastClr="000000"/>
              </a:solidFill>
            </a:rPr>
            <a:t>補助基準額欄と支出済額の合計欄を比較して低い方の額（千円未満切り捨て）が自動入力されます。</a:t>
          </a:r>
        </a:p>
      </xdr:txBody>
    </xdr:sp>
    <xdr:clientData/>
  </xdr:oneCellAnchor>
  <xdr:oneCellAnchor>
    <xdr:from>
      <xdr:col>48</xdr:col>
      <xdr:colOff>142875</xdr:colOff>
      <xdr:row>52</xdr:row>
      <xdr:rowOff>123824</xdr:rowOff>
    </xdr:from>
    <xdr:ext cx="3981450" cy="2114551"/>
    <xdr:sp macro="" textlink="">
      <xdr:nvSpPr>
        <xdr:cNvPr id="4" name="テキスト ボックス 3">
          <a:extLst>
            <a:ext uri="{FF2B5EF4-FFF2-40B4-BE49-F238E27FC236}">
              <a16:creationId xmlns:a16="http://schemas.microsoft.com/office/drawing/2014/main" id="{76E07522-E96B-4458-8321-99A49EC5981C}"/>
            </a:ext>
          </a:extLst>
        </xdr:cNvPr>
        <xdr:cNvSpPr txBox="1"/>
      </xdr:nvSpPr>
      <xdr:spPr>
        <a:xfrm>
          <a:off x="7305675" y="4362449"/>
          <a:ext cx="3981450" cy="2114551"/>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「品目」「支出済額（円）」「用途・数量等」：</a:t>
          </a:r>
        </a:p>
        <a:p>
          <a:pPr algn="l"/>
          <a:r>
            <a:rPr kumimoji="1" lang="ja-JP" altLang="en-US" sz="1100">
              <a:solidFill>
                <a:sysClr val="windowText" lastClr="000000"/>
              </a:solidFill>
            </a:rPr>
            <a:t>支出内容を簡潔に記載して下さい。</a:t>
          </a:r>
        </a:p>
        <a:p>
          <a:pPr algn="l"/>
          <a:r>
            <a:rPr kumimoji="1" lang="ja-JP" altLang="en-US" sz="1100">
              <a:solidFill>
                <a:sysClr val="windowText" lastClr="000000"/>
              </a:solidFill>
            </a:rPr>
            <a:t>消費税及び地方消費税相当額を除く金額を記入してください。</a:t>
          </a:r>
        </a:p>
        <a:p>
          <a:pPr algn="l"/>
          <a:r>
            <a:rPr kumimoji="1" lang="ja-JP" altLang="en-US" sz="1100">
              <a:solidFill>
                <a:sysClr val="windowText" lastClr="000000"/>
              </a:solidFill>
            </a:rPr>
            <a:t>なお、支出の証拠書類等（領収書、支払記録等）は、県から求　めがあった場合に速やかに提出できるよう、各事業所・施設において適切に保管して下さい。</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調理員の人件費は対象になりません。</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利用者への食事提供について、外部に委託している場合は、品目を「委託費」とし、委託費用の額を記載してください。</a:t>
          </a:r>
        </a:p>
        <a:p>
          <a:pPr algn="l"/>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heetViews>
  <sheetFormatPr defaultColWidth="9" defaultRowHeight="13.5"/>
  <cols>
    <col min="1" max="1" width="6.5" style="31" bestFit="1" customWidth="1"/>
    <col min="2" max="3" width="38.625" style="30" customWidth="1"/>
    <col min="4" max="4" width="4.25" style="31" customWidth="1"/>
    <col min="5" max="16384" width="9" style="31"/>
  </cols>
  <sheetData>
    <row r="2" spans="1:3" ht="17.25">
      <c r="A2" s="115" t="s">
        <v>0</v>
      </c>
      <c r="B2" s="115"/>
      <c r="C2" s="115"/>
    </row>
    <row r="3" spans="1:3" ht="14.25">
      <c r="B3" s="97"/>
    </row>
    <row r="4" spans="1:3" ht="14.25">
      <c r="A4" s="41" t="s">
        <v>1</v>
      </c>
      <c r="B4" s="98" t="s">
        <v>2</v>
      </c>
      <c r="C4" s="98" t="s">
        <v>3</v>
      </c>
    </row>
    <row r="5" spans="1:3" ht="63.75" customHeight="1">
      <c r="A5" s="32">
        <v>1</v>
      </c>
      <c r="B5" s="99" t="s">
        <v>184</v>
      </c>
      <c r="C5" s="99"/>
    </row>
    <row r="6" spans="1:3" ht="91.5" customHeight="1">
      <c r="A6" s="32">
        <f t="shared" ref="A6:A10" si="0">A5+1</f>
        <v>2</v>
      </c>
      <c r="B6" s="99"/>
      <c r="C6" s="105" t="s">
        <v>151</v>
      </c>
    </row>
    <row r="7" spans="1:3" ht="74.25" customHeight="1">
      <c r="A7" s="80">
        <f t="shared" si="0"/>
        <v>3</v>
      </c>
      <c r="B7" s="106" t="s">
        <v>185</v>
      </c>
      <c r="C7" s="100"/>
    </row>
    <row r="8" spans="1:3" ht="66.75" customHeight="1">
      <c r="A8" s="32">
        <f t="shared" si="0"/>
        <v>4</v>
      </c>
      <c r="B8" s="101" t="s">
        <v>183</v>
      </c>
      <c r="C8" s="42"/>
    </row>
    <row r="9" spans="1:3" ht="161.25" customHeight="1">
      <c r="A9" s="32">
        <f t="shared" si="0"/>
        <v>5</v>
      </c>
      <c r="B9" s="99" t="s">
        <v>187</v>
      </c>
      <c r="C9" s="102"/>
    </row>
    <row r="10" spans="1:3" ht="60.75" customHeight="1">
      <c r="A10" s="32">
        <f t="shared" si="0"/>
        <v>6</v>
      </c>
      <c r="B10" s="99" t="s">
        <v>145</v>
      </c>
      <c r="C10" s="99"/>
    </row>
    <row r="11" spans="1:3" ht="54" customHeight="1"/>
  </sheetData>
  <sheetProtection algorithmName="SHA-512" hashValue="SB0CzZTHhqVaXb0HZjz9AwGYq6GKLF9LyDuHhkz2SHaejeDJJ9sG3qrFUsyy2QUF89vj+e17yTl+ruB5cherSA==" saltValue="iNQB/lBWZ0uL2ClZVbKo2w==" spinCount="100000" sheet="1" objects="1" scenarios="1"/>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0"/>
  <sheetViews>
    <sheetView showGridLines="0" showZeros="0" zoomScaleNormal="100" zoomScaleSheetLayoutView="100" workbookViewId="0">
      <selection activeCell="K15" sqref="K15:R15"/>
    </sheetView>
  </sheetViews>
  <sheetFormatPr defaultColWidth="2.25" defaultRowHeight="12"/>
  <cols>
    <col min="1" max="1" width="2.625" style="1" customWidth="1"/>
    <col min="2" max="37" width="2.25" style="1"/>
    <col min="38" max="39" width="2.25" style="78"/>
    <col min="40" max="16384" width="2.25" style="1"/>
  </cols>
  <sheetData>
    <row r="1" spans="1:39" ht="13.5">
      <c r="A1" s="81" t="s">
        <v>147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M1" s="76"/>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77"/>
      <c r="B3" s="77"/>
      <c r="C3" s="90"/>
      <c r="D3" s="90"/>
      <c r="E3" s="77"/>
      <c r="F3" s="77"/>
      <c r="G3" s="77"/>
      <c r="H3" s="77"/>
      <c r="I3" s="77"/>
      <c r="J3" s="77"/>
      <c r="K3" s="77"/>
      <c r="L3" s="77"/>
      <c r="M3" s="77"/>
      <c r="N3" s="77"/>
      <c r="O3" s="77"/>
      <c r="P3" s="77"/>
      <c r="Q3" s="77"/>
      <c r="R3" s="77"/>
      <c r="S3" s="77"/>
      <c r="T3" s="77"/>
      <c r="U3" s="77"/>
      <c r="V3" s="77"/>
      <c r="W3" s="77"/>
      <c r="X3" s="77"/>
      <c r="Y3" s="77"/>
      <c r="Z3" s="77"/>
      <c r="AA3" s="77"/>
      <c r="AB3" s="77"/>
      <c r="AC3" s="76" t="s">
        <v>4</v>
      </c>
      <c r="AD3" s="130"/>
      <c r="AE3" s="130"/>
      <c r="AF3" s="111" t="s">
        <v>5</v>
      </c>
      <c r="AG3" s="130"/>
      <c r="AH3" s="130"/>
      <c r="AI3" s="111" t="s">
        <v>6</v>
      </c>
      <c r="AJ3" s="130"/>
      <c r="AK3" s="130"/>
      <c r="AL3" s="111" t="s">
        <v>7</v>
      </c>
      <c r="AM3" s="90"/>
    </row>
    <row r="4" spans="1:39" s="78" customFormat="1" ht="45" customHeight="1">
      <c r="A4" s="77"/>
      <c r="B4" s="77"/>
      <c r="C4" s="90"/>
      <c r="D4" s="90"/>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39" ht="18" customHeight="1">
      <c r="A5" s="131" t="s">
        <v>146</v>
      </c>
      <c r="B5" s="131"/>
      <c r="C5" s="131"/>
      <c r="D5" s="131"/>
      <c r="E5" s="131"/>
      <c r="F5" s="131"/>
      <c r="G5" s="131"/>
      <c r="H5" s="77"/>
      <c r="I5" s="77" t="s">
        <v>8</v>
      </c>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1:39" ht="45" customHeight="1">
      <c r="A6" s="76"/>
      <c r="B6" s="76"/>
      <c r="C6" s="76"/>
      <c r="D6" s="76"/>
      <c r="E6" s="76"/>
      <c r="F6" s="76"/>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row>
    <row r="7" spans="1:39" ht="15.75" customHeight="1">
      <c r="A7" s="76"/>
      <c r="B7" s="76"/>
      <c r="C7" s="76"/>
      <c r="D7" s="76"/>
      <c r="E7" s="76"/>
      <c r="F7" s="76"/>
      <c r="G7" s="76"/>
      <c r="H7" s="77"/>
      <c r="I7" s="77"/>
      <c r="J7" s="77"/>
      <c r="K7" s="77"/>
      <c r="L7" s="77"/>
      <c r="M7" s="77"/>
      <c r="N7" s="77"/>
      <c r="O7" s="77"/>
      <c r="P7" s="77"/>
      <c r="Q7" s="77"/>
      <c r="R7" s="77"/>
      <c r="S7" s="77"/>
      <c r="T7" s="77"/>
      <c r="U7" s="77"/>
      <c r="V7" s="77"/>
      <c r="W7" s="129" t="s">
        <v>9</v>
      </c>
      <c r="X7" s="129"/>
      <c r="Y7" s="129"/>
      <c r="Z7" s="129"/>
      <c r="AA7" s="129"/>
      <c r="AB7" s="129"/>
      <c r="AC7" s="129"/>
      <c r="AD7" s="129"/>
      <c r="AE7" s="129"/>
      <c r="AF7" s="129"/>
      <c r="AG7" s="129"/>
      <c r="AH7" s="129"/>
      <c r="AI7" s="129"/>
      <c r="AJ7" s="129"/>
      <c r="AK7" s="129"/>
      <c r="AL7" s="76"/>
      <c r="AM7" s="77"/>
    </row>
    <row r="8" spans="1:39" ht="15.75" customHeight="1">
      <c r="A8" s="76"/>
      <c r="B8" s="76"/>
      <c r="C8" s="76"/>
      <c r="D8" s="76"/>
      <c r="E8" s="76"/>
      <c r="F8" s="76"/>
      <c r="G8" s="76"/>
      <c r="H8" s="77"/>
      <c r="I8" s="77"/>
      <c r="J8" s="77"/>
      <c r="K8" s="77"/>
      <c r="L8" s="77"/>
      <c r="M8" s="77"/>
      <c r="N8" s="77"/>
      <c r="O8" s="77"/>
      <c r="P8" s="77"/>
      <c r="Q8" s="77"/>
      <c r="R8" s="77"/>
      <c r="S8" s="77"/>
      <c r="T8" s="77"/>
      <c r="U8" s="77"/>
      <c r="V8" s="77"/>
      <c r="W8" s="129" t="s">
        <v>10</v>
      </c>
      <c r="X8" s="129"/>
      <c r="Y8" s="129"/>
      <c r="Z8" s="129"/>
      <c r="AA8" s="129"/>
      <c r="AB8" s="129"/>
      <c r="AC8" s="129"/>
      <c r="AD8" s="129"/>
      <c r="AE8" s="129"/>
      <c r="AF8" s="129"/>
      <c r="AG8" s="129"/>
      <c r="AH8" s="129"/>
      <c r="AI8" s="129"/>
      <c r="AJ8" s="129"/>
      <c r="AK8" s="129"/>
      <c r="AL8" s="79"/>
      <c r="AM8" s="77"/>
    </row>
    <row r="9" spans="1:39" s="78" customFormat="1" ht="60" customHeight="1">
      <c r="A9" s="76"/>
      <c r="B9" s="76"/>
      <c r="C9" s="76"/>
      <c r="D9" s="76"/>
      <c r="E9" s="76"/>
      <c r="F9" s="76"/>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s="78" customFormat="1" ht="18" customHeight="1">
      <c r="A10" s="124" t="s">
        <v>164</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39" s="78" customFormat="1" ht="18"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row>
    <row r="12" spans="1:39" s="78" customFormat="1" ht="56.25" customHeight="1">
      <c r="A12" s="77"/>
      <c r="B12" s="77"/>
      <c r="C12" s="90"/>
      <c r="D12" s="90"/>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row>
    <row r="13" spans="1:39" s="78" customFormat="1" ht="13.5">
      <c r="A13" s="77" t="s">
        <v>109</v>
      </c>
      <c r="B13" s="77"/>
      <c r="C13" s="90"/>
      <c r="D13" s="9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row>
    <row r="14" spans="1:39" s="78" customFormat="1" ht="57.75" customHeight="1">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row>
    <row r="15" spans="1:39" s="78" customFormat="1" ht="14.25" customHeight="1">
      <c r="A15" s="77"/>
      <c r="B15" s="127" t="s">
        <v>167</v>
      </c>
      <c r="C15" s="127"/>
      <c r="D15" s="127"/>
      <c r="E15" s="127"/>
      <c r="F15" s="127"/>
      <c r="G15" s="127"/>
      <c r="H15" s="127"/>
      <c r="I15" s="127"/>
      <c r="J15" s="127"/>
      <c r="K15" s="128">
        <f ca="1">SUM('申請（実績）一覧'!I5:I19)</f>
        <v>0</v>
      </c>
      <c r="L15" s="128"/>
      <c r="M15" s="128"/>
      <c r="N15" s="128"/>
      <c r="O15" s="128"/>
      <c r="P15" s="128"/>
      <c r="Q15" s="128"/>
      <c r="R15" s="128"/>
      <c r="S15" s="77" t="s">
        <v>11</v>
      </c>
      <c r="T15" s="77"/>
      <c r="U15" s="77"/>
      <c r="V15" s="77"/>
      <c r="W15" s="77"/>
      <c r="X15" s="77"/>
      <c r="Y15" s="77"/>
      <c r="Z15" s="77"/>
      <c r="AA15" s="77"/>
      <c r="AB15" s="77"/>
      <c r="AC15" s="77"/>
      <c r="AD15" s="77"/>
      <c r="AE15" s="77"/>
      <c r="AF15" s="77"/>
      <c r="AG15" s="77"/>
      <c r="AH15" s="77"/>
      <c r="AI15" s="77"/>
      <c r="AJ15" s="77"/>
      <c r="AK15" s="77"/>
      <c r="AL15" s="77"/>
      <c r="AM15" s="77"/>
    </row>
    <row r="16" spans="1:39" s="78" customFormat="1" ht="14.25" customHeigh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1:39" s="78" customFormat="1" ht="14.25" customHeight="1">
      <c r="A17" s="77"/>
      <c r="B17" s="77"/>
      <c r="C17" s="91"/>
      <c r="D17" s="91"/>
      <c r="E17" s="91"/>
      <c r="F17" s="91"/>
      <c r="G17" s="91"/>
      <c r="H17" s="91"/>
      <c r="I17" s="91"/>
      <c r="J17" s="91"/>
      <c r="K17" s="91"/>
      <c r="L17" s="91"/>
      <c r="M17" s="91"/>
      <c r="N17" s="91"/>
      <c r="O17" s="91"/>
      <c r="P17" s="91"/>
      <c r="Q17" s="91"/>
      <c r="R17" s="91"/>
      <c r="S17" s="91"/>
      <c r="T17" s="91"/>
      <c r="U17" s="91"/>
      <c r="V17" s="91"/>
      <c r="W17" s="91"/>
      <c r="X17" s="92"/>
      <c r="Y17" s="92"/>
      <c r="Z17" s="92"/>
      <c r="AA17" s="92"/>
      <c r="AB17" s="92"/>
      <c r="AC17" s="77"/>
      <c r="AD17" s="77"/>
      <c r="AE17" s="77"/>
      <c r="AF17" s="77"/>
      <c r="AG17" s="77"/>
      <c r="AH17" s="77"/>
      <c r="AI17" s="77"/>
      <c r="AJ17" s="77"/>
      <c r="AK17" s="77"/>
      <c r="AL17" s="77"/>
      <c r="AM17" s="77"/>
    </row>
    <row r="18" spans="1:39" s="78" customFormat="1" ht="14.25" customHeight="1">
      <c r="A18" s="77"/>
      <c r="B18" s="77"/>
      <c r="C18" s="91"/>
      <c r="D18" s="91"/>
      <c r="E18" s="91"/>
      <c r="F18" s="91"/>
      <c r="G18" s="91"/>
      <c r="H18" s="91"/>
      <c r="I18" s="91"/>
      <c r="J18" s="91"/>
      <c r="K18" s="91"/>
      <c r="L18" s="91"/>
      <c r="M18" s="91"/>
      <c r="N18" s="91"/>
      <c r="O18" s="91"/>
      <c r="P18" s="91"/>
      <c r="Q18" s="91"/>
      <c r="R18" s="91"/>
      <c r="S18" s="91"/>
      <c r="T18" s="91"/>
      <c r="U18" s="91"/>
      <c r="V18" s="91"/>
      <c r="W18" s="91"/>
      <c r="X18" s="92"/>
      <c r="Y18" s="92"/>
      <c r="Z18" s="92"/>
      <c r="AA18" s="92"/>
      <c r="AB18" s="92"/>
      <c r="AC18" s="77"/>
      <c r="AD18" s="77"/>
      <c r="AE18" s="77"/>
      <c r="AF18" s="77"/>
      <c r="AG18" s="77"/>
      <c r="AH18" s="77"/>
      <c r="AI18" s="77"/>
      <c r="AJ18" s="77"/>
      <c r="AK18" s="77"/>
      <c r="AL18" s="77"/>
      <c r="AM18" s="77"/>
    </row>
    <row r="19" spans="1:39" s="78" customFormat="1" ht="14.25" customHeight="1">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9" s="78" customFormat="1" ht="14.25" customHeight="1">
      <c r="B20" s="77" t="s">
        <v>12</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9" s="78" customFormat="1" ht="14.25" customHeight="1">
      <c r="B21" s="77" t="s">
        <v>165</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2" spans="1:39" s="78" customFormat="1" ht="14.25" customHeight="1">
      <c r="B22" s="31" t="s">
        <v>163</v>
      </c>
      <c r="C22" s="31"/>
      <c r="D22" s="31"/>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row>
    <row r="23" spans="1:39" s="78" customFormat="1" ht="14.25" customHeight="1">
      <c r="B23" s="31"/>
      <c r="C23" s="31"/>
      <c r="D23" s="31" t="s">
        <v>186</v>
      </c>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4" spans="1:39" s="78" customFormat="1" ht="14.25" customHeight="1">
      <c r="B24" s="31" t="s">
        <v>152</v>
      </c>
      <c r="C24" s="31"/>
      <c r="D24" s="31"/>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row>
    <row r="25" spans="1:39" s="78" customFormat="1"/>
    <row r="26" spans="1:39" s="78" customFormat="1"/>
    <row r="27" spans="1:39" s="78" customFormat="1"/>
    <row r="28" spans="1:39" s="78" customFormat="1">
      <c r="T28" s="78" t="s">
        <v>13</v>
      </c>
    </row>
    <row r="29" spans="1:39" s="78" customFormat="1" ht="6" customHeight="1"/>
    <row r="30" spans="1:39" ht="18" customHeight="1">
      <c r="A30" s="78"/>
      <c r="B30" s="78"/>
      <c r="C30" s="78"/>
      <c r="D30" s="78"/>
      <c r="E30" s="78"/>
      <c r="F30" s="78"/>
      <c r="G30" s="78"/>
      <c r="H30" s="78"/>
      <c r="I30" s="78"/>
      <c r="J30" s="78"/>
      <c r="K30" s="78"/>
      <c r="L30" s="78"/>
      <c r="M30" s="78"/>
      <c r="N30" s="78"/>
      <c r="O30" s="78"/>
      <c r="P30" s="78"/>
      <c r="Q30" s="78"/>
      <c r="R30" s="78"/>
      <c r="S30" s="78"/>
      <c r="T30" s="78"/>
      <c r="U30" s="125" t="s">
        <v>14</v>
      </c>
      <c r="V30" s="126"/>
      <c r="W30" s="126"/>
      <c r="X30" s="126"/>
      <c r="Y30" s="126"/>
      <c r="Z30" s="126"/>
      <c r="AA30" s="126"/>
      <c r="AB30" s="34"/>
      <c r="AC30" s="116"/>
      <c r="AD30" s="116"/>
      <c r="AE30" s="116"/>
      <c r="AF30" s="116"/>
      <c r="AG30" s="116"/>
      <c r="AH30" s="116"/>
      <c r="AI30" s="116"/>
      <c r="AJ30" s="116"/>
      <c r="AK30" s="116"/>
    </row>
    <row r="31" spans="1:39" ht="18.75" customHeight="1">
      <c r="A31" s="78"/>
      <c r="B31" s="78"/>
      <c r="C31" s="78"/>
      <c r="D31" s="78"/>
      <c r="E31" s="78"/>
      <c r="F31" s="78"/>
      <c r="G31" s="78"/>
      <c r="H31" s="78"/>
      <c r="I31" s="78"/>
      <c r="J31" s="78"/>
      <c r="K31" s="78"/>
      <c r="L31" s="78"/>
      <c r="M31" s="78"/>
      <c r="N31" s="78"/>
      <c r="O31" s="78"/>
      <c r="P31" s="78"/>
      <c r="Q31" s="78"/>
      <c r="R31" s="78"/>
      <c r="S31" s="78"/>
      <c r="T31" s="78"/>
      <c r="U31" s="125" t="s">
        <v>15</v>
      </c>
      <c r="V31" s="126"/>
      <c r="W31" s="126"/>
      <c r="X31" s="126"/>
      <c r="Y31" s="126"/>
      <c r="Z31" s="126"/>
      <c r="AA31" s="126"/>
      <c r="AB31" s="34"/>
      <c r="AC31" s="116"/>
      <c r="AD31" s="116"/>
      <c r="AE31" s="116"/>
      <c r="AF31" s="116"/>
      <c r="AG31" s="116"/>
      <c r="AH31" s="116"/>
      <c r="AI31" s="116"/>
      <c r="AJ31" s="116"/>
      <c r="AK31" s="116"/>
    </row>
    <row r="32" spans="1:39" ht="18.75" customHeight="1">
      <c r="A32" s="78"/>
      <c r="B32" s="78"/>
      <c r="C32" s="78"/>
      <c r="D32" s="78"/>
      <c r="E32" s="78"/>
      <c r="F32" s="78"/>
      <c r="G32" s="78"/>
      <c r="H32" s="78"/>
      <c r="I32" s="78"/>
      <c r="J32" s="78"/>
      <c r="K32" s="78"/>
      <c r="L32" s="78"/>
      <c r="M32" s="78"/>
      <c r="N32" s="78"/>
      <c r="O32" s="78"/>
      <c r="P32" s="78"/>
      <c r="Q32" s="78"/>
      <c r="R32" s="78"/>
      <c r="S32" s="78"/>
      <c r="T32" s="78"/>
      <c r="U32" s="125" t="s">
        <v>16</v>
      </c>
      <c r="V32" s="126"/>
      <c r="W32" s="126"/>
      <c r="X32" s="126"/>
      <c r="Y32" s="126"/>
      <c r="Z32" s="126"/>
      <c r="AA32" s="126"/>
      <c r="AB32" s="34"/>
      <c r="AC32" s="116"/>
      <c r="AD32" s="116"/>
      <c r="AE32" s="116"/>
      <c r="AF32" s="116"/>
      <c r="AG32" s="116"/>
      <c r="AH32" s="116"/>
      <c r="AI32" s="116"/>
      <c r="AJ32" s="116"/>
      <c r="AK32" s="116"/>
    </row>
    <row r="33" spans="1:37" ht="18.75" customHeight="1">
      <c r="A33" s="78"/>
      <c r="B33" s="78"/>
      <c r="C33" s="78"/>
      <c r="D33" s="78"/>
      <c r="E33" s="78"/>
      <c r="F33" s="78"/>
      <c r="G33" s="78"/>
      <c r="H33" s="78"/>
      <c r="I33" s="78"/>
      <c r="J33" s="78"/>
      <c r="K33" s="78"/>
      <c r="L33" s="78"/>
      <c r="M33" s="78"/>
      <c r="N33" s="78"/>
      <c r="O33" s="78"/>
      <c r="P33" s="78"/>
      <c r="Q33" s="78"/>
      <c r="R33" s="78"/>
      <c r="S33" s="78"/>
      <c r="T33" s="78"/>
      <c r="U33" s="117" t="s">
        <v>17</v>
      </c>
      <c r="V33" s="118"/>
      <c r="W33" s="118"/>
      <c r="X33" s="33"/>
      <c r="Y33" s="121" t="s">
        <v>18</v>
      </c>
      <c r="Z33" s="122"/>
      <c r="AA33" s="122"/>
      <c r="AB33" s="123"/>
      <c r="AC33" s="116"/>
      <c r="AD33" s="116"/>
      <c r="AE33" s="116"/>
      <c r="AF33" s="116"/>
      <c r="AG33" s="116"/>
      <c r="AH33" s="116"/>
      <c r="AI33" s="116"/>
      <c r="AJ33" s="116"/>
      <c r="AK33" s="116"/>
    </row>
    <row r="34" spans="1:37" ht="18.75" customHeight="1">
      <c r="A34" s="78"/>
      <c r="B34" s="78"/>
      <c r="C34" s="78"/>
      <c r="D34" s="78"/>
      <c r="E34" s="78"/>
      <c r="F34" s="78"/>
      <c r="G34" s="78"/>
      <c r="H34" s="78"/>
      <c r="I34" s="78"/>
      <c r="J34" s="78"/>
      <c r="K34" s="78"/>
      <c r="L34" s="78"/>
      <c r="M34" s="78"/>
      <c r="N34" s="78"/>
      <c r="O34" s="78"/>
      <c r="P34" s="78"/>
      <c r="Q34" s="78"/>
      <c r="R34" s="78"/>
      <c r="S34" s="78"/>
      <c r="T34" s="78"/>
      <c r="U34" s="119"/>
      <c r="V34" s="120"/>
      <c r="W34" s="120"/>
      <c r="X34" s="35"/>
      <c r="Y34" s="121" t="s">
        <v>19</v>
      </c>
      <c r="Z34" s="122"/>
      <c r="AA34" s="122"/>
      <c r="AB34" s="123"/>
      <c r="AC34" s="116"/>
      <c r="AD34" s="116"/>
      <c r="AE34" s="116"/>
      <c r="AF34" s="116"/>
      <c r="AG34" s="116"/>
      <c r="AH34" s="116"/>
      <c r="AI34" s="116"/>
      <c r="AJ34" s="116"/>
      <c r="AK34" s="116"/>
    </row>
    <row r="35" spans="1:37" ht="18.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sheetData>
  <sheetProtection algorithmName="SHA-512" hashValue="DCIQuWCuNmD+CG4CTBmzHNhFCMFXaKHXCOiUjfPkcoglRe0CLIbb7SeCCgM4Dkxul8qsqJ8Tk9jFOUw53wTY+A==" saltValue="AzsbXmt0ArhJ5DCbIXks9Q==" spinCount="100000" sheet="1" objects="1" scenarios="1"/>
  <protectedRanges>
    <protectedRange sqref="AD3:AE3 AG3:AH3 AJ3:AK3 W7:AK8 AC30:AK34" name="範囲1"/>
  </protectedRanges>
  <mergeCells count="20">
    <mergeCell ref="W8:AK8"/>
    <mergeCell ref="AJ3:AK3"/>
    <mergeCell ref="AG3:AH3"/>
    <mergeCell ref="AD3:AE3"/>
    <mergeCell ref="A5:G5"/>
    <mergeCell ref="W7:AK7"/>
    <mergeCell ref="AC34:AK34"/>
    <mergeCell ref="U33:W34"/>
    <mergeCell ref="Y33:AB33"/>
    <mergeCell ref="Y34:AB34"/>
    <mergeCell ref="A10:AM10"/>
    <mergeCell ref="U31:AA31"/>
    <mergeCell ref="U32:AA32"/>
    <mergeCell ref="AC31:AK31"/>
    <mergeCell ref="AC32:AK32"/>
    <mergeCell ref="AC33:AK33"/>
    <mergeCell ref="U30:AA30"/>
    <mergeCell ref="AC30:AK30"/>
    <mergeCell ref="B15:J15"/>
    <mergeCell ref="K15:R15"/>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N6" sqref="N6"/>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18.75" style="2" customWidth="1"/>
    <col min="10" max="10" width="7.625" style="2" hidden="1" customWidth="1"/>
    <col min="11" max="11" width="1.25" style="2" hidden="1" customWidth="1"/>
    <col min="12" max="13" width="2.25" style="2"/>
    <col min="14" max="14" width="4.375" style="2" bestFit="1" customWidth="1"/>
    <col min="15" max="16384" width="2.25" style="2"/>
  </cols>
  <sheetData>
    <row r="1" spans="1:33">
      <c r="A1" s="2" t="s">
        <v>162</v>
      </c>
    </row>
    <row r="2" spans="1:33">
      <c r="A2" s="25"/>
    </row>
    <row r="3" spans="1:33" ht="18" customHeight="1">
      <c r="A3" s="135" t="s">
        <v>20</v>
      </c>
      <c r="B3" s="134" t="s">
        <v>21</v>
      </c>
      <c r="C3" s="136" t="s">
        <v>22</v>
      </c>
      <c r="D3" s="134" t="s">
        <v>23</v>
      </c>
      <c r="E3" s="134" t="s">
        <v>18</v>
      </c>
      <c r="F3" s="139" t="s">
        <v>24</v>
      </c>
      <c r="G3" s="137" t="s">
        <v>188</v>
      </c>
      <c r="H3" s="82" t="s">
        <v>25</v>
      </c>
      <c r="I3" s="141" t="s">
        <v>166</v>
      </c>
      <c r="J3" s="83"/>
      <c r="K3" s="132" t="s">
        <v>26</v>
      </c>
    </row>
    <row r="4" spans="1:33" ht="22.5" customHeight="1" thickBot="1">
      <c r="A4" s="135"/>
      <c r="B4" s="134"/>
      <c r="C4" s="136"/>
      <c r="D4" s="134"/>
      <c r="E4" s="134"/>
      <c r="F4" s="140"/>
      <c r="G4" s="138"/>
      <c r="H4" s="24" t="s">
        <v>142</v>
      </c>
      <c r="I4" s="142"/>
      <c r="J4" s="40" t="s">
        <v>27</v>
      </c>
      <c r="K4" s="133"/>
    </row>
    <row r="5" spans="1:33" ht="22.5" customHeight="1" thickBot="1">
      <c r="A5" s="26">
        <f>ROW()-4</f>
        <v>1</v>
      </c>
      <c r="B5" s="48">
        <f ca="1">IFERROR(INDIRECT("個票"&amp;$A5&amp;"！$t$7"),"")</f>
        <v>0</v>
      </c>
      <c r="C5" s="48">
        <f ca="1">IFERROR(INDIRECT("個票"&amp;$A5&amp;"！$h$7"),"")</f>
        <v>0</v>
      </c>
      <c r="D5" s="48">
        <f ca="1">IFERROR(INDIRECT("個票"&amp;$A5&amp;"！$l$10"),"")</f>
        <v>0</v>
      </c>
      <c r="E5" s="48">
        <f ca="1">IFERROR(INDIRECT("個票"&amp;$A5&amp;"！$w$9"),"")</f>
        <v>0</v>
      </c>
      <c r="F5" s="48" t="str">
        <f ca="1">IFERROR(INDIRECT("個票"&amp;$A5&amp;"！$ｄ$9")&amp;INDIRECT("個票"&amp;$A5&amp;"！$ｈ$9"),"")</f>
        <v>茨城県</v>
      </c>
      <c r="G5" s="48" t="str">
        <f ca="1">IF(J5&gt;0,申請書兼実績書!$W$7,"")</f>
        <v/>
      </c>
      <c r="H5" s="29">
        <f t="shared" ref="H5:H19" ca="1" si="0">IFERROR(INDIRECT("個票"&amp;$A5&amp;"！$ai$27"),"")</f>
        <v>0</v>
      </c>
      <c r="I5" s="75" t="str">
        <f t="shared" ref="I5:I19" ca="1" si="1">IFERROR(INDIRECT("個票"&amp;$A5&amp;"！$ai$47"),"")</f>
        <v/>
      </c>
      <c r="J5" s="29">
        <f ca="1">SUM(H5,I5)</f>
        <v>0</v>
      </c>
      <c r="K5" s="44"/>
      <c r="N5" s="46" t="str">
        <f ca="1">IF(_xlfn.SHEETS()-5=COUNTIF(J5:J19,"&gt;0"),"○","！（本表の事業所数と個票の枚数が一致しません）")</f>
        <v>！（本表の事業所数と個票の枚数が一致しません）</v>
      </c>
      <c r="O5" s="47"/>
      <c r="P5" s="47"/>
      <c r="Q5" s="47"/>
      <c r="R5" s="47"/>
      <c r="S5" s="47"/>
      <c r="T5" s="47"/>
      <c r="U5" s="47"/>
      <c r="V5" s="47"/>
      <c r="W5" s="47"/>
      <c r="X5" s="47"/>
      <c r="Y5" s="47"/>
      <c r="Z5" s="47"/>
      <c r="AA5" s="47"/>
      <c r="AB5" s="47"/>
      <c r="AC5" s="47"/>
      <c r="AD5" s="47"/>
      <c r="AE5" s="47"/>
      <c r="AF5" s="47"/>
      <c r="AG5" s="43"/>
    </row>
    <row r="6" spans="1:33" ht="22.5" customHeight="1">
      <c r="A6" s="26">
        <f t="shared" ref="A6:A19" si="2">ROW()-4</f>
        <v>2</v>
      </c>
      <c r="B6" s="48" t="str">
        <f t="shared" ref="B6:B19" ca="1" si="3">IFERROR(INDIRECT("個票"&amp;$A6&amp;"！$t$7"),"")</f>
        <v/>
      </c>
      <c r="C6" s="48" t="str">
        <f t="shared" ref="C6:C19" ca="1" si="4">IFERROR(INDIRECT("個票"&amp;$A6&amp;"！$h$7"),"")</f>
        <v/>
      </c>
      <c r="D6" s="48" t="str">
        <f t="shared" ref="D6:D19" ca="1" si="5">IFERROR(INDIRECT("個票"&amp;$A6&amp;"！$l$10"),"")</f>
        <v/>
      </c>
      <c r="E6" s="48" t="str">
        <f t="shared" ref="E6:E19" ca="1" si="6">IFERROR(INDIRECT("個票"&amp;$A6&amp;"！$w$9"),"")</f>
        <v/>
      </c>
      <c r="F6" s="48" t="str">
        <f t="shared" ref="F6:F19" ca="1" si="7">IFERROR(INDIRECT("個票"&amp;$A6&amp;"！$ｄ$9")&amp;INDIRECT("個票"&amp;$A6&amp;"！$ｈ$9"),"")</f>
        <v/>
      </c>
      <c r="G6" s="48" t="str">
        <f ca="1">IF(J6&gt;0,申請書兼実績書!$W$7,"")</f>
        <v/>
      </c>
      <c r="H6" s="29" t="str">
        <f t="shared" ca="1" si="0"/>
        <v/>
      </c>
      <c r="I6" s="75" t="str">
        <f t="shared" ca="1" si="1"/>
        <v/>
      </c>
      <c r="J6" s="29">
        <f ca="1">SUM(H6,I6)</f>
        <v>0</v>
      </c>
      <c r="K6" s="44"/>
      <c r="N6" s="45" t="s">
        <v>28</v>
      </c>
    </row>
    <row r="7" spans="1:33" ht="22.5" customHeight="1">
      <c r="A7" s="26">
        <f t="shared" si="2"/>
        <v>3</v>
      </c>
      <c r="B7" s="48" t="str">
        <f t="shared" ca="1" si="3"/>
        <v/>
      </c>
      <c r="C7" s="48" t="str">
        <f t="shared" ca="1" si="4"/>
        <v/>
      </c>
      <c r="D7" s="48" t="str">
        <f t="shared" ca="1" si="5"/>
        <v/>
      </c>
      <c r="E7" s="48" t="str">
        <f t="shared" ca="1" si="6"/>
        <v/>
      </c>
      <c r="F7" s="48" t="str">
        <f t="shared" ca="1" si="7"/>
        <v/>
      </c>
      <c r="G7" s="48" t="str">
        <f ca="1">IF(J7&gt;0,申請書兼実績書!$W$7,"")</f>
        <v/>
      </c>
      <c r="H7" s="29" t="str">
        <f t="shared" ca="1" si="0"/>
        <v/>
      </c>
      <c r="I7" s="75" t="str">
        <f t="shared" ca="1" si="1"/>
        <v/>
      </c>
      <c r="J7" s="29">
        <f t="shared" ref="J7:J19" ca="1" si="8">SUM(H7,I7)</f>
        <v>0</v>
      </c>
      <c r="K7" s="44"/>
      <c r="N7" s="45" t="s">
        <v>29</v>
      </c>
    </row>
    <row r="8" spans="1:33" ht="22.5" customHeight="1">
      <c r="A8" s="26">
        <f t="shared" si="2"/>
        <v>4</v>
      </c>
      <c r="B8" s="48" t="str">
        <f t="shared" ca="1" si="3"/>
        <v/>
      </c>
      <c r="C8" s="48" t="str">
        <f t="shared" ca="1" si="4"/>
        <v/>
      </c>
      <c r="D8" s="48" t="str">
        <f t="shared" ca="1" si="5"/>
        <v/>
      </c>
      <c r="E8" s="48" t="str">
        <f t="shared" ca="1" si="6"/>
        <v/>
      </c>
      <c r="F8" s="48" t="str">
        <f t="shared" ca="1" si="7"/>
        <v/>
      </c>
      <c r="G8" s="48" t="str">
        <f ca="1">IF(J8&gt;0,申請書兼実績書!$W$7,"")</f>
        <v/>
      </c>
      <c r="H8" s="29" t="str">
        <f t="shared" ca="1" si="0"/>
        <v/>
      </c>
      <c r="I8" s="75" t="str">
        <f t="shared" ca="1" si="1"/>
        <v/>
      </c>
      <c r="J8" s="29">
        <f t="shared" ca="1" si="8"/>
        <v>0</v>
      </c>
      <c r="K8" s="44"/>
    </row>
    <row r="9" spans="1:33" ht="22.5" customHeight="1">
      <c r="A9" s="26">
        <f t="shared" si="2"/>
        <v>5</v>
      </c>
      <c r="B9" s="48" t="str">
        <f t="shared" ca="1" si="3"/>
        <v/>
      </c>
      <c r="C9" s="48" t="str">
        <f t="shared" ca="1" si="4"/>
        <v/>
      </c>
      <c r="D9" s="48" t="str">
        <f t="shared" ca="1" si="5"/>
        <v/>
      </c>
      <c r="E9" s="48" t="str">
        <f t="shared" ca="1" si="6"/>
        <v/>
      </c>
      <c r="F9" s="48" t="str">
        <f t="shared" ca="1" si="7"/>
        <v/>
      </c>
      <c r="G9" s="48" t="str">
        <f ca="1">IF(J9&gt;0,申請書兼実績書!$W$7,"")</f>
        <v/>
      </c>
      <c r="H9" s="29" t="str">
        <f t="shared" ca="1" si="0"/>
        <v/>
      </c>
      <c r="I9" s="75" t="str">
        <f t="shared" ca="1" si="1"/>
        <v/>
      </c>
      <c r="J9" s="29">
        <f t="shared" ca="1" si="8"/>
        <v>0</v>
      </c>
      <c r="K9" s="44"/>
    </row>
    <row r="10" spans="1:33" ht="22.5" customHeight="1">
      <c r="A10" s="26">
        <f t="shared" si="2"/>
        <v>6</v>
      </c>
      <c r="B10" s="48" t="str">
        <f t="shared" ca="1" si="3"/>
        <v/>
      </c>
      <c r="C10" s="48" t="str">
        <f t="shared" ca="1" si="4"/>
        <v/>
      </c>
      <c r="D10" s="48" t="str">
        <f t="shared" ca="1" si="5"/>
        <v/>
      </c>
      <c r="E10" s="48" t="str">
        <f t="shared" ca="1" si="6"/>
        <v/>
      </c>
      <c r="F10" s="48" t="str">
        <f t="shared" ca="1" si="7"/>
        <v/>
      </c>
      <c r="G10" s="48" t="str">
        <f ca="1">IF(J10&gt;0,申請書兼実績書!$W$7,"")</f>
        <v/>
      </c>
      <c r="H10" s="29" t="str">
        <f t="shared" ca="1" si="0"/>
        <v/>
      </c>
      <c r="I10" s="75" t="str">
        <f t="shared" ca="1" si="1"/>
        <v/>
      </c>
      <c r="J10" s="29">
        <f t="shared" ca="1" si="8"/>
        <v>0</v>
      </c>
      <c r="K10" s="44"/>
    </row>
    <row r="11" spans="1:33" ht="22.5" customHeight="1">
      <c r="A11" s="26">
        <f t="shared" si="2"/>
        <v>7</v>
      </c>
      <c r="B11" s="48" t="str">
        <f t="shared" ca="1" si="3"/>
        <v/>
      </c>
      <c r="C11" s="48" t="str">
        <f t="shared" ca="1" si="4"/>
        <v/>
      </c>
      <c r="D11" s="48" t="str">
        <f t="shared" ca="1" si="5"/>
        <v/>
      </c>
      <c r="E11" s="48" t="str">
        <f t="shared" ca="1" si="6"/>
        <v/>
      </c>
      <c r="F11" s="48" t="str">
        <f t="shared" ca="1" si="7"/>
        <v/>
      </c>
      <c r="G11" s="48" t="str">
        <f ca="1">IF(J11&gt;0,申請書兼実績書!$W$7,"")</f>
        <v/>
      </c>
      <c r="H11" s="29" t="str">
        <f t="shared" ca="1" si="0"/>
        <v/>
      </c>
      <c r="I11" s="75" t="str">
        <f t="shared" ca="1" si="1"/>
        <v/>
      </c>
      <c r="J11" s="29">
        <f t="shared" ca="1" si="8"/>
        <v>0</v>
      </c>
      <c r="K11" s="44"/>
    </row>
    <row r="12" spans="1:33" ht="22.5" customHeight="1">
      <c r="A12" s="26">
        <f t="shared" si="2"/>
        <v>8</v>
      </c>
      <c r="B12" s="48" t="str">
        <f t="shared" ca="1" si="3"/>
        <v/>
      </c>
      <c r="C12" s="48" t="str">
        <f t="shared" ca="1" si="4"/>
        <v/>
      </c>
      <c r="D12" s="48" t="str">
        <f t="shared" ca="1" si="5"/>
        <v/>
      </c>
      <c r="E12" s="48" t="str">
        <f t="shared" ca="1" si="6"/>
        <v/>
      </c>
      <c r="F12" s="48" t="str">
        <f t="shared" ca="1" si="7"/>
        <v/>
      </c>
      <c r="G12" s="48" t="str">
        <f ca="1">IF(J12&gt;0,申請書兼実績書!$W$7,"")</f>
        <v/>
      </c>
      <c r="H12" s="29" t="str">
        <f t="shared" ca="1" si="0"/>
        <v/>
      </c>
      <c r="I12" s="75" t="str">
        <f t="shared" ca="1" si="1"/>
        <v/>
      </c>
      <c r="J12" s="29">
        <f t="shared" ca="1" si="8"/>
        <v>0</v>
      </c>
      <c r="K12" s="44"/>
    </row>
    <row r="13" spans="1:33" ht="22.5" customHeight="1">
      <c r="A13" s="26">
        <f t="shared" si="2"/>
        <v>9</v>
      </c>
      <c r="B13" s="48" t="str">
        <f t="shared" ca="1" si="3"/>
        <v/>
      </c>
      <c r="C13" s="48" t="str">
        <f t="shared" ca="1" si="4"/>
        <v/>
      </c>
      <c r="D13" s="48" t="str">
        <f t="shared" ca="1" si="5"/>
        <v/>
      </c>
      <c r="E13" s="48" t="str">
        <f t="shared" ca="1" si="6"/>
        <v/>
      </c>
      <c r="F13" s="48" t="str">
        <f t="shared" ca="1" si="7"/>
        <v/>
      </c>
      <c r="G13" s="48" t="str">
        <f ca="1">IF(J13&gt;0,申請書兼実績書!$W$7,"")</f>
        <v/>
      </c>
      <c r="H13" s="29" t="str">
        <f t="shared" ca="1" si="0"/>
        <v/>
      </c>
      <c r="I13" s="75" t="str">
        <f t="shared" ca="1" si="1"/>
        <v/>
      </c>
      <c r="J13" s="29">
        <f t="shared" ca="1" si="8"/>
        <v>0</v>
      </c>
      <c r="K13" s="44"/>
    </row>
    <row r="14" spans="1:33" ht="22.5" customHeight="1">
      <c r="A14" s="26">
        <f t="shared" si="2"/>
        <v>10</v>
      </c>
      <c r="B14" s="48" t="str">
        <f t="shared" ca="1" si="3"/>
        <v/>
      </c>
      <c r="C14" s="48" t="str">
        <f t="shared" ca="1" si="4"/>
        <v/>
      </c>
      <c r="D14" s="48" t="str">
        <f t="shared" ca="1" si="5"/>
        <v/>
      </c>
      <c r="E14" s="48" t="str">
        <f t="shared" ca="1" si="6"/>
        <v/>
      </c>
      <c r="F14" s="48" t="str">
        <f t="shared" ca="1" si="7"/>
        <v/>
      </c>
      <c r="G14" s="48" t="str">
        <f ca="1">IF(J14&gt;0,申請書兼実績書!$W$7,"")</f>
        <v/>
      </c>
      <c r="H14" s="29" t="str">
        <f t="shared" ca="1" si="0"/>
        <v/>
      </c>
      <c r="I14" s="75" t="str">
        <f t="shared" ca="1" si="1"/>
        <v/>
      </c>
      <c r="J14" s="29">
        <f t="shared" ca="1" si="8"/>
        <v>0</v>
      </c>
      <c r="K14" s="44"/>
    </row>
    <row r="15" spans="1:33" ht="22.5" customHeight="1">
      <c r="A15" s="26">
        <f t="shared" si="2"/>
        <v>11</v>
      </c>
      <c r="B15" s="48" t="str">
        <f t="shared" ca="1" si="3"/>
        <v/>
      </c>
      <c r="C15" s="48" t="str">
        <f t="shared" ca="1" si="4"/>
        <v/>
      </c>
      <c r="D15" s="48" t="str">
        <f t="shared" ca="1" si="5"/>
        <v/>
      </c>
      <c r="E15" s="48" t="str">
        <f t="shared" ca="1" si="6"/>
        <v/>
      </c>
      <c r="F15" s="48" t="str">
        <f t="shared" ca="1" si="7"/>
        <v/>
      </c>
      <c r="G15" s="48" t="str">
        <f ca="1">IF(J15&gt;0,申請書兼実績書!$W$7,"")</f>
        <v/>
      </c>
      <c r="H15" s="29" t="str">
        <f t="shared" ca="1" si="0"/>
        <v/>
      </c>
      <c r="I15" s="75" t="str">
        <f t="shared" ca="1" si="1"/>
        <v/>
      </c>
      <c r="J15" s="29">
        <f t="shared" ca="1" si="8"/>
        <v>0</v>
      </c>
      <c r="K15" s="44"/>
    </row>
    <row r="16" spans="1:33" ht="22.5" customHeight="1">
      <c r="A16" s="26">
        <f t="shared" si="2"/>
        <v>12</v>
      </c>
      <c r="B16" s="48" t="str">
        <f t="shared" ca="1" si="3"/>
        <v/>
      </c>
      <c r="C16" s="48" t="str">
        <f t="shared" ca="1" si="4"/>
        <v/>
      </c>
      <c r="D16" s="48" t="str">
        <f t="shared" ca="1" si="5"/>
        <v/>
      </c>
      <c r="E16" s="48" t="str">
        <f t="shared" ca="1" si="6"/>
        <v/>
      </c>
      <c r="F16" s="48" t="str">
        <f t="shared" ca="1" si="7"/>
        <v/>
      </c>
      <c r="G16" s="48" t="str">
        <f ca="1">IF(J16&gt;0,申請書兼実績書!$W$7,"")</f>
        <v/>
      </c>
      <c r="H16" s="29" t="str">
        <f t="shared" ca="1" si="0"/>
        <v/>
      </c>
      <c r="I16" s="75" t="str">
        <f t="shared" ca="1" si="1"/>
        <v/>
      </c>
      <c r="J16" s="29">
        <f t="shared" ca="1" si="8"/>
        <v>0</v>
      </c>
      <c r="K16" s="44"/>
    </row>
    <row r="17" spans="1:11" ht="22.5" customHeight="1">
      <c r="A17" s="26">
        <f t="shared" si="2"/>
        <v>13</v>
      </c>
      <c r="B17" s="48" t="str">
        <f t="shared" ca="1" si="3"/>
        <v/>
      </c>
      <c r="C17" s="48" t="str">
        <f t="shared" ca="1" si="4"/>
        <v/>
      </c>
      <c r="D17" s="48" t="str">
        <f t="shared" ca="1" si="5"/>
        <v/>
      </c>
      <c r="E17" s="48" t="str">
        <f t="shared" ca="1" si="6"/>
        <v/>
      </c>
      <c r="F17" s="48" t="str">
        <f t="shared" ca="1" si="7"/>
        <v/>
      </c>
      <c r="G17" s="48" t="str">
        <f ca="1">IF(J17&gt;0,申請書兼実績書!$W$7,"")</f>
        <v/>
      </c>
      <c r="H17" s="29" t="str">
        <f t="shared" ca="1" si="0"/>
        <v/>
      </c>
      <c r="I17" s="75" t="str">
        <f t="shared" ca="1" si="1"/>
        <v/>
      </c>
      <c r="J17" s="29">
        <f t="shared" ca="1" si="8"/>
        <v>0</v>
      </c>
      <c r="K17" s="44"/>
    </row>
    <row r="18" spans="1:11" ht="22.5" customHeight="1">
      <c r="A18" s="26">
        <f t="shared" si="2"/>
        <v>14</v>
      </c>
      <c r="B18" s="48" t="str">
        <f t="shared" ca="1" si="3"/>
        <v/>
      </c>
      <c r="C18" s="48" t="str">
        <f t="shared" ca="1" si="4"/>
        <v/>
      </c>
      <c r="D18" s="48" t="str">
        <f t="shared" ca="1" si="5"/>
        <v/>
      </c>
      <c r="E18" s="48" t="str">
        <f t="shared" ca="1" si="6"/>
        <v/>
      </c>
      <c r="F18" s="48" t="str">
        <f t="shared" ca="1" si="7"/>
        <v/>
      </c>
      <c r="G18" s="48" t="str">
        <f ca="1">IF(J18&gt;0,申請書兼実績書!$W$7,"")</f>
        <v/>
      </c>
      <c r="H18" s="29" t="str">
        <f t="shared" ca="1" si="0"/>
        <v/>
      </c>
      <c r="I18" s="75" t="str">
        <f t="shared" ca="1" si="1"/>
        <v/>
      </c>
      <c r="J18" s="29">
        <f t="shared" ca="1" si="8"/>
        <v>0</v>
      </c>
      <c r="K18" s="44"/>
    </row>
    <row r="19" spans="1:11" ht="22.5" customHeight="1">
      <c r="A19" s="26">
        <f t="shared" si="2"/>
        <v>15</v>
      </c>
      <c r="B19" s="48" t="str">
        <f t="shared" ca="1" si="3"/>
        <v/>
      </c>
      <c r="C19" s="48" t="str">
        <f t="shared" ca="1" si="4"/>
        <v/>
      </c>
      <c r="D19" s="48" t="str">
        <f t="shared" ca="1" si="5"/>
        <v/>
      </c>
      <c r="E19" s="48" t="str">
        <f t="shared" ca="1" si="6"/>
        <v/>
      </c>
      <c r="F19" s="48" t="str">
        <f t="shared" ca="1" si="7"/>
        <v/>
      </c>
      <c r="G19" s="48" t="str">
        <f ca="1">IF(J19&gt;0,申請書兼実績書!$W$7,"")</f>
        <v/>
      </c>
      <c r="H19" s="29" t="str">
        <f t="shared" ca="1" si="0"/>
        <v/>
      </c>
      <c r="I19" s="75" t="str">
        <f t="shared" ca="1" si="1"/>
        <v/>
      </c>
      <c r="J19" s="29">
        <f t="shared" ca="1" si="8"/>
        <v>0</v>
      </c>
      <c r="K19" s="44"/>
    </row>
    <row r="20" spans="1:11" ht="11.25" customHeight="1"/>
    <row r="21" spans="1:11" s="103" customFormat="1">
      <c r="A21" s="3"/>
      <c r="B21" s="2"/>
      <c r="C21" s="2"/>
    </row>
    <row r="22" spans="1:11" s="103" customFormat="1" ht="16.5" customHeight="1">
      <c r="A22" s="27"/>
      <c r="B22" s="3" t="s">
        <v>30</v>
      </c>
      <c r="C22" s="2"/>
    </row>
    <row r="23" spans="1:11" s="103" customFormat="1" ht="16.5" customHeight="1">
      <c r="A23" s="27"/>
      <c r="B23" s="3"/>
      <c r="C23" s="2"/>
    </row>
    <row r="24" spans="1:11" s="103" customFormat="1" ht="16.5" customHeight="1">
      <c r="A24" s="5"/>
      <c r="B24" s="28"/>
      <c r="C24" s="2"/>
    </row>
    <row r="25" spans="1:11" s="103" customFormat="1" ht="16.5" customHeight="1">
      <c r="A25" s="5"/>
      <c r="B25" s="28"/>
      <c r="C25" s="2"/>
    </row>
    <row r="26" spans="1:11" s="103" customFormat="1" ht="22.5" customHeight="1"/>
    <row r="27" spans="1:11" s="103" customFormat="1" ht="22.5" customHeight="1"/>
    <row r="28" spans="1:11" s="103" customFormat="1" ht="22.5" customHeight="1"/>
    <row r="29" spans="1:11" s="103" customFormat="1" ht="22.5" customHeight="1"/>
    <row r="30" spans="1:11" s="103" customFormat="1" ht="22.5" customHeight="1"/>
    <row r="31" spans="1:11" s="103" customFormat="1" ht="22.5" customHeight="1"/>
    <row r="32" spans="1:11" s="103" customFormat="1" ht="22.5" customHeight="1"/>
    <row r="33" s="103" customFormat="1" ht="22.5" customHeight="1"/>
    <row r="34" s="103" customFormat="1" ht="22.5" customHeight="1"/>
    <row r="35" s="103" customFormat="1" ht="22.5" customHeight="1"/>
    <row r="36" s="103" customFormat="1" ht="22.5" customHeight="1"/>
  </sheetData>
  <sheetProtection algorithmName="SHA-512" hashValue="sSO7KhwEcAuAq5RV9oKjLbzG95C2XFDhJ97b92Xgy2agz0ZFvDvPeRhWfG9F9q/3PSKH7/LLac5sKdK/iFhuzQ==" saltValue="pGpsbqg88w6EY9qPevPY2w==" spinCount="100000" sheet="1" objects="1" scenarios="1"/>
  <mergeCells count="9">
    <mergeCell ref="K3:K4"/>
    <mergeCell ref="E3:E4"/>
    <mergeCell ref="A3:A4"/>
    <mergeCell ref="C3:C4"/>
    <mergeCell ref="B3:B4"/>
    <mergeCell ref="D3:D4"/>
    <mergeCell ref="G3:G4"/>
    <mergeCell ref="F3:F4"/>
    <mergeCell ref="I3:I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11" max="2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4"/>
  <sheetViews>
    <sheetView showGridLines="0" showZeros="0" zoomScaleNormal="100" zoomScaleSheetLayoutView="100" workbookViewId="0">
      <selection activeCell="X47" sqref="X4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148</v>
      </c>
    </row>
    <row r="2" spans="1:48" ht="7.5" customHeight="1"/>
    <row r="3" spans="1:48">
      <c r="A3" s="210" t="s">
        <v>168</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89" t="s">
        <v>170</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1" t="s">
        <v>31</v>
      </c>
      <c r="B7" s="152"/>
      <c r="C7" s="152"/>
      <c r="D7" s="152"/>
      <c r="E7" s="152"/>
      <c r="F7" s="152"/>
      <c r="G7" s="153"/>
      <c r="H7" s="229"/>
      <c r="I7" s="230"/>
      <c r="J7" s="230"/>
      <c r="K7" s="230"/>
      <c r="L7" s="230"/>
      <c r="M7" s="230"/>
      <c r="N7" s="231"/>
      <c r="O7" s="151" t="s">
        <v>171</v>
      </c>
      <c r="P7" s="152"/>
      <c r="Q7" s="152"/>
      <c r="R7" s="152"/>
      <c r="S7" s="153"/>
      <c r="T7" s="232"/>
      <c r="U7" s="180"/>
      <c r="V7" s="180"/>
      <c r="W7" s="180"/>
      <c r="X7" s="180"/>
      <c r="Y7" s="180"/>
      <c r="Z7" s="180"/>
      <c r="AA7" s="180"/>
      <c r="AB7" s="180"/>
      <c r="AC7" s="180"/>
      <c r="AD7" s="180"/>
      <c r="AE7" s="180"/>
      <c r="AF7" s="180"/>
      <c r="AG7" s="180"/>
      <c r="AH7" s="180"/>
      <c r="AI7" s="180"/>
      <c r="AJ7" s="180"/>
      <c r="AK7" s="180"/>
      <c r="AL7" s="180"/>
      <c r="AM7" s="233"/>
    </row>
    <row r="8" spans="1:48">
      <c r="A8" s="211" t="s">
        <v>32</v>
      </c>
      <c r="B8" s="212"/>
      <c r="C8" s="213"/>
      <c r="D8" s="151" t="s">
        <v>33</v>
      </c>
      <c r="E8" s="152"/>
      <c r="F8" s="152"/>
      <c r="G8" s="153"/>
      <c r="H8" s="151" t="s">
        <v>24</v>
      </c>
      <c r="I8" s="152"/>
      <c r="J8" s="152"/>
      <c r="K8" s="152"/>
      <c r="L8" s="152"/>
      <c r="M8" s="152"/>
      <c r="N8" s="152"/>
      <c r="O8" s="152"/>
      <c r="P8" s="152"/>
      <c r="Q8" s="152"/>
      <c r="R8" s="152"/>
      <c r="S8" s="153"/>
      <c r="T8" s="211" t="s">
        <v>34</v>
      </c>
      <c r="U8" s="212"/>
      <c r="V8" s="213"/>
      <c r="W8" s="151" t="s">
        <v>18</v>
      </c>
      <c r="X8" s="152"/>
      <c r="Y8" s="152"/>
      <c r="Z8" s="152"/>
      <c r="AA8" s="152"/>
      <c r="AB8" s="152"/>
      <c r="AC8" s="152"/>
      <c r="AD8" s="152"/>
      <c r="AE8" s="152"/>
      <c r="AF8" s="153"/>
      <c r="AG8" s="219" t="s">
        <v>35</v>
      </c>
      <c r="AH8" s="178"/>
      <c r="AI8" s="178"/>
      <c r="AJ8" s="178"/>
      <c r="AK8" s="178"/>
      <c r="AL8" s="178"/>
      <c r="AM8" s="179"/>
    </row>
    <row r="9" spans="1:48" ht="17.25" customHeight="1">
      <c r="A9" s="214"/>
      <c r="B9" s="215"/>
      <c r="C9" s="133"/>
      <c r="D9" s="216" t="s">
        <v>126</v>
      </c>
      <c r="E9" s="217"/>
      <c r="F9" s="217"/>
      <c r="G9" s="218"/>
      <c r="H9" s="220"/>
      <c r="I9" s="221"/>
      <c r="J9" s="221"/>
      <c r="K9" s="221"/>
      <c r="L9" s="221"/>
      <c r="M9" s="221"/>
      <c r="N9" s="221"/>
      <c r="O9" s="221"/>
      <c r="P9" s="221"/>
      <c r="Q9" s="221"/>
      <c r="R9" s="221"/>
      <c r="S9" s="222"/>
      <c r="T9" s="214"/>
      <c r="U9" s="215"/>
      <c r="V9" s="133"/>
      <c r="W9" s="223"/>
      <c r="X9" s="224"/>
      <c r="Y9" s="224"/>
      <c r="Z9" s="224"/>
      <c r="AA9" s="224"/>
      <c r="AB9" s="224"/>
      <c r="AC9" s="224"/>
      <c r="AD9" s="224"/>
      <c r="AE9" s="224"/>
      <c r="AF9" s="225"/>
      <c r="AG9" s="226"/>
      <c r="AH9" s="227"/>
      <c r="AI9" s="227"/>
      <c r="AJ9" s="227"/>
      <c r="AK9" s="227"/>
      <c r="AL9" s="227"/>
      <c r="AM9" s="228"/>
      <c r="AV9" s="3"/>
    </row>
    <row r="10" spans="1:48" s="3" customFormat="1" ht="20.25" customHeight="1">
      <c r="A10" s="151" t="s">
        <v>37</v>
      </c>
      <c r="B10" s="152"/>
      <c r="C10" s="152"/>
      <c r="D10" s="152"/>
      <c r="E10" s="152"/>
      <c r="F10" s="152"/>
      <c r="G10" s="152"/>
      <c r="H10" s="152"/>
      <c r="I10" s="152"/>
      <c r="J10" s="152"/>
      <c r="K10" s="153"/>
      <c r="L10" s="190"/>
      <c r="M10" s="191"/>
      <c r="N10" s="191"/>
      <c r="O10" s="191"/>
      <c r="P10" s="191"/>
      <c r="Q10" s="191"/>
      <c r="R10" s="191"/>
      <c r="S10" s="191"/>
      <c r="T10" s="191"/>
      <c r="U10" s="191"/>
      <c r="V10" s="191"/>
      <c r="W10" s="191"/>
      <c r="X10" s="191"/>
      <c r="Y10" s="191"/>
      <c r="Z10" s="191"/>
      <c r="AA10" s="191"/>
      <c r="AB10" s="191"/>
      <c r="AC10" s="191"/>
      <c r="AD10" s="191"/>
      <c r="AE10" s="191"/>
      <c r="AF10" s="192"/>
      <c r="AG10" s="177" t="s">
        <v>38</v>
      </c>
      <c r="AH10" s="178"/>
      <c r="AI10" s="179"/>
      <c r="AJ10" s="180"/>
      <c r="AK10" s="180"/>
      <c r="AL10" s="181" t="s">
        <v>39</v>
      </c>
      <c r="AM10" s="182"/>
      <c r="AP10" s="176"/>
      <c r="AQ10" s="176"/>
      <c r="AR10" s="176"/>
      <c r="AS10" s="176"/>
      <c r="AT10" s="176"/>
      <c r="AU10" s="176"/>
    </row>
    <row r="11" spans="1:48" s="3" customFormat="1" ht="18" hidden="1" customHeight="1">
      <c r="A11" s="183" t="s">
        <v>40</v>
      </c>
      <c r="B11" s="184"/>
      <c r="C11" s="184"/>
      <c r="D11" s="184"/>
      <c r="E11" s="184"/>
      <c r="F11" s="184"/>
      <c r="G11" s="184"/>
      <c r="H11" s="185"/>
      <c r="I11" s="4"/>
      <c r="J11" s="55" t="s">
        <v>112</v>
      </c>
      <c r="K11" s="8"/>
      <c r="L11" s="9"/>
      <c r="M11" s="9"/>
      <c r="N11" s="9"/>
      <c r="O11" s="9"/>
      <c r="P11" s="9"/>
      <c r="Q11" s="9"/>
      <c r="R11" s="9"/>
      <c r="S11" s="9"/>
      <c r="T11" s="9"/>
      <c r="U11" s="9"/>
      <c r="V11" s="9"/>
      <c r="W11" s="9"/>
      <c r="X11" s="9"/>
      <c r="Y11" s="4"/>
      <c r="Z11" s="55" t="s">
        <v>111</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89" t="s">
        <v>41</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193" t="s">
        <v>139</v>
      </c>
      <c r="B15" s="194"/>
      <c r="C15" s="194"/>
      <c r="D15" s="194"/>
      <c r="E15" s="194"/>
      <c r="F15" s="194"/>
      <c r="G15" s="194"/>
      <c r="H15" s="194"/>
      <c r="I15" s="194"/>
      <c r="J15" s="194"/>
      <c r="K15" s="194"/>
      <c r="L15" s="194"/>
      <c r="M15" s="194"/>
      <c r="N15" s="194"/>
      <c r="O15" s="194"/>
      <c r="P15" s="194"/>
      <c r="Q15" s="194"/>
      <c r="R15" s="194"/>
      <c r="S15" s="194"/>
      <c r="T15" s="194"/>
      <c r="U15" s="194"/>
      <c r="V15" s="194"/>
      <c r="W15" s="209"/>
      <c r="X15" s="198" t="s">
        <v>42</v>
      </c>
      <c r="Y15" s="199"/>
      <c r="Z15" s="200"/>
      <c r="AA15" s="244" t="s">
        <v>117</v>
      </c>
      <c r="AB15" s="245"/>
      <c r="AC15" s="245"/>
      <c r="AD15" s="245"/>
      <c r="AE15" s="245"/>
      <c r="AF15" s="245"/>
      <c r="AG15" s="245"/>
      <c r="AH15" s="245"/>
      <c r="AI15" s="245"/>
      <c r="AJ15" s="245"/>
      <c r="AK15" s="245"/>
      <c r="AL15" s="245"/>
      <c r="AM15" s="245"/>
    </row>
    <row r="16" spans="1:48" s="3" customFormat="1" ht="18" hidden="1" customHeight="1">
      <c r="A16" s="193" t="s">
        <v>140</v>
      </c>
      <c r="B16" s="194"/>
      <c r="C16" s="194"/>
      <c r="D16" s="194"/>
      <c r="E16" s="194"/>
      <c r="F16" s="194"/>
      <c r="G16" s="194"/>
      <c r="H16" s="194"/>
      <c r="I16" s="194"/>
      <c r="J16" s="194"/>
      <c r="K16" s="194"/>
      <c r="L16" s="194"/>
      <c r="M16" s="194"/>
      <c r="N16" s="194"/>
      <c r="O16" s="194"/>
      <c r="P16" s="194"/>
      <c r="Q16" s="194"/>
      <c r="R16" s="194"/>
      <c r="S16" s="194"/>
      <c r="T16" s="194"/>
      <c r="U16" s="194"/>
      <c r="V16" s="194"/>
      <c r="W16" s="209"/>
      <c r="X16" s="198" t="s">
        <v>42</v>
      </c>
      <c r="Y16" s="199"/>
      <c r="Z16" s="200"/>
      <c r="AA16" s="244" t="s">
        <v>116</v>
      </c>
      <c r="AB16" s="245"/>
      <c r="AC16" s="245"/>
      <c r="AD16" s="245"/>
      <c r="AE16" s="245"/>
      <c r="AF16" s="245"/>
      <c r="AG16" s="245"/>
      <c r="AH16" s="245"/>
      <c r="AI16" s="245"/>
      <c r="AJ16" s="245"/>
      <c r="AK16" s="245"/>
      <c r="AL16" s="245"/>
      <c r="AM16" s="245"/>
    </row>
    <row r="17" spans="1:48" s="3" customFormat="1" ht="18" hidden="1" customHeight="1">
      <c r="A17" s="235" t="s">
        <v>115</v>
      </c>
      <c r="B17" s="236"/>
      <c r="C17" s="236"/>
      <c r="D17" s="236"/>
      <c r="E17" s="236"/>
      <c r="F17" s="236"/>
      <c r="G17" s="236"/>
      <c r="H17" s="236"/>
      <c r="I17" s="236"/>
      <c r="J17" s="236"/>
      <c r="K17" s="236"/>
      <c r="L17" s="236"/>
      <c r="M17" s="236"/>
      <c r="N17" s="236"/>
      <c r="O17" s="236"/>
      <c r="P17" s="236"/>
      <c r="Q17" s="236"/>
      <c r="R17" s="236"/>
      <c r="S17" s="236"/>
      <c r="T17" s="236"/>
      <c r="U17" s="236"/>
      <c r="V17" s="236"/>
      <c r="W17" s="237"/>
      <c r="X17" s="198"/>
      <c r="Y17" s="199"/>
      <c r="Z17" s="200"/>
      <c r="AA17" s="72"/>
      <c r="AB17" s="93"/>
      <c r="AC17" s="93"/>
      <c r="AD17" s="93"/>
      <c r="AE17" s="93"/>
      <c r="AF17" s="93"/>
      <c r="AG17" s="93"/>
      <c r="AH17" s="93"/>
      <c r="AI17" s="93"/>
      <c r="AJ17" s="93"/>
      <c r="AK17" s="93"/>
      <c r="AL17" s="93"/>
      <c r="AM17" s="93"/>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89" t="s">
        <v>141</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row>
    <row r="20" spans="1:48" s="50" customFormat="1" ht="3" customHeight="1">
      <c r="I20" s="57"/>
      <c r="J20" s="58"/>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8" customHeight="1">
      <c r="A21" s="193" t="s">
        <v>172</v>
      </c>
      <c r="B21" s="194"/>
      <c r="C21" s="194"/>
      <c r="D21" s="194"/>
      <c r="E21" s="194"/>
      <c r="F21" s="194"/>
      <c r="G21" s="194"/>
      <c r="H21" s="194"/>
      <c r="I21" s="194"/>
      <c r="J21" s="194"/>
      <c r="K21" s="194"/>
      <c r="L21" s="194"/>
      <c r="M21" s="194"/>
      <c r="N21" s="194"/>
      <c r="O21" s="194"/>
      <c r="P21" s="194"/>
      <c r="Q21" s="194"/>
      <c r="R21" s="194"/>
      <c r="S21" s="194"/>
      <c r="T21" s="194"/>
      <c r="U21" s="194"/>
      <c r="V21" s="194"/>
      <c r="W21" s="194"/>
      <c r="X21" s="195"/>
      <c r="Y21" s="196"/>
      <c r="Z21" s="197"/>
      <c r="AA21" s="73"/>
      <c r="AB21" s="73"/>
      <c r="AC21" s="73"/>
      <c r="AD21" s="73"/>
      <c r="AE21" s="73"/>
      <c r="AF21" s="73"/>
      <c r="AG21" s="73"/>
      <c r="AH21" s="74"/>
      <c r="AI21" s="74"/>
      <c r="AJ21" s="74"/>
      <c r="AK21" s="74"/>
      <c r="AL21" s="74"/>
      <c r="AM21" s="74"/>
    </row>
    <row r="22" spans="1:48" s="3" customFormat="1" ht="18" customHeight="1">
      <c r="A22" s="193" t="s">
        <v>182</v>
      </c>
      <c r="B22" s="194"/>
      <c r="C22" s="194"/>
      <c r="D22" s="194"/>
      <c r="E22" s="194"/>
      <c r="F22" s="194"/>
      <c r="G22" s="194"/>
      <c r="H22" s="194"/>
      <c r="I22" s="194"/>
      <c r="J22" s="194"/>
      <c r="K22" s="194"/>
      <c r="L22" s="194"/>
      <c r="M22" s="194"/>
      <c r="N22" s="194"/>
      <c r="O22" s="194"/>
      <c r="P22" s="194"/>
      <c r="Q22" s="194"/>
      <c r="R22" s="194"/>
      <c r="S22" s="194"/>
      <c r="T22" s="194"/>
      <c r="U22" s="194"/>
      <c r="V22" s="194"/>
      <c r="W22" s="194"/>
      <c r="X22" s="195"/>
      <c r="Y22" s="196"/>
      <c r="Z22" s="197"/>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89" t="s">
        <v>159</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110</v>
      </c>
      <c r="B26" s="50"/>
      <c r="C26" s="49"/>
      <c r="D26" s="50"/>
      <c r="E26" s="61"/>
      <c r="F26" s="50"/>
      <c r="G26" s="50"/>
      <c r="H26" s="50"/>
      <c r="I26" s="50"/>
      <c r="J26" s="62"/>
      <c r="K26" s="62"/>
      <c r="L26" s="62"/>
      <c r="M26" s="62"/>
      <c r="N26" s="62"/>
      <c r="O26" s="63"/>
      <c r="P26" s="49"/>
      <c r="Q26" s="51"/>
      <c r="R26" s="51"/>
      <c r="S26" s="62"/>
      <c r="T26" s="58"/>
      <c r="U26" s="62"/>
      <c r="V26" s="62"/>
      <c r="W26" s="49"/>
      <c r="AC26" s="167"/>
      <c r="AD26" s="165" t="s">
        <v>43</v>
      </c>
      <c r="AE26" s="166"/>
      <c r="AF26" s="166"/>
      <c r="AG26" s="166"/>
      <c r="AH26" s="166"/>
      <c r="AI26" s="173" t="s">
        <v>44</v>
      </c>
      <c r="AJ26" s="174"/>
      <c r="AK26" s="174"/>
      <c r="AL26" s="174"/>
      <c r="AM26" s="175"/>
      <c r="AV26" s="3"/>
    </row>
    <row r="27" spans="1:48" hidden="1">
      <c r="A27" s="60"/>
      <c r="B27" s="50"/>
      <c r="C27" s="49"/>
      <c r="D27" s="50"/>
      <c r="E27" s="61"/>
      <c r="F27" s="50"/>
      <c r="G27" s="50"/>
      <c r="H27" s="50"/>
      <c r="I27" s="50"/>
      <c r="J27" s="62"/>
      <c r="K27" s="62"/>
      <c r="L27" s="62"/>
      <c r="M27" s="62"/>
      <c r="N27" s="62"/>
      <c r="O27" s="63"/>
      <c r="P27" s="49"/>
      <c r="Q27" s="51"/>
      <c r="R27" s="51"/>
      <c r="S27" s="62"/>
      <c r="T27" s="58"/>
      <c r="U27" s="62"/>
      <c r="V27" s="62"/>
      <c r="W27" s="64"/>
      <c r="AC27" s="167"/>
      <c r="AD27" s="186" t="str">
        <f>IFERROR(VLOOKUP(L10,リスト!B2:D20,2,FALSE),IFERROR(VLOOKUP(L10,リスト!B21:D31,2,FALSE)*AJ10,""))</f>
        <v/>
      </c>
      <c r="AE27" s="187"/>
      <c r="AF27" s="187"/>
      <c r="AG27" s="188" t="s">
        <v>11</v>
      </c>
      <c r="AH27" s="188"/>
      <c r="AI27" s="205">
        <f>MIN(AD27,ROUNDDOWN((H35+H44)/1000,0))</f>
        <v>0</v>
      </c>
      <c r="AJ27" s="206"/>
      <c r="AK27" s="206"/>
      <c r="AL27" s="201" t="s">
        <v>11</v>
      </c>
      <c r="AM27" s="202"/>
    </row>
    <row r="28" spans="1:48" ht="14.25" hidden="1" thickBot="1">
      <c r="A28" s="49" t="s">
        <v>113</v>
      </c>
      <c r="B28" s="50"/>
      <c r="C28" s="49"/>
      <c r="D28" s="50"/>
      <c r="E28" s="61"/>
      <c r="F28" s="50"/>
      <c r="G28" s="50"/>
      <c r="H28" s="50"/>
      <c r="I28" s="50"/>
      <c r="J28" s="62"/>
      <c r="K28" s="62"/>
      <c r="L28" s="62"/>
      <c r="M28" s="62"/>
      <c r="N28" s="62"/>
      <c r="O28" s="63"/>
      <c r="P28" s="49"/>
      <c r="Q28" s="51"/>
      <c r="R28" s="51"/>
      <c r="S28" s="62"/>
      <c r="T28" s="58"/>
      <c r="U28" s="62"/>
      <c r="V28" s="62"/>
      <c r="W28" s="64"/>
      <c r="AC28" s="167"/>
      <c r="AD28" s="186"/>
      <c r="AE28" s="187"/>
      <c r="AF28" s="187"/>
      <c r="AG28" s="188"/>
      <c r="AH28" s="188"/>
      <c r="AI28" s="207"/>
      <c r="AJ28" s="208"/>
      <c r="AK28" s="208"/>
      <c r="AL28" s="203"/>
      <c r="AM28" s="204"/>
    </row>
    <row r="29" spans="1:48" ht="15" hidden="1" customHeight="1">
      <c r="A29" s="151" t="s">
        <v>45</v>
      </c>
      <c r="B29" s="152"/>
      <c r="C29" s="152"/>
      <c r="D29" s="152"/>
      <c r="E29" s="152"/>
      <c r="F29" s="152"/>
      <c r="G29" s="153"/>
      <c r="H29" s="152" t="s">
        <v>46</v>
      </c>
      <c r="I29" s="152"/>
      <c r="J29" s="152"/>
      <c r="K29" s="152"/>
      <c r="L29" s="152"/>
      <c r="M29" s="151" t="s">
        <v>47</v>
      </c>
      <c r="N29" s="152"/>
      <c r="O29" s="152"/>
      <c r="P29" s="152"/>
      <c r="Q29" s="152"/>
      <c r="R29" s="152"/>
      <c r="S29" s="152"/>
      <c r="T29" s="152"/>
      <c r="U29" s="152"/>
      <c r="V29" s="152"/>
      <c r="W29" s="152"/>
      <c r="X29" s="152"/>
      <c r="Y29" s="152"/>
      <c r="Z29" s="152"/>
      <c r="AA29" s="152"/>
      <c r="AB29" s="152"/>
      <c r="AC29" s="152"/>
      <c r="AD29" s="152"/>
      <c r="AE29" s="152"/>
      <c r="AF29" s="152"/>
      <c r="AG29" s="152"/>
      <c r="AH29" s="152"/>
      <c r="AI29" s="215"/>
      <c r="AJ29" s="215"/>
      <c r="AK29" s="215"/>
      <c r="AL29" s="215"/>
      <c r="AM29" s="133"/>
    </row>
    <row r="30" spans="1:48" ht="15" hidden="1" customHeight="1">
      <c r="A30" s="36" t="s">
        <v>48</v>
      </c>
      <c r="B30" s="37"/>
      <c r="C30" s="37"/>
      <c r="D30" s="37"/>
      <c r="E30" s="38"/>
      <c r="F30" s="38"/>
      <c r="G30" s="39"/>
      <c r="H30" s="144"/>
      <c r="I30" s="144"/>
      <c r="J30" s="144"/>
      <c r="K30" s="144"/>
      <c r="L30" s="144"/>
      <c r="M30" s="238"/>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40"/>
    </row>
    <row r="31" spans="1:48" ht="15" hidden="1" customHeight="1">
      <c r="A31" s="15" t="s">
        <v>49</v>
      </c>
      <c r="B31" s="16"/>
      <c r="C31" s="16"/>
      <c r="D31" s="16"/>
      <c r="E31" s="17"/>
      <c r="F31" s="17"/>
      <c r="G31" s="18"/>
      <c r="H31" s="145"/>
      <c r="I31" s="145"/>
      <c r="J31" s="145"/>
      <c r="K31" s="145"/>
      <c r="L31" s="145"/>
      <c r="M31" s="157"/>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9"/>
    </row>
    <row r="32" spans="1:48" ht="15" hidden="1" customHeight="1">
      <c r="A32" s="15" t="s">
        <v>50</v>
      </c>
      <c r="B32" s="16"/>
      <c r="C32" s="16"/>
      <c r="D32" s="16"/>
      <c r="E32" s="17"/>
      <c r="F32" s="17"/>
      <c r="G32" s="18"/>
      <c r="H32" s="145"/>
      <c r="I32" s="145"/>
      <c r="J32" s="145"/>
      <c r="K32" s="145"/>
      <c r="L32" s="145"/>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15" hidden="1" customHeight="1">
      <c r="A33" s="15" t="s">
        <v>51</v>
      </c>
      <c r="B33" s="16"/>
      <c r="C33" s="16"/>
      <c r="D33" s="16"/>
      <c r="E33" s="17"/>
      <c r="F33" s="17"/>
      <c r="G33" s="18"/>
      <c r="H33" s="145"/>
      <c r="I33" s="145"/>
      <c r="J33" s="145"/>
      <c r="K33" s="145"/>
      <c r="L33" s="145"/>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hidden="1" customHeight="1">
      <c r="A34" s="15" t="s">
        <v>52</v>
      </c>
      <c r="B34" s="16"/>
      <c r="C34" s="16"/>
      <c r="D34" s="16"/>
      <c r="E34" s="17"/>
      <c r="F34" s="17"/>
      <c r="G34" s="18"/>
      <c r="H34" s="145"/>
      <c r="I34" s="145"/>
      <c r="J34" s="145"/>
      <c r="K34" s="145"/>
      <c r="L34" s="145"/>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hidden="1" customHeight="1">
      <c r="A35" s="19" t="s">
        <v>27</v>
      </c>
      <c r="B35" s="20"/>
      <c r="C35" s="20"/>
      <c r="D35" s="20"/>
      <c r="E35" s="20"/>
      <c r="F35" s="20"/>
      <c r="G35" s="21"/>
      <c r="H35" s="146">
        <f>SUM(H30:L34)</f>
        <v>0</v>
      </c>
      <c r="I35" s="146"/>
      <c r="J35" s="146"/>
      <c r="K35" s="146"/>
      <c r="L35" s="147"/>
      <c r="M35" s="148"/>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50"/>
    </row>
    <row r="36" spans="1:48" s="51" customFormat="1" hidden="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4"/>
      <c r="AI36" s="234"/>
      <c r="AJ36" s="234"/>
      <c r="AK36" s="234"/>
      <c r="AL36" s="246"/>
      <c r="AM36" s="246"/>
    </row>
    <row r="37" spans="1:48" s="51" customFormat="1" hidden="1">
      <c r="A37" s="49" t="s">
        <v>114</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4"/>
      <c r="AI37" s="234"/>
      <c r="AJ37" s="234"/>
      <c r="AK37" s="234"/>
      <c r="AL37" s="246"/>
      <c r="AM37" s="246"/>
    </row>
    <row r="38" spans="1:48" ht="15" hidden="1" customHeight="1">
      <c r="A38" s="151" t="s">
        <v>45</v>
      </c>
      <c r="B38" s="152"/>
      <c r="C38" s="152"/>
      <c r="D38" s="152"/>
      <c r="E38" s="152"/>
      <c r="F38" s="152"/>
      <c r="G38" s="153"/>
      <c r="H38" s="152" t="s">
        <v>46</v>
      </c>
      <c r="I38" s="152"/>
      <c r="J38" s="152"/>
      <c r="K38" s="152"/>
      <c r="L38" s="152"/>
      <c r="M38" s="151" t="s">
        <v>47</v>
      </c>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3"/>
    </row>
    <row r="39" spans="1:48" ht="15" hidden="1" customHeight="1">
      <c r="A39" s="36" t="s">
        <v>48</v>
      </c>
      <c r="B39" s="37"/>
      <c r="C39" s="37"/>
      <c r="D39" s="37"/>
      <c r="E39" s="38"/>
      <c r="F39" s="38"/>
      <c r="G39" s="39"/>
      <c r="H39" s="144"/>
      <c r="I39" s="144"/>
      <c r="J39" s="144"/>
      <c r="K39" s="144"/>
      <c r="L39" s="144"/>
      <c r="M39" s="238"/>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40"/>
    </row>
    <row r="40" spans="1:48" ht="15" hidden="1" customHeight="1">
      <c r="A40" s="15" t="s">
        <v>49</v>
      </c>
      <c r="B40" s="16"/>
      <c r="C40" s="16"/>
      <c r="D40" s="16"/>
      <c r="E40" s="17"/>
      <c r="F40" s="17"/>
      <c r="G40" s="18"/>
      <c r="H40" s="145"/>
      <c r="I40" s="145"/>
      <c r="J40" s="145"/>
      <c r="K40" s="145"/>
      <c r="L40" s="145"/>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15" hidden="1" customHeight="1">
      <c r="A41" s="15" t="s">
        <v>50</v>
      </c>
      <c r="B41" s="16"/>
      <c r="C41" s="16"/>
      <c r="D41" s="16"/>
      <c r="E41" s="17"/>
      <c r="F41" s="17"/>
      <c r="G41" s="18"/>
      <c r="H41" s="145"/>
      <c r="I41" s="145"/>
      <c r="J41" s="145"/>
      <c r="K41" s="145"/>
      <c r="L41" s="145"/>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row>
    <row r="42" spans="1:48" ht="15" hidden="1" customHeight="1">
      <c r="A42" s="15" t="s">
        <v>51</v>
      </c>
      <c r="B42" s="16"/>
      <c r="C42" s="16"/>
      <c r="D42" s="16"/>
      <c r="E42" s="17"/>
      <c r="F42" s="17"/>
      <c r="G42" s="18"/>
      <c r="H42" s="145"/>
      <c r="I42" s="145"/>
      <c r="J42" s="145"/>
      <c r="K42" s="145"/>
      <c r="L42" s="145"/>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c r="AV42" s="3"/>
    </row>
    <row r="43" spans="1:48" ht="15" hidden="1" customHeight="1">
      <c r="A43" s="15" t="s">
        <v>52</v>
      </c>
      <c r="B43" s="16"/>
      <c r="C43" s="16"/>
      <c r="D43" s="16"/>
      <c r="E43" s="17"/>
      <c r="F43" s="17"/>
      <c r="G43" s="18"/>
      <c r="H43" s="145"/>
      <c r="I43" s="145"/>
      <c r="J43" s="145"/>
      <c r="K43" s="145"/>
      <c r="L43" s="145"/>
      <c r="M43" s="157"/>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9"/>
    </row>
    <row r="44" spans="1:48" ht="15" hidden="1" customHeight="1">
      <c r="A44" s="19" t="s">
        <v>27</v>
      </c>
      <c r="B44" s="20"/>
      <c r="C44" s="20"/>
      <c r="D44" s="20"/>
      <c r="E44" s="20"/>
      <c r="F44" s="20"/>
      <c r="G44" s="21"/>
      <c r="H44" s="146">
        <f>SUM(H39:L43)</f>
        <v>0</v>
      </c>
      <c r="I44" s="146"/>
      <c r="J44" s="146"/>
      <c r="K44" s="146"/>
      <c r="L44" s="147"/>
      <c r="M44" s="148"/>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50"/>
    </row>
    <row r="45" spans="1:48" s="51" customFormat="1" ht="6" hidden="1" customHeight="1" thickBo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167"/>
      <c r="AD46" s="165" t="s">
        <v>174</v>
      </c>
      <c r="AE46" s="166"/>
      <c r="AF46" s="166"/>
      <c r="AG46" s="166"/>
      <c r="AH46" s="166"/>
      <c r="AI46" s="173" t="s">
        <v>161</v>
      </c>
      <c r="AJ46" s="174"/>
      <c r="AK46" s="174"/>
      <c r="AL46" s="174"/>
      <c r="AM46" s="175"/>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167"/>
      <c r="AD47" s="160" t="str">
        <f>IFERROR(VLOOKUP(L10,リスト!B21:E31,4,FALSE)*AJ10,"")</f>
        <v/>
      </c>
      <c r="AE47" s="161"/>
      <c r="AF47" s="161"/>
      <c r="AG47" s="164" t="s">
        <v>11</v>
      </c>
      <c r="AH47" s="164"/>
      <c r="AI47" s="169" t="str">
        <f>IF(AD47="","",MIN(AD47,ROUNDDOWN(H60/1000,0)))</f>
        <v/>
      </c>
      <c r="AJ47" s="170"/>
      <c r="AK47" s="170"/>
      <c r="AL47" s="164" t="s">
        <v>11</v>
      </c>
      <c r="AM47" s="168"/>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167"/>
      <c r="AD48" s="162"/>
      <c r="AE48" s="163"/>
      <c r="AF48" s="163"/>
      <c r="AG48" s="164"/>
      <c r="AH48" s="164"/>
      <c r="AI48" s="171"/>
      <c r="AJ48" s="172"/>
      <c r="AK48" s="172"/>
      <c r="AL48" s="164"/>
      <c r="AM48" s="168"/>
    </row>
    <row r="49" spans="1:39" ht="15" customHeight="1">
      <c r="A49" s="151" t="s">
        <v>149</v>
      </c>
      <c r="B49" s="152"/>
      <c r="C49" s="152"/>
      <c r="D49" s="152"/>
      <c r="E49" s="152"/>
      <c r="F49" s="152"/>
      <c r="G49" s="153"/>
      <c r="H49" s="152" t="s">
        <v>160</v>
      </c>
      <c r="I49" s="152"/>
      <c r="J49" s="152"/>
      <c r="K49" s="152"/>
      <c r="L49" s="152"/>
      <c r="M49" s="151" t="s">
        <v>150</v>
      </c>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3"/>
    </row>
    <row r="50" spans="1:39" ht="15" customHeight="1">
      <c r="A50" s="247"/>
      <c r="B50" s="248"/>
      <c r="C50" s="248"/>
      <c r="D50" s="248"/>
      <c r="E50" s="248"/>
      <c r="F50" s="248"/>
      <c r="G50" s="249"/>
      <c r="H50" s="144"/>
      <c r="I50" s="144"/>
      <c r="J50" s="144"/>
      <c r="K50" s="144"/>
      <c r="L50" s="144"/>
      <c r="M50" s="154"/>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6"/>
    </row>
    <row r="51" spans="1:39" ht="15" customHeight="1">
      <c r="A51" s="241"/>
      <c r="B51" s="242"/>
      <c r="C51" s="242"/>
      <c r="D51" s="242"/>
      <c r="E51" s="242"/>
      <c r="F51" s="242"/>
      <c r="G51" s="243"/>
      <c r="H51" s="145"/>
      <c r="I51" s="145"/>
      <c r="J51" s="145"/>
      <c r="K51" s="145"/>
      <c r="L51" s="145"/>
      <c r="M51" s="157"/>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9"/>
    </row>
    <row r="52" spans="1:39" ht="15" customHeight="1">
      <c r="A52" s="241"/>
      <c r="B52" s="242"/>
      <c r="C52" s="242"/>
      <c r="D52" s="242"/>
      <c r="E52" s="242"/>
      <c r="F52" s="242"/>
      <c r="G52" s="243"/>
      <c r="H52" s="145"/>
      <c r="I52" s="145"/>
      <c r="J52" s="145"/>
      <c r="K52" s="145"/>
      <c r="L52" s="145"/>
      <c r="M52" s="157"/>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9"/>
    </row>
    <row r="53" spans="1:39" ht="15" customHeight="1">
      <c r="A53" s="241"/>
      <c r="B53" s="242"/>
      <c r="C53" s="242"/>
      <c r="D53" s="242"/>
      <c r="E53" s="242"/>
      <c r="F53" s="242"/>
      <c r="G53" s="243"/>
      <c r="H53" s="145"/>
      <c r="I53" s="145"/>
      <c r="J53" s="145"/>
      <c r="K53" s="145"/>
      <c r="L53" s="145"/>
      <c r="M53" s="157"/>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9"/>
    </row>
    <row r="54" spans="1:39" ht="15" customHeight="1">
      <c r="A54" s="241"/>
      <c r="B54" s="242"/>
      <c r="C54" s="242"/>
      <c r="D54" s="242"/>
      <c r="E54" s="242"/>
      <c r="F54" s="242"/>
      <c r="G54" s="243"/>
      <c r="H54" s="145"/>
      <c r="I54" s="145"/>
      <c r="J54" s="145"/>
      <c r="K54" s="145"/>
      <c r="L54" s="145"/>
      <c r="M54" s="157"/>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9"/>
    </row>
    <row r="55" spans="1:39" ht="15" customHeight="1">
      <c r="A55" s="241"/>
      <c r="B55" s="242"/>
      <c r="C55" s="242"/>
      <c r="D55" s="242"/>
      <c r="E55" s="242"/>
      <c r="F55" s="242"/>
      <c r="G55" s="243"/>
      <c r="H55" s="145"/>
      <c r="I55" s="145"/>
      <c r="J55" s="145"/>
      <c r="K55" s="145"/>
      <c r="L55" s="145"/>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39" ht="15" customHeight="1">
      <c r="A56" s="241"/>
      <c r="B56" s="242"/>
      <c r="C56" s="242"/>
      <c r="D56" s="242"/>
      <c r="E56" s="242"/>
      <c r="F56" s="242"/>
      <c r="G56" s="243"/>
      <c r="H56" s="145"/>
      <c r="I56" s="145"/>
      <c r="J56" s="145"/>
      <c r="K56" s="145"/>
      <c r="L56" s="145"/>
      <c r="M56" s="157"/>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9"/>
    </row>
    <row r="57" spans="1:39" ht="15" customHeight="1">
      <c r="A57" s="241"/>
      <c r="B57" s="242"/>
      <c r="C57" s="242"/>
      <c r="D57" s="242"/>
      <c r="E57" s="242"/>
      <c r="F57" s="242"/>
      <c r="G57" s="243"/>
      <c r="H57" s="145"/>
      <c r="I57" s="145"/>
      <c r="J57" s="145"/>
      <c r="K57" s="145"/>
      <c r="L57" s="145"/>
      <c r="M57" s="157"/>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9"/>
    </row>
    <row r="58" spans="1:39" ht="15" customHeight="1">
      <c r="A58" s="241"/>
      <c r="B58" s="242"/>
      <c r="C58" s="242"/>
      <c r="D58" s="242"/>
      <c r="E58" s="242"/>
      <c r="F58" s="242"/>
      <c r="G58" s="243"/>
      <c r="H58" s="145"/>
      <c r="I58" s="145"/>
      <c r="J58" s="145"/>
      <c r="K58" s="145"/>
      <c r="L58" s="145"/>
      <c r="M58" s="157"/>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9"/>
    </row>
    <row r="59" spans="1:39" ht="15" customHeight="1">
      <c r="A59" s="241"/>
      <c r="B59" s="242"/>
      <c r="C59" s="242"/>
      <c r="D59" s="242"/>
      <c r="E59" s="242"/>
      <c r="F59" s="242"/>
      <c r="G59" s="243"/>
      <c r="H59" s="145"/>
      <c r="I59" s="145"/>
      <c r="J59" s="145"/>
      <c r="K59" s="145"/>
      <c r="L59" s="145"/>
      <c r="M59" s="157"/>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9"/>
    </row>
    <row r="60" spans="1:39" ht="15" customHeight="1">
      <c r="A60" s="19" t="s">
        <v>27</v>
      </c>
      <c r="B60" s="23"/>
      <c r="C60" s="23"/>
      <c r="D60" s="23"/>
      <c r="E60" s="20"/>
      <c r="F60" s="20"/>
      <c r="G60" s="21"/>
      <c r="H60" s="146">
        <f>SUM(H50:L59)</f>
        <v>0</v>
      </c>
      <c r="I60" s="146"/>
      <c r="J60" s="146"/>
      <c r="K60" s="146"/>
      <c r="L60" s="147"/>
      <c r="M60" s="148"/>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50"/>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175</v>
      </c>
    </row>
    <row r="64" spans="1:39">
      <c r="AI64" s="143"/>
      <c r="AJ64" s="143"/>
      <c r="AK64" s="143"/>
      <c r="AL64" s="143"/>
      <c r="AM64" s="143"/>
    </row>
  </sheetData>
  <sheetProtection algorithmName="SHA-512" hashValue="n1lH+V0VMIPPMzQ60nRxWqVrk9LcTsjdlqYslaa8tQsGwc7c/e04C+SKL/W3cH1CyLtWYnv6i26J7X0LyQ+boA==" saltValue="crQEYfd+j8R9JJ4T979THA==" spinCount="100000" sheet="1" formatCells="0" formatColumns="0" formatRows="0" insertColumns="0" insertRows="0" autoFilter="0"/>
  <protectedRanges>
    <protectedRange sqref="H7:N7 T7:AM7 D9:G9 H9:S9 W9:AF9 AG9:AM9 L10:AF10 AJ10:AK10 X21:Z22 A50:AM59" name="範囲1"/>
  </protectedRanges>
  <mergeCells count="122">
    <mergeCell ref="A55:G55"/>
    <mergeCell ref="A56:G56"/>
    <mergeCell ref="A54:G54"/>
    <mergeCell ref="A52:G52"/>
    <mergeCell ref="A51:G51"/>
    <mergeCell ref="A50:G50"/>
    <mergeCell ref="A53:G53"/>
    <mergeCell ref="A57:G57"/>
    <mergeCell ref="A58:G58"/>
    <mergeCell ref="A59:G59"/>
    <mergeCell ref="X15:Z15"/>
    <mergeCell ref="AA16:AM16"/>
    <mergeCell ref="AA15:AM15"/>
    <mergeCell ref="A29:G29"/>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H29:L29"/>
    <mergeCell ref="AI37:AK37"/>
    <mergeCell ref="A17:W17"/>
    <mergeCell ref="A21:W21"/>
    <mergeCell ref="M35:AM35"/>
    <mergeCell ref="M31:AM31"/>
    <mergeCell ref="M32:AM32"/>
    <mergeCell ref="M33:AM33"/>
    <mergeCell ref="H35:L35"/>
    <mergeCell ref="H34:L34"/>
    <mergeCell ref="M34:AM34"/>
    <mergeCell ref="H31:L31"/>
    <mergeCell ref="H32:L32"/>
    <mergeCell ref="H33:L33"/>
    <mergeCell ref="M30:AM30"/>
    <mergeCell ref="M29:AM29"/>
    <mergeCell ref="H30:L3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AL27:AM28"/>
    <mergeCell ref="AI27:AK28"/>
    <mergeCell ref="AI26:AM26"/>
    <mergeCell ref="X17:Z17"/>
    <mergeCell ref="A15:W15"/>
    <mergeCell ref="A16:W16"/>
    <mergeCell ref="AD47:AF48"/>
    <mergeCell ref="AG47:AH48"/>
    <mergeCell ref="AD46:AH46"/>
    <mergeCell ref="AC46:AC48"/>
    <mergeCell ref="AL47:AM48"/>
    <mergeCell ref="AI47:AK48"/>
    <mergeCell ref="AI46:AM46"/>
    <mergeCell ref="A49:G49"/>
    <mergeCell ref="H49:L49"/>
    <mergeCell ref="AI64:AM64"/>
    <mergeCell ref="H50:L50"/>
    <mergeCell ref="H51:L51"/>
    <mergeCell ref="H52:L52"/>
    <mergeCell ref="H54:L54"/>
    <mergeCell ref="H60:L60"/>
    <mergeCell ref="M60:AM60"/>
    <mergeCell ref="M49:AM49"/>
    <mergeCell ref="M50:AM50"/>
    <mergeCell ref="M51:AM51"/>
    <mergeCell ref="M52:AM52"/>
    <mergeCell ref="M54:AM54"/>
    <mergeCell ref="H55:L55"/>
    <mergeCell ref="H56:L56"/>
    <mergeCell ref="M55:AM55"/>
    <mergeCell ref="M56:AM56"/>
    <mergeCell ref="H53:L53"/>
    <mergeCell ref="M53:AM53"/>
    <mergeCell ref="H57:L57"/>
    <mergeCell ref="H58:L58"/>
    <mergeCell ref="H59:L59"/>
    <mergeCell ref="M58:AM58"/>
    <mergeCell ref="M57:AM57"/>
    <mergeCell ref="M59:AM59"/>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43745FC0-7061-46B7-B557-4751A2A4D7C4}">
          <x14:formula1>
            <xm:f>リスト!$B$25:$B$27</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4B15-0C82-4470-8329-89BE1132B3F2}">
  <dimension ref="A1:AV64"/>
  <sheetViews>
    <sheetView showGridLines="0" zoomScaleNormal="100" workbookViewId="0"/>
  </sheetViews>
  <sheetFormatPr defaultColWidth="2.25" defaultRowHeight="13.5"/>
  <cols>
    <col min="1"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148</v>
      </c>
    </row>
    <row r="2" spans="1:48" ht="7.5" customHeight="1"/>
    <row r="3" spans="1:48">
      <c r="A3" s="210" t="s">
        <v>169</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89" t="s">
        <v>170</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1" t="s">
        <v>31</v>
      </c>
      <c r="B7" s="152"/>
      <c r="C7" s="152"/>
      <c r="D7" s="152"/>
      <c r="E7" s="152"/>
      <c r="F7" s="152"/>
      <c r="G7" s="153"/>
      <c r="H7" s="279" t="s">
        <v>153</v>
      </c>
      <c r="I7" s="280"/>
      <c r="J7" s="280"/>
      <c r="K7" s="280"/>
      <c r="L7" s="280"/>
      <c r="M7" s="280"/>
      <c r="N7" s="281"/>
      <c r="O7" s="151" t="s">
        <v>171</v>
      </c>
      <c r="P7" s="152"/>
      <c r="Q7" s="152"/>
      <c r="R7" s="152"/>
      <c r="S7" s="153"/>
      <c r="T7" s="282" t="s">
        <v>154</v>
      </c>
      <c r="U7" s="283"/>
      <c r="V7" s="283"/>
      <c r="W7" s="283"/>
      <c r="X7" s="283"/>
      <c r="Y7" s="283"/>
      <c r="Z7" s="283"/>
      <c r="AA7" s="283"/>
      <c r="AB7" s="283"/>
      <c r="AC7" s="283"/>
      <c r="AD7" s="283"/>
      <c r="AE7" s="283"/>
      <c r="AF7" s="283"/>
      <c r="AG7" s="283"/>
      <c r="AH7" s="283"/>
      <c r="AI7" s="283"/>
      <c r="AJ7" s="283"/>
      <c r="AK7" s="283"/>
      <c r="AL7" s="283"/>
      <c r="AM7" s="284"/>
    </row>
    <row r="8" spans="1:48">
      <c r="A8" s="211" t="s">
        <v>32</v>
      </c>
      <c r="B8" s="212"/>
      <c r="C8" s="213"/>
      <c r="D8" s="151" t="s">
        <v>33</v>
      </c>
      <c r="E8" s="152"/>
      <c r="F8" s="152"/>
      <c r="G8" s="153"/>
      <c r="H8" s="151" t="s">
        <v>24</v>
      </c>
      <c r="I8" s="152"/>
      <c r="J8" s="152"/>
      <c r="K8" s="152"/>
      <c r="L8" s="152"/>
      <c r="M8" s="152"/>
      <c r="N8" s="152"/>
      <c r="O8" s="152"/>
      <c r="P8" s="152"/>
      <c r="Q8" s="152"/>
      <c r="R8" s="152"/>
      <c r="S8" s="153"/>
      <c r="T8" s="211" t="s">
        <v>34</v>
      </c>
      <c r="U8" s="212"/>
      <c r="V8" s="213"/>
      <c r="W8" s="151" t="s">
        <v>18</v>
      </c>
      <c r="X8" s="152"/>
      <c r="Y8" s="152"/>
      <c r="Z8" s="152"/>
      <c r="AA8" s="152"/>
      <c r="AB8" s="152"/>
      <c r="AC8" s="152"/>
      <c r="AD8" s="152"/>
      <c r="AE8" s="152"/>
      <c r="AF8" s="153"/>
      <c r="AG8" s="219" t="s">
        <v>35</v>
      </c>
      <c r="AH8" s="178"/>
      <c r="AI8" s="178"/>
      <c r="AJ8" s="178"/>
      <c r="AK8" s="178"/>
      <c r="AL8" s="178"/>
      <c r="AM8" s="179"/>
    </row>
    <row r="9" spans="1:48" ht="17.25" customHeight="1">
      <c r="A9" s="214"/>
      <c r="B9" s="215"/>
      <c r="C9" s="133"/>
      <c r="D9" s="267" t="s">
        <v>126</v>
      </c>
      <c r="E9" s="268"/>
      <c r="F9" s="268"/>
      <c r="G9" s="269"/>
      <c r="H9" s="270" t="s">
        <v>155</v>
      </c>
      <c r="I9" s="271"/>
      <c r="J9" s="271"/>
      <c r="K9" s="271"/>
      <c r="L9" s="271"/>
      <c r="M9" s="271"/>
      <c r="N9" s="271"/>
      <c r="O9" s="271"/>
      <c r="P9" s="271"/>
      <c r="Q9" s="271"/>
      <c r="R9" s="271"/>
      <c r="S9" s="272"/>
      <c r="T9" s="214"/>
      <c r="U9" s="215"/>
      <c r="V9" s="133"/>
      <c r="W9" s="273" t="s">
        <v>156</v>
      </c>
      <c r="X9" s="274"/>
      <c r="Y9" s="274"/>
      <c r="Z9" s="274"/>
      <c r="AA9" s="274"/>
      <c r="AB9" s="274"/>
      <c r="AC9" s="274"/>
      <c r="AD9" s="274"/>
      <c r="AE9" s="274"/>
      <c r="AF9" s="275"/>
      <c r="AG9" s="276" t="s">
        <v>157</v>
      </c>
      <c r="AH9" s="277"/>
      <c r="AI9" s="277"/>
      <c r="AJ9" s="277"/>
      <c r="AK9" s="277"/>
      <c r="AL9" s="277"/>
      <c r="AM9" s="278"/>
      <c r="AV9" s="3"/>
    </row>
    <row r="10" spans="1:48" s="3" customFormat="1" ht="20.25" customHeight="1">
      <c r="A10" s="151" t="s">
        <v>37</v>
      </c>
      <c r="B10" s="152"/>
      <c r="C10" s="152"/>
      <c r="D10" s="152"/>
      <c r="E10" s="152"/>
      <c r="F10" s="152"/>
      <c r="G10" s="152"/>
      <c r="H10" s="152"/>
      <c r="I10" s="152"/>
      <c r="J10" s="152"/>
      <c r="K10" s="153"/>
      <c r="L10" s="285" t="s">
        <v>68</v>
      </c>
      <c r="M10" s="286"/>
      <c r="N10" s="286"/>
      <c r="O10" s="286"/>
      <c r="P10" s="286"/>
      <c r="Q10" s="286"/>
      <c r="R10" s="286"/>
      <c r="S10" s="286"/>
      <c r="T10" s="286"/>
      <c r="U10" s="286"/>
      <c r="V10" s="286"/>
      <c r="W10" s="286"/>
      <c r="X10" s="286"/>
      <c r="Y10" s="286"/>
      <c r="Z10" s="286"/>
      <c r="AA10" s="286"/>
      <c r="AB10" s="286"/>
      <c r="AC10" s="286"/>
      <c r="AD10" s="286"/>
      <c r="AE10" s="286"/>
      <c r="AF10" s="287"/>
      <c r="AG10" s="177" t="s">
        <v>38</v>
      </c>
      <c r="AH10" s="178"/>
      <c r="AI10" s="179"/>
      <c r="AJ10" s="283">
        <v>50</v>
      </c>
      <c r="AK10" s="283"/>
      <c r="AL10" s="181" t="s">
        <v>39</v>
      </c>
      <c r="AM10" s="182"/>
      <c r="AP10" s="176"/>
      <c r="AQ10" s="176"/>
      <c r="AR10" s="176"/>
      <c r="AS10" s="176"/>
      <c r="AT10" s="176"/>
      <c r="AU10" s="176"/>
    </row>
    <row r="11" spans="1:48" s="3" customFormat="1" ht="18" hidden="1" customHeight="1">
      <c r="A11" s="183" t="s">
        <v>40</v>
      </c>
      <c r="B11" s="184"/>
      <c r="C11" s="184"/>
      <c r="D11" s="184"/>
      <c r="E11" s="184"/>
      <c r="F11" s="184"/>
      <c r="G11" s="184"/>
      <c r="H11" s="185"/>
      <c r="I11" s="4"/>
      <c r="J11" s="55" t="s">
        <v>112</v>
      </c>
      <c r="K11" s="8"/>
      <c r="L11" s="9"/>
      <c r="M11" s="9"/>
      <c r="N11" s="9"/>
      <c r="O11" s="9"/>
      <c r="P11" s="9"/>
      <c r="Q11" s="9"/>
      <c r="R11" s="9"/>
      <c r="S11" s="9"/>
      <c r="T11" s="9"/>
      <c r="U11" s="9"/>
      <c r="V11" s="9"/>
      <c r="W11" s="9"/>
      <c r="X11" s="9"/>
      <c r="Y11" s="4"/>
      <c r="Z11" s="55" t="s">
        <v>111</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89" t="s">
        <v>41</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193" t="s">
        <v>139</v>
      </c>
      <c r="B15" s="194"/>
      <c r="C15" s="194"/>
      <c r="D15" s="194"/>
      <c r="E15" s="194"/>
      <c r="F15" s="194"/>
      <c r="G15" s="194"/>
      <c r="H15" s="194"/>
      <c r="I15" s="194"/>
      <c r="J15" s="194"/>
      <c r="K15" s="194"/>
      <c r="L15" s="194"/>
      <c r="M15" s="194"/>
      <c r="N15" s="194"/>
      <c r="O15" s="194"/>
      <c r="P15" s="194"/>
      <c r="Q15" s="194"/>
      <c r="R15" s="194"/>
      <c r="S15" s="194"/>
      <c r="T15" s="194"/>
      <c r="U15" s="194"/>
      <c r="V15" s="194"/>
      <c r="W15" s="209"/>
      <c r="X15" s="198" t="s">
        <v>42</v>
      </c>
      <c r="Y15" s="199"/>
      <c r="Z15" s="200"/>
      <c r="AA15" s="244" t="s">
        <v>117</v>
      </c>
      <c r="AB15" s="245"/>
      <c r="AC15" s="245"/>
      <c r="AD15" s="245"/>
      <c r="AE15" s="245"/>
      <c r="AF15" s="245"/>
      <c r="AG15" s="245"/>
      <c r="AH15" s="245"/>
      <c r="AI15" s="245"/>
      <c r="AJ15" s="245"/>
      <c r="AK15" s="245"/>
      <c r="AL15" s="245"/>
      <c r="AM15" s="245"/>
    </row>
    <row r="16" spans="1:48" s="3" customFormat="1" ht="18" hidden="1" customHeight="1">
      <c r="A16" s="193" t="s">
        <v>140</v>
      </c>
      <c r="B16" s="194"/>
      <c r="C16" s="194"/>
      <c r="D16" s="194"/>
      <c r="E16" s="194"/>
      <c r="F16" s="194"/>
      <c r="G16" s="194"/>
      <c r="H16" s="194"/>
      <c r="I16" s="194"/>
      <c r="J16" s="194"/>
      <c r="K16" s="194"/>
      <c r="L16" s="194"/>
      <c r="M16" s="194"/>
      <c r="N16" s="194"/>
      <c r="O16" s="194"/>
      <c r="P16" s="194"/>
      <c r="Q16" s="194"/>
      <c r="R16" s="194"/>
      <c r="S16" s="194"/>
      <c r="T16" s="194"/>
      <c r="U16" s="194"/>
      <c r="V16" s="194"/>
      <c r="W16" s="209"/>
      <c r="X16" s="198" t="s">
        <v>42</v>
      </c>
      <c r="Y16" s="199"/>
      <c r="Z16" s="200"/>
      <c r="AA16" s="244" t="s">
        <v>116</v>
      </c>
      <c r="AB16" s="245"/>
      <c r="AC16" s="245"/>
      <c r="AD16" s="245"/>
      <c r="AE16" s="245"/>
      <c r="AF16" s="245"/>
      <c r="AG16" s="245"/>
      <c r="AH16" s="245"/>
      <c r="AI16" s="245"/>
      <c r="AJ16" s="245"/>
      <c r="AK16" s="245"/>
      <c r="AL16" s="245"/>
      <c r="AM16" s="245"/>
    </row>
    <row r="17" spans="1:48" s="3" customFormat="1" ht="18" hidden="1" customHeight="1">
      <c r="A17" s="235" t="s">
        <v>115</v>
      </c>
      <c r="B17" s="236"/>
      <c r="C17" s="236"/>
      <c r="D17" s="236"/>
      <c r="E17" s="236"/>
      <c r="F17" s="236"/>
      <c r="G17" s="236"/>
      <c r="H17" s="236"/>
      <c r="I17" s="236"/>
      <c r="J17" s="236"/>
      <c r="K17" s="236"/>
      <c r="L17" s="236"/>
      <c r="M17" s="236"/>
      <c r="N17" s="236"/>
      <c r="O17" s="236"/>
      <c r="P17" s="236"/>
      <c r="Q17" s="236"/>
      <c r="R17" s="236"/>
      <c r="S17" s="236"/>
      <c r="T17" s="236"/>
      <c r="U17" s="236"/>
      <c r="V17" s="236"/>
      <c r="W17" s="237"/>
      <c r="X17" s="198"/>
      <c r="Y17" s="199"/>
      <c r="Z17" s="200"/>
      <c r="AA17" s="72"/>
      <c r="AB17" s="95"/>
      <c r="AC17" s="95"/>
      <c r="AD17" s="95"/>
      <c r="AE17" s="95"/>
      <c r="AF17" s="95"/>
      <c r="AG17" s="95"/>
      <c r="AH17" s="95"/>
      <c r="AI17" s="95"/>
      <c r="AJ17" s="95"/>
      <c r="AK17" s="95"/>
      <c r="AL17" s="95"/>
      <c r="AM17" s="95"/>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89" t="s">
        <v>141</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row>
    <row r="20" spans="1:48" s="50" customFormat="1" ht="3" customHeight="1">
      <c r="I20" s="57"/>
      <c r="J20" s="58"/>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8" customHeight="1">
      <c r="A21" s="193" t="s">
        <v>173</v>
      </c>
      <c r="B21" s="194"/>
      <c r="C21" s="194"/>
      <c r="D21" s="194"/>
      <c r="E21" s="194"/>
      <c r="F21" s="194"/>
      <c r="G21" s="194"/>
      <c r="H21" s="194"/>
      <c r="I21" s="194"/>
      <c r="J21" s="194"/>
      <c r="K21" s="194"/>
      <c r="L21" s="194"/>
      <c r="M21" s="194"/>
      <c r="N21" s="194"/>
      <c r="O21" s="194"/>
      <c r="P21" s="194"/>
      <c r="Q21" s="194"/>
      <c r="R21" s="194"/>
      <c r="S21" s="194"/>
      <c r="T21" s="194"/>
      <c r="U21" s="194"/>
      <c r="V21" s="194"/>
      <c r="W21" s="194"/>
      <c r="X21" s="264" t="s">
        <v>42</v>
      </c>
      <c r="Y21" s="265"/>
      <c r="Z21" s="266"/>
      <c r="AA21" s="73"/>
      <c r="AB21" s="73"/>
      <c r="AC21" s="73"/>
      <c r="AD21" s="73"/>
      <c r="AE21" s="73"/>
      <c r="AF21" s="73"/>
      <c r="AG21" s="73"/>
      <c r="AH21" s="74"/>
      <c r="AI21" s="74"/>
      <c r="AJ21" s="74"/>
      <c r="AK21" s="74"/>
      <c r="AL21" s="74"/>
      <c r="AM21" s="74"/>
    </row>
    <row r="22" spans="1:48" s="3" customFormat="1" ht="18" customHeight="1">
      <c r="A22" s="193" t="s">
        <v>182</v>
      </c>
      <c r="B22" s="194"/>
      <c r="C22" s="194"/>
      <c r="D22" s="194"/>
      <c r="E22" s="194"/>
      <c r="F22" s="194"/>
      <c r="G22" s="194"/>
      <c r="H22" s="194"/>
      <c r="I22" s="194"/>
      <c r="J22" s="194"/>
      <c r="K22" s="194"/>
      <c r="L22" s="194"/>
      <c r="M22" s="194"/>
      <c r="N22" s="194"/>
      <c r="O22" s="194"/>
      <c r="P22" s="194"/>
      <c r="Q22" s="194"/>
      <c r="R22" s="194"/>
      <c r="S22" s="194"/>
      <c r="T22" s="194"/>
      <c r="U22" s="194"/>
      <c r="V22" s="194"/>
      <c r="W22" s="194"/>
      <c r="X22" s="264" t="s">
        <v>42</v>
      </c>
      <c r="Y22" s="265"/>
      <c r="Z22" s="266"/>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89" t="s">
        <v>159</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110</v>
      </c>
      <c r="B26" s="50"/>
      <c r="C26" s="49"/>
      <c r="D26" s="50"/>
      <c r="E26" s="61"/>
      <c r="F26" s="50"/>
      <c r="G26" s="50"/>
      <c r="H26" s="50"/>
      <c r="I26" s="50"/>
      <c r="J26" s="62"/>
      <c r="K26" s="62"/>
      <c r="L26" s="62"/>
      <c r="M26" s="62"/>
      <c r="N26" s="62"/>
      <c r="O26" s="63"/>
      <c r="P26" s="49"/>
      <c r="Q26" s="51"/>
      <c r="R26" s="51"/>
      <c r="S26" s="62"/>
      <c r="T26" s="58"/>
      <c r="U26" s="62"/>
      <c r="V26" s="62"/>
      <c r="W26" s="49"/>
      <c r="AC26" s="167"/>
      <c r="AD26" s="165" t="s">
        <v>43</v>
      </c>
      <c r="AE26" s="166"/>
      <c r="AF26" s="166"/>
      <c r="AG26" s="166"/>
      <c r="AH26" s="166"/>
      <c r="AI26" s="173" t="s">
        <v>44</v>
      </c>
      <c r="AJ26" s="174"/>
      <c r="AK26" s="174"/>
      <c r="AL26" s="174"/>
      <c r="AM26" s="175"/>
      <c r="AV26" s="3"/>
    </row>
    <row r="27" spans="1:48" ht="14.25" hidden="1" thickBot="1">
      <c r="A27" s="60"/>
      <c r="B27" s="50"/>
      <c r="C27" s="49"/>
      <c r="D27" s="50"/>
      <c r="E27" s="61"/>
      <c r="F27" s="50"/>
      <c r="G27" s="50"/>
      <c r="H27" s="50"/>
      <c r="I27" s="50"/>
      <c r="J27" s="62"/>
      <c r="K27" s="62"/>
      <c r="L27" s="62"/>
      <c r="M27" s="62"/>
      <c r="N27" s="62"/>
      <c r="O27" s="63"/>
      <c r="P27" s="49"/>
      <c r="Q27" s="51"/>
      <c r="R27" s="51"/>
      <c r="S27" s="62"/>
      <c r="T27" s="58"/>
      <c r="U27" s="62"/>
      <c r="V27" s="62"/>
      <c r="W27" s="64"/>
      <c r="AC27" s="167"/>
      <c r="AD27" s="186">
        <f>IFERROR(VLOOKUP(L10,リスト!B2:D20,2,FALSE),IFERROR(VLOOKUP(L10,リスト!B21:D31,2,FALSE)*AJ10,""))</f>
        <v>300</v>
      </c>
      <c r="AE27" s="187"/>
      <c r="AF27" s="187"/>
      <c r="AG27" s="188" t="s">
        <v>11</v>
      </c>
      <c r="AH27" s="188"/>
      <c r="AI27" s="205">
        <f>MIN(AD27,ROUNDDOWN((H35+H44)/1000,0))</f>
        <v>0</v>
      </c>
      <c r="AJ27" s="206"/>
      <c r="AK27" s="206"/>
      <c r="AL27" s="201" t="s">
        <v>11</v>
      </c>
      <c r="AM27" s="202"/>
    </row>
    <row r="28" spans="1:48" ht="14.25" hidden="1" thickBot="1">
      <c r="A28" s="49" t="s">
        <v>113</v>
      </c>
      <c r="B28" s="50"/>
      <c r="C28" s="49"/>
      <c r="D28" s="50"/>
      <c r="E28" s="61"/>
      <c r="F28" s="50"/>
      <c r="G28" s="50"/>
      <c r="H28" s="50"/>
      <c r="I28" s="50"/>
      <c r="J28" s="62"/>
      <c r="K28" s="62"/>
      <c r="L28" s="62"/>
      <c r="M28" s="62"/>
      <c r="N28" s="62"/>
      <c r="O28" s="63"/>
      <c r="P28" s="49"/>
      <c r="Q28" s="51"/>
      <c r="R28" s="51"/>
      <c r="S28" s="62"/>
      <c r="T28" s="58"/>
      <c r="U28" s="62"/>
      <c r="V28" s="62"/>
      <c r="W28" s="64"/>
      <c r="AC28" s="167"/>
      <c r="AD28" s="186"/>
      <c r="AE28" s="187"/>
      <c r="AF28" s="187"/>
      <c r="AG28" s="188"/>
      <c r="AH28" s="188"/>
      <c r="AI28" s="207"/>
      <c r="AJ28" s="208"/>
      <c r="AK28" s="208"/>
      <c r="AL28" s="203"/>
      <c r="AM28" s="204"/>
    </row>
    <row r="29" spans="1:48" ht="15" hidden="1" customHeight="1">
      <c r="A29" s="151" t="s">
        <v>45</v>
      </c>
      <c r="B29" s="152"/>
      <c r="C29" s="152"/>
      <c r="D29" s="152"/>
      <c r="E29" s="152"/>
      <c r="F29" s="152"/>
      <c r="G29" s="153"/>
      <c r="H29" s="152" t="s">
        <v>46</v>
      </c>
      <c r="I29" s="152"/>
      <c r="J29" s="152"/>
      <c r="K29" s="152"/>
      <c r="L29" s="152"/>
      <c r="M29" s="151" t="s">
        <v>47</v>
      </c>
      <c r="N29" s="152"/>
      <c r="O29" s="152"/>
      <c r="P29" s="152"/>
      <c r="Q29" s="152"/>
      <c r="R29" s="152"/>
      <c r="S29" s="152"/>
      <c r="T29" s="152"/>
      <c r="U29" s="152"/>
      <c r="V29" s="152"/>
      <c r="W29" s="152"/>
      <c r="X29" s="152"/>
      <c r="Y29" s="152"/>
      <c r="Z29" s="152"/>
      <c r="AA29" s="152"/>
      <c r="AB29" s="152"/>
      <c r="AC29" s="152"/>
      <c r="AD29" s="152"/>
      <c r="AE29" s="152"/>
      <c r="AF29" s="152"/>
      <c r="AG29" s="152"/>
      <c r="AH29" s="152"/>
      <c r="AI29" s="215"/>
      <c r="AJ29" s="215"/>
      <c r="AK29" s="215"/>
      <c r="AL29" s="215"/>
      <c r="AM29" s="133"/>
    </row>
    <row r="30" spans="1:48" ht="15" hidden="1" customHeight="1">
      <c r="A30" s="36" t="s">
        <v>48</v>
      </c>
      <c r="B30" s="37"/>
      <c r="C30" s="37"/>
      <c r="D30" s="37"/>
      <c r="E30" s="38"/>
      <c r="F30" s="38"/>
      <c r="G30" s="39"/>
      <c r="H30" s="144"/>
      <c r="I30" s="144"/>
      <c r="J30" s="144"/>
      <c r="K30" s="144"/>
      <c r="L30" s="144"/>
      <c r="M30" s="238"/>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40"/>
    </row>
    <row r="31" spans="1:48" ht="15" hidden="1" customHeight="1">
      <c r="A31" s="15" t="s">
        <v>49</v>
      </c>
      <c r="B31" s="16"/>
      <c r="C31" s="16"/>
      <c r="D31" s="16"/>
      <c r="E31" s="17"/>
      <c r="F31" s="17"/>
      <c r="G31" s="18"/>
      <c r="H31" s="145"/>
      <c r="I31" s="145"/>
      <c r="J31" s="145"/>
      <c r="K31" s="145"/>
      <c r="L31" s="145"/>
      <c r="M31" s="157"/>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9"/>
    </row>
    <row r="32" spans="1:48" ht="15" hidden="1" customHeight="1">
      <c r="A32" s="15" t="s">
        <v>50</v>
      </c>
      <c r="B32" s="16"/>
      <c r="C32" s="16"/>
      <c r="D32" s="16"/>
      <c r="E32" s="17"/>
      <c r="F32" s="17"/>
      <c r="G32" s="18"/>
      <c r="H32" s="145"/>
      <c r="I32" s="145"/>
      <c r="J32" s="145"/>
      <c r="K32" s="145"/>
      <c r="L32" s="145"/>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15" hidden="1" customHeight="1">
      <c r="A33" s="15" t="s">
        <v>51</v>
      </c>
      <c r="B33" s="16"/>
      <c r="C33" s="16"/>
      <c r="D33" s="16"/>
      <c r="E33" s="17"/>
      <c r="F33" s="17"/>
      <c r="G33" s="18"/>
      <c r="H33" s="145"/>
      <c r="I33" s="145"/>
      <c r="J33" s="145"/>
      <c r="K33" s="145"/>
      <c r="L33" s="145"/>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hidden="1" customHeight="1">
      <c r="A34" s="15" t="s">
        <v>52</v>
      </c>
      <c r="B34" s="16"/>
      <c r="C34" s="16"/>
      <c r="D34" s="16"/>
      <c r="E34" s="17"/>
      <c r="F34" s="17"/>
      <c r="G34" s="18"/>
      <c r="H34" s="145"/>
      <c r="I34" s="145"/>
      <c r="J34" s="145"/>
      <c r="K34" s="145"/>
      <c r="L34" s="145"/>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hidden="1" customHeight="1">
      <c r="A35" s="19" t="s">
        <v>27</v>
      </c>
      <c r="B35" s="20"/>
      <c r="C35" s="20"/>
      <c r="D35" s="20"/>
      <c r="E35" s="20"/>
      <c r="F35" s="20"/>
      <c r="G35" s="21"/>
      <c r="H35" s="146">
        <f>SUM(H30:L34)</f>
        <v>0</v>
      </c>
      <c r="I35" s="146"/>
      <c r="J35" s="146"/>
      <c r="K35" s="146"/>
      <c r="L35" s="147"/>
      <c r="M35" s="148"/>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50"/>
    </row>
    <row r="36" spans="1:48" s="51" customFormat="1" ht="14.25" hidden="1" thickBot="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6"/>
      <c r="AI36" s="234"/>
      <c r="AJ36" s="234"/>
      <c r="AK36" s="234"/>
      <c r="AL36" s="246"/>
      <c r="AM36" s="246"/>
    </row>
    <row r="37" spans="1:48" s="51" customFormat="1" ht="14.25" hidden="1" thickBot="1">
      <c r="A37" s="49" t="s">
        <v>114</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6"/>
      <c r="AI37" s="234"/>
      <c r="AJ37" s="234"/>
      <c r="AK37" s="234"/>
      <c r="AL37" s="246"/>
      <c r="AM37" s="246"/>
    </row>
    <row r="38" spans="1:48" ht="15" hidden="1" customHeight="1">
      <c r="A38" s="151" t="s">
        <v>45</v>
      </c>
      <c r="B38" s="152"/>
      <c r="C38" s="152"/>
      <c r="D38" s="152"/>
      <c r="E38" s="152"/>
      <c r="F38" s="152"/>
      <c r="G38" s="153"/>
      <c r="H38" s="152" t="s">
        <v>46</v>
      </c>
      <c r="I38" s="152"/>
      <c r="J38" s="152"/>
      <c r="K38" s="152"/>
      <c r="L38" s="152"/>
      <c r="M38" s="151" t="s">
        <v>47</v>
      </c>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3"/>
    </row>
    <row r="39" spans="1:48" ht="15" hidden="1" customHeight="1">
      <c r="A39" s="36" t="s">
        <v>48</v>
      </c>
      <c r="B39" s="37"/>
      <c r="C39" s="37"/>
      <c r="D39" s="37"/>
      <c r="E39" s="38"/>
      <c r="F39" s="38"/>
      <c r="G39" s="39"/>
      <c r="H39" s="144"/>
      <c r="I39" s="144"/>
      <c r="J39" s="144"/>
      <c r="K39" s="144"/>
      <c r="L39" s="144"/>
      <c r="M39" s="238"/>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40"/>
    </row>
    <row r="40" spans="1:48" ht="15" hidden="1" customHeight="1">
      <c r="A40" s="15" t="s">
        <v>49</v>
      </c>
      <c r="B40" s="16"/>
      <c r="C40" s="16"/>
      <c r="D40" s="16"/>
      <c r="E40" s="17"/>
      <c r="F40" s="17"/>
      <c r="G40" s="18"/>
      <c r="H40" s="145"/>
      <c r="I40" s="145"/>
      <c r="J40" s="145"/>
      <c r="K40" s="145"/>
      <c r="L40" s="145"/>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15" hidden="1" customHeight="1">
      <c r="A41" s="15" t="s">
        <v>50</v>
      </c>
      <c r="B41" s="16"/>
      <c r="C41" s="16"/>
      <c r="D41" s="16"/>
      <c r="E41" s="17"/>
      <c r="F41" s="17"/>
      <c r="G41" s="18"/>
      <c r="H41" s="145"/>
      <c r="I41" s="145"/>
      <c r="J41" s="145"/>
      <c r="K41" s="145"/>
      <c r="L41" s="145"/>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row>
    <row r="42" spans="1:48" ht="15" hidden="1" customHeight="1">
      <c r="A42" s="15" t="s">
        <v>51</v>
      </c>
      <c r="B42" s="16"/>
      <c r="C42" s="16"/>
      <c r="D42" s="16"/>
      <c r="E42" s="17"/>
      <c r="F42" s="17"/>
      <c r="G42" s="18"/>
      <c r="H42" s="145"/>
      <c r="I42" s="145"/>
      <c r="J42" s="145"/>
      <c r="K42" s="145"/>
      <c r="L42" s="145"/>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c r="AV42" s="3"/>
    </row>
    <row r="43" spans="1:48" ht="15" hidden="1" customHeight="1">
      <c r="A43" s="15" t="s">
        <v>52</v>
      </c>
      <c r="B43" s="16"/>
      <c r="C43" s="16"/>
      <c r="D43" s="16"/>
      <c r="E43" s="17"/>
      <c r="F43" s="17"/>
      <c r="G43" s="18"/>
      <c r="H43" s="145"/>
      <c r="I43" s="145"/>
      <c r="J43" s="145"/>
      <c r="K43" s="145"/>
      <c r="L43" s="145"/>
      <c r="M43" s="157"/>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9"/>
    </row>
    <row r="44" spans="1:48" ht="15" hidden="1" customHeight="1">
      <c r="A44" s="19" t="s">
        <v>27</v>
      </c>
      <c r="B44" s="20"/>
      <c r="C44" s="20"/>
      <c r="D44" s="20"/>
      <c r="E44" s="20"/>
      <c r="F44" s="20"/>
      <c r="G44" s="21"/>
      <c r="H44" s="146">
        <f>SUM(H39:L43)</f>
        <v>0</v>
      </c>
      <c r="I44" s="146"/>
      <c r="J44" s="146"/>
      <c r="K44" s="146"/>
      <c r="L44" s="147"/>
      <c r="M44" s="148"/>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50"/>
    </row>
    <row r="45" spans="1:48" s="51" customFormat="1" ht="6" hidden="1" customHeigh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167"/>
      <c r="AD46" s="165" t="s">
        <v>174</v>
      </c>
      <c r="AE46" s="166"/>
      <c r="AF46" s="166"/>
      <c r="AG46" s="166"/>
      <c r="AH46" s="166"/>
      <c r="AI46" s="173" t="s">
        <v>161</v>
      </c>
      <c r="AJ46" s="174"/>
      <c r="AK46" s="174"/>
      <c r="AL46" s="174"/>
      <c r="AM46" s="175"/>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167"/>
      <c r="AD47" s="160">
        <f>IFERROR(VLOOKUP(L10,リスト!B21:E31,4,FALSE)*AJ10,"")</f>
        <v>900</v>
      </c>
      <c r="AE47" s="161"/>
      <c r="AF47" s="161"/>
      <c r="AG47" s="164" t="s">
        <v>11</v>
      </c>
      <c r="AH47" s="164"/>
      <c r="AI47" s="169">
        <f>IF(AD47="","",MIN(AD47,ROUNDDOWN(H60/1000,0)))</f>
        <v>900</v>
      </c>
      <c r="AJ47" s="170"/>
      <c r="AK47" s="170"/>
      <c r="AL47" s="164" t="s">
        <v>11</v>
      </c>
      <c r="AM47" s="168"/>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167"/>
      <c r="AD48" s="162"/>
      <c r="AE48" s="163"/>
      <c r="AF48" s="163"/>
      <c r="AG48" s="164"/>
      <c r="AH48" s="164"/>
      <c r="AI48" s="171"/>
      <c r="AJ48" s="172"/>
      <c r="AK48" s="172"/>
      <c r="AL48" s="164"/>
      <c r="AM48" s="168"/>
    </row>
    <row r="49" spans="1:39" ht="15" customHeight="1">
      <c r="A49" s="151" t="s">
        <v>149</v>
      </c>
      <c r="B49" s="152"/>
      <c r="C49" s="152"/>
      <c r="D49" s="152"/>
      <c r="E49" s="152"/>
      <c r="F49" s="152"/>
      <c r="G49" s="153"/>
      <c r="H49" s="152" t="s">
        <v>160</v>
      </c>
      <c r="I49" s="152"/>
      <c r="J49" s="152"/>
      <c r="K49" s="152"/>
      <c r="L49" s="152"/>
      <c r="M49" s="151" t="s">
        <v>150</v>
      </c>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3"/>
    </row>
    <row r="50" spans="1:39" ht="15" customHeight="1">
      <c r="A50" s="257" t="s">
        <v>181</v>
      </c>
      <c r="B50" s="258"/>
      <c r="C50" s="258"/>
      <c r="D50" s="258"/>
      <c r="E50" s="258"/>
      <c r="F50" s="258"/>
      <c r="G50" s="259"/>
      <c r="H50" s="260">
        <v>500000</v>
      </c>
      <c r="I50" s="260"/>
      <c r="J50" s="260"/>
      <c r="K50" s="260"/>
      <c r="L50" s="260"/>
      <c r="M50" s="261" t="s">
        <v>176</v>
      </c>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3"/>
    </row>
    <row r="51" spans="1:39" ht="15" customHeight="1">
      <c r="A51" s="250" t="s">
        <v>177</v>
      </c>
      <c r="B51" s="251"/>
      <c r="C51" s="251"/>
      <c r="D51" s="251"/>
      <c r="E51" s="251"/>
      <c r="F51" s="251"/>
      <c r="G51" s="252"/>
      <c r="H51" s="253">
        <v>1000000</v>
      </c>
      <c r="I51" s="253"/>
      <c r="J51" s="253"/>
      <c r="K51" s="253"/>
      <c r="L51" s="253"/>
      <c r="M51" s="254" t="s">
        <v>178</v>
      </c>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6"/>
    </row>
    <row r="52" spans="1:39" ht="15" customHeight="1">
      <c r="A52" s="250" t="s">
        <v>177</v>
      </c>
      <c r="B52" s="251"/>
      <c r="C52" s="251"/>
      <c r="D52" s="251"/>
      <c r="E52" s="251"/>
      <c r="F52" s="251"/>
      <c r="G52" s="252"/>
      <c r="H52" s="253">
        <v>1000000</v>
      </c>
      <c r="I52" s="253"/>
      <c r="J52" s="253"/>
      <c r="K52" s="253"/>
      <c r="L52" s="253"/>
      <c r="M52" s="254" t="s">
        <v>179</v>
      </c>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6"/>
    </row>
    <row r="53" spans="1:39" ht="15" customHeight="1">
      <c r="A53" s="250" t="s">
        <v>177</v>
      </c>
      <c r="B53" s="251"/>
      <c r="C53" s="251"/>
      <c r="D53" s="251"/>
      <c r="E53" s="251"/>
      <c r="F53" s="251"/>
      <c r="G53" s="252"/>
      <c r="H53" s="253">
        <v>1000000</v>
      </c>
      <c r="I53" s="253"/>
      <c r="J53" s="253"/>
      <c r="K53" s="253"/>
      <c r="L53" s="253"/>
      <c r="M53" s="254" t="s">
        <v>180</v>
      </c>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6"/>
    </row>
    <row r="54" spans="1:39" ht="15" customHeight="1">
      <c r="A54" s="241"/>
      <c r="B54" s="242"/>
      <c r="C54" s="242"/>
      <c r="D54" s="242"/>
      <c r="E54" s="242"/>
      <c r="F54" s="242"/>
      <c r="G54" s="243"/>
      <c r="H54" s="145"/>
      <c r="I54" s="145"/>
      <c r="J54" s="145"/>
      <c r="K54" s="145"/>
      <c r="L54" s="145"/>
      <c r="M54" s="157"/>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9"/>
    </row>
    <row r="55" spans="1:39" ht="15" customHeight="1">
      <c r="A55" s="241"/>
      <c r="B55" s="242"/>
      <c r="C55" s="242"/>
      <c r="D55" s="242"/>
      <c r="E55" s="242"/>
      <c r="F55" s="242"/>
      <c r="G55" s="243"/>
      <c r="H55" s="145"/>
      <c r="I55" s="145"/>
      <c r="J55" s="145"/>
      <c r="K55" s="145"/>
      <c r="L55" s="145"/>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39" ht="15" customHeight="1">
      <c r="A56" s="241"/>
      <c r="B56" s="242"/>
      <c r="C56" s="242"/>
      <c r="D56" s="242"/>
      <c r="E56" s="242"/>
      <c r="F56" s="242"/>
      <c r="G56" s="243"/>
      <c r="H56" s="145"/>
      <c r="I56" s="145"/>
      <c r="J56" s="145"/>
      <c r="K56" s="145"/>
      <c r="L56" s="145"/>
      <c r="M56" s="157"/>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9"/>
    </row>
    <row r="57" spans="1:39" ht="15" customHeight="1">
      <c r="A57" s="241"/>
      <c r="B57" s="242"/>
      <c r="C57" s="242"/>
      <c r="D57" s="242"/>
      <c r="E57" s="242"/>
      <c r="F57" s="242"/>
      <c r="G57" s="243"/>
      <c r="H57" s="145"/>
      <c r="I57" s="145"/>
      <c r="J57" s="145"/>
      <c r="K57" s="145"/>
      <c r="L57" s="145"/>
      <c r="M57" s="157"/>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9"/>
    </row>
    <row r="58" spans="1:39" ht="15" customHeight="1">
      <c r="A58" s="112"/>
      <c r="B58" s="113"/>
      <c r="C58" s="113"/>
      <c r="D58" s="113"/>
      <c r="E58" s="113"/>
      <c r="F58" s="113"/>
      <c r="G58" s="114"/>
      <c r="H58" s="107"/>
      <c r="I58" s="107"/>
      <c r="J58" s="107"/>
      <c r="K58" s="107"/>
      <c r="L58" s="107"/>
      <c r="M58" s="108"/>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10"/>
    </row>
    <row r="59" spans="1:39" ht="15" customHeight="1">
      <c r="A59" s="112"/>
      <c r="B59" s="113"/>
      <c r="C59" s="113"/>
      <c r="D59" s="113"/>
      <c r="E59" s="113"/>
      <c r="F59" s="113"/>
      <c r="G59" s="114"/>
      <c r="H59" s="107"/>
      <c r="I59" s="107"/>
      <c r="J59" s="107"/>
      <c r="K59" s="107"/>
      <c r="L59" s="107"/>
      <c r="M59" s="108"/>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10"/>
    </row>
    <row r="60" spans="1:39" ht="15" customHeight="1">
      <c r="A60" s="19" t="s">
        <v>27</v>
      </c>
      <c r="B60" s="23"/>
      <c r="C60" s="23"/>
      <c r="D60" s="23"/>
      <c r="E60" s="20"/>
      <c r="F60" s="20"/>
      <c r="G60" s="21"/>
      <c r="H60" s="146">
        <f>SUM(H50:L59)</f>
        <v>3500000</v>
      </c>
      <c r="I60" s="146"/>
      <c r="J60" s="146"/>
      <c r="K60" s="146"/>
      <c r="L60" s="147"/>
      <c r="M60" s="148"/>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50"/>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175</v>
      </c>
    </row>
    <row r="64" spans="1:39">
      <c r="AI64" s="143"/>
      <c r="AJ64" s="143"/>
      <c r="AK64" s="143"/>
      <c r="AL64" s="143"/>
      <c r="AM64" s="143"/>
    </row>
  </sheetData>
  <sheetProtection algorithmName="SHA-512" hashValue="ZWpSZ7i02ozeH91OdVeLWmTv+tk17siNwm4X6J7oF/QpmTYoBUsPyGmQzUDzovAM/sP2Az16tjBCWat7Iw3e8Q==" saltValue="/+zGHf0hzxVoQ2d3zxfD6Q==" spinCount="100000" sheet="1" objects="1" scenarios="1"/>
  <mergeCells count="116">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A50:G50"/>
    <mergeCell ref="H50:L50"/>
    <mergeCell ref="M50:AM50"/>
    <mergeCell ref="H44:L44"/>
    <mergeCell ref="M44:AM44"/>
    <mergeCell ref="AC46:AC48"/>
    <mergeCell ref="AD46:AH46"/>
    <mergeCell ref="AI46:AM46"/>
    <mergeCell ref="AD47:AF48"/>
    <mergeCell ref="AG47:AH48"/>
    <mergeCell ref="AI47:AK48"/>
    <mergeCell ref="AL47:AM48"/>
    <mergeCell ref="A53:G53"/>
    <mergeCell ref="H53:L53"/>
    <mergeCell ref="M53:AM53"/>
    <mergeCell ref="A54:G54"/>
    <mergeCell ref="H54:L54"/>
    <mergeCell ref="M54:AM54"/>
    <mergeCell ref="A51:G51"/>
    <mergeCell ref="H51:L51"/>
    <mergeCell ref="M51:AM51"/>
    <mergeCell ref="A52:G52"/>
    <mergeCell ref="H52:L52"/>
    <mergeCell ref="M52:AM52"/>
    <mergeCell ref="H60:L60"/>
    <mergeCell ref="M60:AM60"/>
    <mergeCell ref="AI64:AM64"/>
    <mergeCell ref="A57:G57"/>
    <mergeCell ref="H57:L57"/>
    <mergeCell ref="M57:AM57"/>
    <mergeCell ref="A55:G55"/>
    <mergeCell ref="H55:L55"/>
    <mergeCell ref="M55:AM55"/>
    <mergeCell ref="A56:G56"/>
    <mergeCell ref="H56:L56"/>
    <mergeCell ref="M56:AM56"/>
  </mergeCells>
  <phoneticPr fontId="4"/>
  <dataValidations count="2">
    <dataValidation type="list" allowBlank="1" showInputMessage="1" showErrorMessage="1" sqref="X15:Z17 X21:Z22" xr:uid="{51C4D3FA-4D84-4B53-8559-9157630DAB64}">
      <formula1>"✔"</formula1>
    </dataValidation>
    <dataValidation imeMode="halfAlpha" allowBlank="1" showInputMessage="1" showErrorMessage="1" sqref="S26:V28 J26:N28 S37:V37 J37:N37" xr:uid="{036CCE13-10DC-4761-A79C-9C5F5BD1D2C7}"/>
  </dataValidations>
  <pageMargins left="0.7" right="0.7" top="0.75" bottom="0.75" header="0.3" footer="0.3"/>
  <pageSetup paperSize="9" scale="98" orientation="portrait" r:id="rId1"/>
  <colBreaks count="1" manualBreakCount="1">
    <brk id="39" max="1048575" man="1"/>
  </colBreaks>
  <ignoredErrors>
    <ignoredError sqref="H7"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xr:uid="{7D2FCD09-0D37-43EC-87CA-3BB4BE3F31F6}">
          <x14:formula1>
            <xm:f>リスト!$B$32:$B$78</xm:f>
          </x14:formula1>
          <xm:sqref>D9:G9</xm:sqref>
        </x14:dataValidation>
        <x14:dataValidation type="list" allowBlank="1" xr:uid="{2B6B8F6F-81BF-4527-8756-F77441D9655D}">
          <x14:formula1>
            <xm:f>リスト!$B$25:$B$27</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3" workbookViewId="0">
      <selection activeCell="B29" sqref="B29"/>
    </sheetView>
  </sheetViews>
  <sheetFormatPr defaultRowHeight="13.5"/>
  <cols>
    <col min="2" max="2" width="39.125" bestFit="1" customWidth="1"/>
  </cols>
  <sheetData>
    <row r="1" spans="1:4">
      <c r="B1" t="s">
        <v>96</v>
      </c>
    </row>
    <row r="2" spans="1:4">
      <c r="A2">
        <v>1</v>
      </c>
      <c r="B2" t="s">
        <v>97</v>
      </c>
      <c r="C2">
        <v>200</v>
      </c>
      <c r="D2" t="s">
        <v>53</v>
      </c>
    </row>
    <row r="3" spans="1:4">
      <c r="A3">
        <v>2</v>
      </c>
      <c r="B3" t="s">
        <v>98</v>
      </c>
      <c r="C3">
        <v>300</v>
      </c>
      <c r="D3" t="s">
        <v>53</v>
      </c>
    </row>
    <row r="4" spans="1:4">
      <c r="A4">
        <v>3</v>
      </c>
      <c r="B4" t="s">
        <v>99</v>
      </c>
      <c r="C4">
        <v>400</v>
      </c>
      <c r="D4" t="s">
        <v>53</v>
      </c>
    </row>
    <row r="5" spans="1:4">
      <c r="A5">
        <v>4</v>
      </c>
      <c r="B5" t="s">
        <v>100</v>
      </c>
      <c r="C5">
        <v>500</v>
      </c>
      <c r="D5" t="s">
        <v>53</v>
      </c>
    </row>
    <row r="6" spans="1:4">
      <c r="A6">
        <v>5</v>
      </c>
      <c r="B6" t="s">
        <v>57</v>
      </c>
      <c r="C6">
        <v>200</v>
      </c>
      <c r="D6" t="s">
        <v>53</v>
      </c>
    </row>
    <row r="7" spans="1:4">
      <c r="A7">
        <v>6</v>
      </c>
      <c r="B7" t="s">
        <v>58</v>
      </c>
      <c r="C7">
        <v>200</v>
      </c>
      <c r="D7" t="s">
        <v>53</v>
      </c>
    </row>
    <row r="8" spans="1:4">
      <c r="A8">
        <v>7</v>
      </c>
      <c r="B8" t="s">
        <v>59</v>
      </c>
      <c r="C8">
        <v>200</v>
      </c>
      <c r="D8" t="s">
        <v>53</v>
      </c>
    </row>
    <row r="9" spans="1:4">
      <c r="A9">
        <v>8</v>
      </c>
      <c r="B9" t="s">
        <v>101</v>
      </c>
      <c r="C9">
        <v>200</v>
      </c>
      <c r="D9" t="s">
        <v>53</v>
      </c>
    </row>
    <row r="10" spans="1:4">
      <c r="A10">
        <v>9</v>
      </c>
      <c r="B10" t="s">
        <v>102</v>
      </c>
      <c r="C10">
        <v>300</v>
      </c>
      <c r="D10" t="s">
        <v>56</v>
      </c>
    </row>
    <row r="11" spans="1:4">
      <c r="A11">
        <v>10</v>
      </c>
      <c r="B11" t="s">
        <v>103</v>
      </c>
      <c r="C11">
        <v>400</v>
      </c>
      <c r="D11" t="s">
        <v>56</v>
      </c>
    </row>
    <row r="12" spans="1:4">
      <c r="A12">
        <v>11</v>
      </c>
      <c r="B12" t="s">
        <v>104</v>
      </c>
      <c r="C12">
        <v>200</v>
      </c>
      <c r="D12" t="s">
        <v>53</v>
      </c>
    </row>
    <row r="13" spans="1:4">
      <c r="A13">
        <v>12</v>
      </c>
      <c r="B13" t="s">
        <v>63</v>
      </c>
      <c r="C13">
        <v>200</v>
      </c>
      <c r="D13" t="s">
        <v>53</v>
      </c>
    </row>
    <row r="14" spans="1:4">
      <c r="A14">
        <v>13</v>
      </c>
      <c r="B14" t="s">
        <v>60</v>
      </c>
      <c r="C14">
        <v>200</v>
      </c>
      <c r="D14" t="s">
        <v>53</v>
      </c>
    </row>
    <row r="15" spans="1:4">
      <c r="A15">
        <v>14</v>
      </c>
      <c r="B15" t="s">
        <v>61</v>
      </c>
      <c r="C15">
        <v>200</v>
      </c>
      <c r="D15" t="s">
        <v>53</v>
      </c>
    </row>
    <row r="16" spans="1:4">
      <c r="A16">
        <v>15</v>
      </c>
      <c r="B16" t="s">
        <v>105</v>
      </c>
      <c r="C16">
        <v>200</v>
      </c>
      <c r="D16" t="s">
        <v>53</v>
      </c>
    </row>
    <row r="17" spans="1:6">
      <c r="A17">
        <v>16</v>
      </c>
      <c r="B17" t="s">
        <v>54</v>
      </c>
      <c r="C17">
        <v>200</v>
      </c>
      <c r="D17" t="s">
        <v>53</v>
      </c>
    </row>
    <row r="18" spans="1:6">
      <c r="A18">
        <v>17</v>
      </c>
      <c r="B18" t="s">
        <v>64</v>
      </c>
      <c r="C18">
        <v>200</v>
      </c>
      <c r="D18" t="s">
        <v>53</v>
      </c>
    </row>
    <row r="19" spans="1:6">
      <c r="A19">
        <v>18</v>
      </c>
      <c r="B19" t="s">
        <v>65</v>
      </c>
      <c r="C19">
        <v>200</v>
      </c>
      <c r="D19" t="s">
        <v>53</v>
      </c>
    </row>
    <row r="20" spans="1:6">
      <c r="A20">
        <v>19</v>
      </c>
      <c r="B20" t="s">
        <v>62</v>
      </c>
      <c r="C20">
        <v>200</v>
      </c>
      <c r="D20" t="s">
        <v>53</v>
      </c>
    </row>
    <row r="21" spans="1:6">
      <c r="A21">
        <v>20</v>
      </c>
      <c r="B21" t="s">
        <v>66</v>
      </c>
      <c r="C21">
        <v>6</v>
      </c>
      <c r="D21" t="s">
        <v>56</v>
      </c>
      <c r="E21">
        <v>18</v>
      </c>
      <c r="F21" t="s">
        <v>118</v>
      </c>
    </row>
    <row r="22" spans="1:6">
      <c r="A22">
        <v>21</v>
      </c>
      <c r="B22" t="s">
        <v>67</v>
      </c>
      <c r="C22">
        <v>6</v>
      </c>
      <c r="D22" t="s">
        <v>56</v>
      </c>
      <c r="E22">
        <v>18</v>
      </c>
      <c r="F22" t="s">
        <v>118</v>
      </c>
    </row>
    <row r="23" spans="1:6">
      <c r="A23">
        <v>22</v>
      </c>
      <c r="B23" t="s">
        <v>55</v>
      </c>
      <c r="C23">
        <v>6</v>
      </c>
      <c r="D23" t="s">
        <v>56</v>
      </c>
      <c r="E23">
        <v>18</v>
      </c>
      <c r="F23" t="s">
        <v>118</v>
      </c>
    </row>
    <row r="24" spans="1:6">
      <c r="A24">
        <v>23</v>
      </c>
      <c r="B24" t="s">
        <v>108</v>
      </c>
      <c r="C24">
        <v>6</v>
      </c>
      <c r="D24" t="s">
        <v>56</v>
      </c>
      <c r="E24">
        <v>18</v>
      </c>
      <c r="F24" t="s">
        <v>118</v>
      </c>
    </row>
    <row r="25" spans="1:6">
      <c r="A25">
        <v>24</v>
      </c>
      <c r="B25" t="s">
        <v>68</v>
      </c>
      <c r="C25">
        <v>6</v>
      </c>
      <c r="D25" t="s">
        <v>56</v>
      </c>
      <c r="E25">
        <v>18</v>
      </c>
      <c r="F25" t="s">
        <v>118</v>
      </c>
    </row>
    <row r="26" spans="1:6">
      <c r="A26">
        <v>25</v>
      </c>
      <c r="B26" t="s">
        <v>69</v>
      </c>
      <c r="C26">
        <v>6</v>
      </c>
      <c r="D26" t="s">
        <v>56</v>
      </c>
      <c r="E26">
        <v>18</v>
      </c>
      <c r="F26" t="s">
        <v>118</v>
      </c>
    </row>
    <row r="27" spans="1:6">
      <c r="A27">
        <v>26</v>
      </c>
      <c r="B27" t="s">
        <v>107</v>
      </c>
      <c r="C27">
        <v>6</v>
      </c>
      <c r="D27" t="s">
        <v>56</v>
      </c>
      <c r="E27">
        <v>18</v>
      </c>
      <c r="F27" t="s">
        <v>118</v>
      </c>
    </row>
    <row r="28" spans="1:6">
      <c r="A28">
        <v>27</v>
      </c>
      <c r="B28" t="s">
        <v>143</v>
      </c>
      <c r="C28">
        <v>6</v>
      </c>
      <c r="D28" t="s">
        <v>56</v>
      </c>
      <c r="E28">
        <v>18</v>
      </c>
      <c r="F28" t="s">
        <v>118</v>
      </c>
    </row>
    <row r="29" spans="1:6">
      <c r="A29">
        <v>28</v>
      </c>
      <c r="B29" t="s">
        <v>144</v>
      </c>
      <c r="C29">
        <v>6</v>
      </c>
      <c r="D29" t="s">
        <v>56</v>
      </c>
      <c r="E29">
        <v>18</v>
      </c>
      <c r="F29" t="s">
        <v>118</v>
      </c>
    </row>
    <row r="30" spans="1:6">
      <c r="A30">
        <v>29</v>
      </c>
      <c r="B30" t="s">
        <v>106</v>
      </c>
      <c r="C30">
        <v>6</v>
      </c>
      <c r="D30" t="s">
        <v>56</v>
      </c>
      <c r="E30">
        <v>18</v>
      </c>
      <c r="F30" t="s">
        <v>118</v>
      </c>
    </row>
    <row r="31" spans="1:6">
      <c r="A31">
        <v>30</v>
      </c>
      <c r="B31" t="s">
        <v>158</v>
      </c>
      <c r="C31">
        <v>6</v>
      </c>
      <c r="D31" t="s">
        <v>56</v>
      </c>
      <c r="E31">
        <v>18</v>
      </c>
      <c r="F31" t="s">
        <v>118</v>
      </c>
    </row>
    <row r="32" spans="1:6">
      <c r="B32" t="s">
        <v>119</v>
      </c>
    </row>
    <row r="33" spans="2:2">
      <c r="B33" t="s">
        <v>120</v>
      </c>
    </row>
    <row r="34" spans="2:2">
      <c r="B34" t="s">
        <v>121</v>
      </c>
    </row>
    <row r="35" spans="2:2">
      <c r="B35" t="s">
        <v>122</v>
      </c>
    </row>
    <row r="36" spans="2:2">
      <c r="B36" t="s">
        <v>123</v>
      </c>
    </row>
    <row r="37" spans="2:2">
      <c r="B37" t="s">
        <v>124</v>
      </c>
    </row>
    <row r="38" spans="2:2">
      <c r="B38" t="s">
        <v>125</v>
      </c>
    </row>
    <row r="39" spans="2:2">
      <c r="B39" t="s">
        <v>126</v>
      </c>
    </row>
    <row r="40" spans="2:2">
      <c r="B40" t="s">
        <v>127</v>
      </c>
    </row>
    <row r="41" spans="2:2">
      <c r="B41" t="s">
        <v>128</v>
      </c>
    </row>
    <row r="42" spans="2:2">
      <c r="B42" t="s">
        <v>129</v>
      </c>
    </row>
    <row r="43" spans="2:2">
      <c r="B43" t="s">
        <v>130</v>
      </c>
    </row>
    <row r="44" spans="2:2">
      <c r="B44" t="s">
        <v>36</v>
      </c>
    </row>
    <row r="45" spans="2:2">
      <c r="B45" t="s">
        <v>131</v>
      </c>
    </row>
    <row r="46" spans="2:2">
      <c r="B46" t="s">
        <v>132</v>
      </c>
    </row>
    <row r="47" spans="2:2">
      <c r="B47" t="s">
        <v>133</v>
      </c>
    </row>
    <row r="48" spans="2:2">
      <c r="B48" t="s">
        <v>134</v>
      </c>
    </row>
    <row r="49" spans="2:2">
      <c r="B49" t="s">
        <v>135</v>
      </c>
    </row>
    <row r="50" spans="2:2">
      <c r="B50" t="s">
        <v>136</v>
      </c>
    </row>
    <row r="51" spans="2:2">
      <c r="B51" t="s">
        <v>137</v>
      </c>
    </row>
    <row r="52" spans="2:2">
      <c r="B52" t="s">
        <v>70</v>
      </c>
    </row>
    <row r="53" spans="2:2">
      <c r="B53" t="s">
        <v>71</v>
      </c>
    </row>
    <row r="54" spans="2:2">
      <c r="B54" t="s">
        <v>72</v>
      </c>
    </row>
    <row r="55" spans="2:2">
      <c r="B55" t="s">
        <v>73</v>
      </c>
    </row>
    <row r="56" spans="2:2">
      <c r="B56" t="s">
        <v>74</v>
      </c>
    </row>
    <row r="57" spans="2:2">
      <c r="B57" t="s">
        <v>75</v>
      </c>
    </row>
    <row r="58" spans="2:2">
      <c r="B58" t="s">
        <v>76</v>
      </c>
    </row>
    <row r="59" spans="2:2">
      <c r="B59" t="s">
        <v>77</v>
      </c>
    </row>
    <row r="60" spans="2:2">
      <c r="B60" t="s">
        <v>78</v>
      </c>
    </row>
    <row r="61" spans="2:2">
      <c r="B61" t="s">
        <v>79</v>
      </c>
    </row>
    <row r="62" spans="2:2">
      <c r="B62" t="s">
        <v>80</v>
      </c>
    </row>
    <row r="63" spans="2:2">
      <c r="B63" t="s">
        <v>81</v>
      </c>
    </row>
    <row r="64" spans="2:2">
      <c r="B64" t="s">
        <v>82</v>
      </c>
    </row>
    <row r="65" spans="2:2">
      <c r="B65" t="s">
        <v>83</v>
      </c>
    </row>
    <row r="66" spans="2:2">
      <c r="B66" t="s">
        <v>84</v>
      </c>
    </row>
    <row r="67" spans="2:2">
      <c r="B67" t="s">
        <v>85</v>
      </c>
    </row>
    <row r="68" spans="2:2">
      <c r="B68" t="s">
        <v>86</v>
      </c>
    </row>
    <row r="69" spans="2:2">
      <c r="B69" t="s">
        <v>87</v>
      </c>
    </row>
    <row r="70" spans="2:2">
      <c r="B70" t="s">
        <v>88</v>
      </c>
    </row>
    <row r="71" spans="2:2">
      <c r="B71" t="s">
        <v>89</v>
      </c>
    </row>
    <row r="72" spans="2:2">
      <c r="B72" t="s">
        <v>90</v>
      </c>
    </row>
    <row r="73" spans="2:2">
      <c r="B73" t="s">
        <v>91</v>
      </c>
    </row>
    <row r="74" spans="2:2">
      <c r="B74" t="s">
        <v>92</v>
      </c>
    </row>
    <row r="75" spans="2:2">
      <c r="B75" t="s">
        <v>93</v>
      </c>
    </row>
    <row r="76" spans="2:2">
      <c r="B76" t="s">
        <v>94</v>
      </c>
    </row>
    <row r="77" spans="2:2">
      <c r="B77" t="s">
        <v>95</v>
      </c>
    </row>
    <row r="78" spans="2:2">
      <c r="B78" t="s">
        <v>138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vt:lpstr>
      <vt:lpstr>申請書兼実績書</vt:lpstr>
      <vt:lpstr>申請（実績）一覧</vt:lpstr>
      <vt:lpstr>個票1</vt:lpstr>
      <vt:lpstr>個票（記入例）</vt:lpstr>
      <vt:lpstr>リスト</vt:lpstr>
      <vt:lpstr>'個票（記入例）'!Print_Area</vt:lpstr>
      <vt:lpstr>個票1!Print_Area</vt:lpstr>
      <vt:lpstr>'申請（実績）一覧'!Print_Area</vt:lpstr>
      <vt:lpstr>申請書兼実績書!Print_Area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深見　友裕</cp:lastModifiedBy>
  <cp:revision/>
  <cp:lastPrinted>2026-03-10T01:44:51Z</cp:lastPrinted>
  <dcterms:created xsi:type="dcterms:W3CDTF">2018-06-19T01:27:02Z</dcterms:created>
  <dcterms:modified xsi:type="dcterms:W3CDTF">2026-04-06T01:23:38Z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