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共用\＊予算\★R7緊急経済対策（国の一次補正）\★02介護事業所等サービス継続支援事業\05 事業所周知（通知・HP）\HP\県要項\"/>
    </mc:Choice>
  </mc:AlternateContent>
  <xr:revisionPtr revIDLastSave="0" documentId="13_ncr:1_{BCD14041-A4AF-43FA-A14E-2C9A602B9F71}" xr6:coauthVersionLast="47" xr6:coauthVersionMax="47" xr10:uidLastSave="{00000000-0000-0000-0000-000000000000}"/>
  <bookViews>
    <workbookView xWindow="-120" yWindow="-120" windowWidth="29040" windowHeight="15720" xr2:uid="{00000000-000D-0000-FFFF-FFFF00000000}"/>
  </bookViews>
  <sheets>
    <sheet name="報告書" sheetId="20" r:id="rId1"/>
    <sheet name="実績額一覧" sheetId="29" r:id="rId2"/>
    <sheet name="個票1" sheetId="19" r:id="rId3"/>
    <sheet name="リスト" sheetId="31" state="hidden" r:id="rId4"/>
  </sheets>
  <definedNames>
    <definedName name="_xlnm.Print_Area" localSheetId="2">個票1!$A$1:$AM$56</definedName>
    <definedName name="_xlnm.Print_Area" localSheetId="1">実績額一覧!$A$1:$Q$27</definedName>
    <definedName name="_xlnm.Print_Area" localSheetId="0">報告書!$A$1:$AM$36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29" l="1"/>
  <c r="A23" i="29"/>
  <c r="A22" i="29"/>
  <c r="A21" i="29"/>
  <c r="A20" i="29"/>
  <c r="H54" i="19"/>
  <c r="A19" i="29"/>
  <c r="A18" i="29"/>
  <c r="A17" i="29"/>
  <c r="A16" i="29"/>
  <c r="A15" i="29"/>
  <c r="A14" i="29"/>
  <c r="A13" i="29"/>
  <c r="A12" i="29"/>
  <c r="A11" i="29"/>
  <c r="A10" i="29"/>
  <c r="A9" i="29"/>
  <c r="A8" i="29"/>
  <c r="A7" i="29"/>
  <c r="A6" i="29"/>
  <c r="A5" i="29"/>
  <c r="N20" i="29"/>
  <c r="F6" i="29"/>
  <c r="O7" i="29"/>
  <c r="K8" i="29"/>
  <c r="L17" i="29"/>
  <c r="I13" i="29"/>
  <c r="D8" i="29"/>
  <c r="O9" i="29"/>
  <c r="D17" i="29"/>
  <c r="N7" i="29"/>
  <c r="I11" i="29"/>
  <c r="L14" i="29"/>
  <c r="O18" i="29"/>
  <c r="I16" i="29"/>
  <c r="N12" i="29"/>
  <c r="H6" i="29"/>
  <c r="N23" i="29"/>
  <c r="D18" i="29"/>
  <c r="H8" i="29"/>
  <c r="F14" i="29"/>
  <c r="H17" i="29"/>
  <c r="K11" i="29"/>
  <c r="K12" i="29"/>
  <c r="L7" i="29"/>
  <c r="D19" i="29"/>
  <c r="L8" i="29"/>
  <c r="D16" i="29"/>
  <c r="H12" i="29"/>
  <c r="K9" i="29"/>
  <c r="H5" i="29"/>
  <c r="L10" i="29"/>
  <c r="K7" i="29"/>
  <c r="N24" i="29"/>
  <c r="I9" i="29"/>
  <c r="N18" i="29"/>
  <c r="F11" i="29"/>
  <c r="L16" i="29"/>
  <c r="K14" i="29"/>
  <c r="I17" i="29"/>
  <c r="O10" i="29"/>
  <c r="L9" i="29"/>
  <c r="F15" i="29"/>
  <c r="I14" i="29"/>
  <c r="F10" i="29"/>
  <c r="L6" i="29"/>
  <c r="O8" i="29"/>
  <c r="K10" i="29"/>
  <c r="D9" i="29"/>
  <c r="F12" i="29"/>
  <c r="K17" i="29"/>
  <c r="N15" i="29"/>
  <c r="K13" i="29"/>
  <c r="I7" i="29"/>
  <c r="F7" i="29"/>
  <c r="H10" i="29"/>
  <c r="N14" i="29"/>
  <c r="O14" i="29"/>
  <c r="H18" i="29"/>
  <c r="I18" i="29"/>
  <c r="N10" i="29"/>
  <c r="D12" i="29"/>
  <c r="O16" i="29"/>
  <c r="F17" i="29"/>
  <c r="O13" i="29"/>
  <c r="H14" i="29"/>
  <c r="K19" i="29"/>
  <c r="F18" i="29"/>
  <c r="I15" i="29"/>
  <c r="H7" i="29"/>
  <c r="N13" i="29"/>
  <c r="O12" i="29"/>
  <c r="O19" i="29"/>
  <c r="F8" i="29"/>
  <c r="D15" i="29"/>
  <c r="N17" i="29"/>
  <c r="H19" i="29"/>
  <c r="L11" i="29"/>
  <c r="H15" i="29"/>
  <c r="H13" i="29"/>
  <c r="N11" i="29"/>
  <c r="O6" i="29"/>
  <c r="F19" i="29"/>
  <c r="D6" i="29"/>
  <c r="L15" i="29"/>
  <c r="N19" i="29"/>
  <c r="H11" i="29"/>
  <c r="N9" i="29"/>
  <c r="I5" i="29"/>
  <c r="I10" i="29"/>
  <c r="H16" i="29"/>
  <c r="I19" i="29"/>
  <c r="N21" i="29"/>
  <c r="D14" i="29"/>
  <c r="I8" i="29"/>
  <c r="L18" i="29"/>
  <c r="D13" i="29"/>
  <c r="F9" i="29"/>
  <c r="D10" i="29"/>
  <c r="L13" i="29"/>
  <c r="K15" i="29"/>
  <c r="D7" i="29"/>
  <c r="N16" i="29"/>
  <c r="I12" i="29"/>
  <c r="K6" i="29"/>
  <c r="K18" i="29"/>
  <c r="O11" i="29"/>
  <c r="F16" i="29"/>
  <c r="D11" i="29"/>
  <c r="L5" i="29"/>
  <c r="K16" i="29"/>
  <c r="I6" i="29"/>
  <c r="F5" i="29"/>
  <c r="O17" i="29"/>
  <c r="N6" i="29"/>
  <c r="H9" i="29"/>
  <c r="N8" i="29"/>
  <c r="L12" i="29"/>
  <c r="L19" i="29"/>
  <c r="F13" i="29"/>
  <c r="N22" i="29"/>
  <c r="O15" i="29"/>
  <c r="J6" i="29" l="1"/>
  <c r="J19" i="29"/>
  <c r="J11" i="29"/>
  <c r="J12" i="29"/>
  <c r="J13" i="29"/>
  <c r="J9" i="29"/>
  <c r="J7" i="29"/>
  <c r="J8" i="29"/>
  <c r="J16" i="29"/>
  <c r="J18" i="29"/>
  <c r="J14" i="29"/>
  <c r="J17" i="29"/>
  <c r="J10" i="29"/>
  <c r="J15" i="29"/>
  <c r="L23" i="29"/>
  <c r="I21" i="29"/>
  <c r="K23" i="29"/>
  <c r="L24" i="29"/>
  <c r="H20" i="29"/>
  <c r="D23" i="29"/>
  <c r="C21" i="29"/>
  <c r="F22" i="29"/>
  <c r="C23" i="29"/>
  <c r="F23" i="29"/>
  <c r="O23" i="29"/>
  <c r="L21" i="29"/>
  <c r="B20" i="29"/>
  <c r="O21" i="29"/>
  <c r="L22" i="29"/>
  <c r="E23" i="29"/>
  <c r="F24" i="29"/>
  <c r="I20" i="29"/>
  <c r="D20" i="29"/>
  <c r="C20" i="29"/>
  <c r="C24" i="29"/>
  <c r="L20" i="29"/>
  <c r="I23" i="29"/>
  <c r="D24" i="29"/>
  <c r="D21" i="29"/>
  <c r="O20" i="29"/>
  <c r="H22" i="29"/>
  <c r="B21" i="29"/>
  <c r="E22" i="29"/>
  <c r="K20" i="29"/>
  <c r="E24" i="29"/>
  <c r="H23" i="29"/>
  <c r="E20" i="29"/>
  <c r="H24" i="29"/>
  <c r="I22" i="29"/>
  <c r="B24" i="29"/>
  <c r="K21" i="29"/>
  <c r="C22" i="29"/>
  <c r="O5" i="29"/>
  <c r="B23" i="29"/>
  <c r="F21" i="29"/>
  <c r="K24" i="29"/>
  <c r="B22" i="29"/>
  <c r="K22" i="29"/>
  <c r="F20" i="29"/>
  <c r="I24" i="29"/>
  <c r="O22" i="29"/>
  <c r="H21" i="29"/>
  <c r="E21" i="29"/>
  <c r="D22" i="29"/>
  <c r="O24" i="29"/>
  <c r="J24" i="29" l="1"/>
  <c r="G24" i="29" s="1"/>
  <c r="P24" i="29"/>
  <c r="M24" i="29"/>
  <c r="J23" i="29"/>
  <c r="G23" i="29" s="1"/>
  <c r="J21" i="29"/>
  <c r="G21" i="29" s="1"/>
  <c r="P23" i="29"/>
  <c r="M22" i="29"/>
  <c r="P21" i="29"/>
  <c r="J22" i="29"/>
  <c r="G22" i="29" s="1"/>
  <c r="M23" i="29"/>
  <c r="P22" i="29"/>
  <c r="M21" i="29"/>
  <c r="J20" i="29"/>
  <c r="G20" i="29" s="1"/>
  <c r="P20" i="29"/>
  <c r="M20" i="29"/>
  <c r="P12" i="29"/>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40" i="19"/>
  <c r="AD27" i="19" s="1"/>
  <c r="AI27" i="19" s="1"/>
  <c r="D5" i="29"/>
  <c r="C19" i="29"/>
  <c r="C15" i="29"/>
  <c r="B9" i="29"/>
  <c r="B17" i="29"/>
  <c r="B5" i="29"/>
  <c r="C6" i="29"/>
  <c r="C13" i="29"/>
  <c r="E14" i="29"/>
  <c r="B14" i="29"/>
  <c r="B15" i="29"/>
  <c r="E10" i="29"/>
  <c r="C7" i="29"/>
  <c r="C18" i="29"/>
  <c r="E17" i="29"/>
  <c r="B19" i="29"/>
  <c r="C16" i="29"/>
  <c r="C17" i="29"/>
  <c r="B6" i="29"/>
  <c r="B8" i="29"/>
  <c r="E15" i="29"/>
  <c r="E5" i="29"/>
  <c r="B10" i="29"/>
  <c r="E8" i="29"/>
  <c r="C8" i="29"/>
  <c r="E9" i="29"/>
  <c r="B16" i="29"/>
  <c r="E7" i="29"/>
  <c r="E12" i="29"/>
  <c r="B13" i="29"/>
  <c r="B12" i="29"/>
  <c r="E11" i="29"/>
  <c r="C10" i="29"/>
  <c r="B18" i="29"/>
  <c r="E16" i="29"/>
  <c r="E13" i="29"/>
  <c r="E18" i="29"/>
  <c r="C11" i="29"/>
  <c r="C9" i="29"/>
  <c r="E6" i="29"/>
  <c r="C14" i="29"/>
  <c r="C12" i="29"/>
  <c r="K5" i="29"/>
  <c r="B11" i="29"/>
  <c r="C5" i="29"/>
  <c r="E19" i="29"/>
  <c r="B7" i="29"/>
  <c r="M5" i="29" l="1"/>
  <c r="K16" i="20" s="1"/>
  <c r="J5" i="29"/>
  <c r="G12" i="29"/>
  <c r="G14" i="29"/>
  <c r="G7" i="29"/>
  <c r="G8" i="29"/>
  <c r="G18" i="29"/>
  <c r="G19" i="29"/>
  <c r="G15" i="29"/>
  <c r="G11" i="29"/>
  <c r="G6" i="29"/>
  <c r="G10" i="29"/>
  <c r="G13" i="29"/>
  <c r="G17" i="29"/>
  <c r="G16" i="29"/>
  <c r="G9" i="29"/>
  <c r="N5" i="29"/>
  <c r="T5" i="29" l="1"/>
  <c r="K15" i="20"/>
  <c r="P5" i="29"/>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7" authorId="0" shapeId="0" xr:uid="{37F6A8A8-25C1-4825-B971-A9D324450F49}">
      <text>
        <r>
          <rPr>
            <sz val="9"/>
            <color indexed="81"/>
            <rFont val="MS P ゴシック"/>
            <family val="3"/>
            <charset val="128"/>
          </rPr>
          <t>（法人名）、（役職・代表者名）を消したうえで、ご記入ください。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<sst xmlns="http://schemas.openxmlformats.org/spreadsheetml/2006/main" count="195" uniqueCount="145">
  <si>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</si>
  <si>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</si>
  <si>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</si>
  <si>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</si>
  <si>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</si>
  <si>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</si>
  <si>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</si>
  <si>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</si>
  <si>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</si>
  <si>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</si>
  <si>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</si>
  <si>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</si>
  <si>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</si>
  <si>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</si>
  <si>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</si>
  <si>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</si>
  <si>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</si>
  <si>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</si>
  <si>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</si>
  <si>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</si>
  <si>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</si>
  <si>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</si>
  <si>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</si>
  <si>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</si>
  <si>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</si>
  <si>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</si>
  <si>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</si>
  <si>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</si>
  <si>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</si>
  <si>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</si>
  <si>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</si>
  <si>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</si>
  <si>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</si>
  <si>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口座情報</t>
    <rPh sb="0" eb="2">
      <t>コウザ</t>
    </rPh>
    <rPh sb="2" eb="4">
      <t>ジョウホウ</t>
    </rPh>
    <phoneticPr fontId="4"/>
  </si>
  <si>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</si>
  <si>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</si>
  <si>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</si>
  <si>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</si>
  <si>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</si>
  <si>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</si>
  <si>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</si>
  <si>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</si>
  <si>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</si>
  <si>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</si>
  <si>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</si>
  <si>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</si>
  <si>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</si>
  <si>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</si>
  <si>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</si>
  <si>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</si>
  <si>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</si>
  <si>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</si>
  <si>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</si>
  <si>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</si>
  <si>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</si>
  <si>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</si>
  <si>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</si>
  <si>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</si>
  <si>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</si>
  <si>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</si>
  <si>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</si>
  <si>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</si>
  <si>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</si>
  <si>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</si>
  <si>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</si>
  <si>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</si>
  <si>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</si>
  <si>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</si>
  <si>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</si>
  <si>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</si>
  <si>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</si>
  <si>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</si>
  <si>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</si>
  <si>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</si>
  <si>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</si>
  <si>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</si>
  <si>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</si>
  <si>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</si>
  <si>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</si>
  <si>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</si>
  <si>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</si>
  <si>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</si>
  <si>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</si>
  <si>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</si>
  <si>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</si>
  <si>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</si>
  <si>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</si>
  <si>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</si>
  <si>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</si>
  <si>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</si>
  <si>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</si>
  <si>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</si>
  <si>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</si>
  <si>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</si>
  <si>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</si>
  <si>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</si>
  <si>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</si>
  <si>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</si>
  <si>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</si>
  <si>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</si>
  <si>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</si>
  <si>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</si>
  <si>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</si>
  <si>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</si>
  <si>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</si>
  <si>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</si>
  <si>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</si>
  <si>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</si>
  <si>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</si>
  <si>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</si>
  <si>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</si>
  <si>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</si>
  <si>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</si>
  <si>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</si>
  <si>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</si>
  <si>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</si>
  <si>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</si>
  <si>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</si>
  <si>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</si>
  <si>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</si>
  <si>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</si>
  <si>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</si>
  <si>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</si>
  <si>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</si>
  <si>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</si>
  <si>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</si>
  <si>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</si>
  <si>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　　実　績　額　：　</t>
    <rPh sb="2" eb="3">
      <t>ジツ</t>
    </rPh>
    <rPh sb="4" eb="5">
      <t>イサオ</t>
    </rPh>
    <rPh sb="6" eb="7">
      <t>ガク</t>
    </rPh>
    <phoneticPr fontId="4"/>
  </si>
  <si>
    <t>実績額</t>
    <rPh sb="0" eb="2">
      <t>ジッセキ</t>
    </rPh>
    <rPh sb="2" eb="3">
      <t>ガク</t>
    </rPh>
    <phoneticPr fontId="4"/>
  </si>
  <si>
    <t>用途・数量等</t>
    <rPh sb="0" eb="2">
      <t>ヨウト</t>
    </rPh>
    <rPh sb="3" eb="5">
      <t>スウリョウ</t>
    </rPh>
    <rPh sb="5" eb="6">
      <t>トウ</t>
    </rPh>
    <phoneticPr fontId="4"/>
  </si>
  <si>
    <t>品目</t>
    <rPh sb="0" eb="2">
      <t>ヒンモク</t>
    </rPh>
    <phoneticPr fontId="4"/>
  </si>
  <si>
    <t>茨城県知事</t>
    <rPh sb="0" eb="3">
      <t>イバラキケン</t>
    </rPh>
    <rPh sb="3" eb="5">
      <t>チジ</t>
    </rPh>
    <phoneticPr fontId="4"/>
  </si>
  <si>
    <t>茨城県介護事業所等サービス継続支援事業費補助金実績報告書</t>
    <rPh sb="0" eb="2">
      <t>イバラキ</t>
    </rPh>
    <rPh sb="2" eb="3">
      <t>ケン</t>
    </rPh>
    <rPh sb="3" eb="5">
      <t>カイゴ</t>
    </rPh>
    <rPh sb="5" eb="8">
      <t>ジギョウショ</t>
    </rPh>
    <rPh sb="8" eb="9">
      <t>トウ</t>
    </rPh>
    <rPh sb="13" eb="15">
      <t>ケイゾク</t>
    </rPh>
    <rPh sb="15" eb="17">
      <t>シエン</t>
    </rPh>
    <rPh sb="17" eb="19">
      <t>ジギョウ</t>
    </rPh>
    <rPh sb="19" eb="20">
      <t>ヒ</t>
    </rPh>
    <rPh sb="20" eb="23">
      <t>ホジョキン</t>
    </rPh>
    <rPh sb="23" eb="25">
      <t>ジッセキ</t>
    </rPh>
    <rPh sb="25" eb="28">
      <t>ホウコクショ</t>
    </rPh>
    <phoneticPr fontId="4"/>
  </si>
  <si>
    <t>２　茨城県介護事業所等サービス継続支援事業費補助金に関する事業実績報告書</t>
    <rPh sb="2" eb="4">
      <t>イバラキ</t>
    </rPh>
    <rPh sb="4" eb="5">
      <t>ケン</t>
    </rPh>
    <rPh sb="5" eb="7">
      <t>カイゴ</t>
    </rPh>
    <rPh sb="7" eb="10">
      <t>ジギョウショ</t>
    </rPh>
    <rPh sb="10" eb="11">
      <t>トウ</t>
    </rPh>
    <rPh sb="15" eb="17">
      <t>ケイゾク</t>
    </rPh>
    <rPh sb="17" eb="19">
      <t>シエン</t>
    </rPh>
    <rPh sb="19" eb="21">
      <t>ジギョウ</t>
    </rPh>
    <rPh sb="21" eb="22">
      <t>ヒ</t>
    </rPh>
    <rPh sb="22" eb="25">
      <t>ホジョキン</t>
    </rPh>
    <rPh sb="26" eb="27">
      <t>カン</t>
    </rPh>
    <rPh sb="29" eb="31">
      <t>ジギョウ</t>
    </rPh>
    <rPh sb="31" eb="33">
      <t>ジッセキ</t>
    </rPh>
    <rPh sb="33" eb="36">
      <t>ホウコクショ</t>
    </rPh>
    <phoneticPr fontId="4"/>
  </si>
  <si>
    <t>茨城県介護事業所等サービス継続支援事業費補助金に関する事業実績報告書（事業所単位）</t>
    <rPh sb="29" eb="31">
      <t>ジッセキ</t>
    </rPh>
    <rPh sb="31" eb="33">
      <t>ホウコク</t>
    </rPh>
    <rPh sb="35" eb="38">
      <t>ジギョウショ</t>
    </rPh>
    <rPh sb="38" eb="40">
      <t>タンイ</t>
    </rPh>
    <phoneticPr fontId="4"/>
  </si>
  <si>
    <t>支出した費用について、他の補助金との重複は生じていない。</t>
    <rPh sb="0" eb="2">
      <t>シシュツ</t>
    </rPh>
    <rPh sb="4" eb="6">
      <t>ヒヨウ</t>
    </rPh>
    <rPh sb="11" eb="12">
      <t>ホカ</t>
    </rPh>
    <rPh sb="13" eb="16">
      <t>ホジョキン</t>
    </rPh>
    <rPh sb="18" eb="20">
      <t>ジュウフク</t>
    </rPh>
    <rPh sb="21" eb="22">
      <t>ショウ</t>
    </rPh>
    <phoneticPr fontId="4"/>
  </si>
  <si>
    <t>（様式第３号）</t>
    <rPh sb="1" eb="3">
      <t>ヨウシキ</t>
    </rPh>
    <rPh sb="3" eb="4">
      <t>ダイ</t>
    </rPh>
    <rPh sb="5" eb="6">
      <t>ゴウ</t>
    </rPh>
    <phoneticPr fontId="4"/>
  </si>
  <si>
    <t>（事業所単位）（様式第３号－２）</t>
    <rPh sb="8" eb="10">
      <t>ヨウシキ</t>
    </rPh>
    <rPh sb="10" eb="11">
      <t>ダイ</t>
    </rPh>
    <rPh sb="12" eb="13">
      <t>ゴウ</t>
    </rPh>
    <phoneticPr fontId="4"/>
  </si>
  <si>
    <t>（様式第３号－２）</t>
    <rPh sb="1" eb="3">
      <t>ヨウシキ</t>
    </rPh>
    <rPh sb="3" eb="4">
      <t>ダイ</t>
    </rPh>
    <rPh sb="5" eb="6">
      <t>ゴウ</t>
    </rPh>
    <phoneticPr fontId="4"/>
  </si>
  <si>
    <t>交付決定額
（千円）</t>
    <rPh sb="0" eb="2">
      <t>コウフ</t>
    </rPh>
    <rPh sb="2" eb="4">
      <t>ケッテイ</t>
    </rPh>
    <rPh sb="4" eb="5">
      <t>ガク</t>
    </rPh>
    <rPh sb="7" eb="9">
      <t>センエン</t>
    </rPh>
    <phoneticPr fontId="4"/>
  </si>
  <si>
    <t>実績額
（千円）</t>
    <rPh sb="0" eb="2">
      <t>ジッセキ</t>
    </rPh>
    <rPh sb="2" eb="3">
      <t>ガク</t>
    </rPh>
    <rPh sb="5" eb="7">
      <t>センエン</t>
    </rPh>
    <phoneticPr fontId="4"/>
  </si>
  <si>
    <t>差引額
（千円）</t>
    <rPh sb="0" eb="2">
      <t>サシヒキ</t>
    </rPh>
    <rPh sb="2" eb="3">
      <t>ガク</t>
    </rPh>
    <rPh sb="5" eb="7">
      <t>センエン</t>
    </rPh>
    <phoneticPr fontId="4"/>
  </si>
  <si>
    <t>（注）差引額は、交付決定額と実績額を比較して交付決定額が大きい場合に表示される。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ヒョウジ</t>
    </rPh>
    <phoneticPr fontId="4"/>
  </si>
  <si>
    <t>１　事業所・施設別実績額一覧（様式第３号－１）</t>
    <rPh sb="9" eb="11">
      <t>ジッセキ</t>
    </rPh>
    <rPh sb="11" eb="12">
      <t>ガク</t>
    </rPh>
    <rPh sb="15" eb="17">
      <t>ヨウシキ</t>
    </rPh>
    <rPh sb="17" eb="18">
      <t>ダイ</t>
    </rPh>
    <rPh sb="19" eb="20">
      <t>ゴウ</t>
    </rPh>
    <phoneticPr fontId="4"/>
  </si>
  <si>
    <t>（様式第３号－１）事業所・施設別実績額一覧</t>
    <rPh sb="1" eb="3">
      <t>ヨウシキ</t>
    </rPh>
    <rPh sb="3" eb="4">
      <t>ダイ</t>
    </rPh>
    <rPh sb="5" eb="6">
      <t>ゴウ</t>
    </rPh>
    <rPh sb="9" eb="12">
      <t>ジギョウショ</t>
    </rPh>
    <rPh sb="13" eb="15">
      <t>シセツ</t>
    </rPh>
    <rPh sb="15" eb="16">
      <t>ベツ</t>
    </rPh>
    <rPh sb="16" eb="18">
      <t>ジッセキ</t>
    </rPh>
    <rPh sb="18" eb="19">
      <t>ガク</t>
    </rPh>
    <rPh sb="19" eb="21">
      <t>イチラン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</si>
</sst>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04">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6"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2" borderId="21" xfId="0" applyFont="1" applyFill="1" applyBorder="1" applyAlignment="1">
      <alignment horizontal="center" vertical="center" wrapText="1"/>
    </xf>
    <xf numFmtId="0" fontId="7" fillId="0" borderId="0" xfId="0" applyFont="1" applyAlignment="1">
      <alignment horizontal="left" vertical="center"/>
    </xf>
    <xf numFmtId="178" fontId="8" fillId="0" borderId="21"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1" xfId="4" applyNumberFormat="1" applyFont="1" applyBorder="1" applyAlignment="1">
      <alignment horizontal="right" vertical="center" shrinkToFit="1"/>
    </xf>
    <xf numFmtId="0" fontId="11" fillId="2" borderId="21" xfId="0" applyFont="1" applyFill="1" applyBorder="1" applyAlignment="1">
      <alignment horizontal="center" vertical="center"/>
    </xf>
    <xf numFmtId="0" fontId="8" fillId="0" borderId="24" xfId="0" applyFont="1" applyBorder="1">
      <alignment vertical="center"/>
    </xf>
    <xf numFmtId="178" fontId="11" fillId="2" borderId="3" xfId="4" applyNumberFormat="1" applyFont="1" applyFill="1" applyBorder="1" applyAlignment="1">
      <alignment horizontal="center" vertical="center" shrinkToFit="1"/>
    </xf>
    <xf numFmtId="0" fontId="17" fillId="0" borderId="0" xfId="0" applyFont="1">
      <alignment vertical="center"/>
    </xf>
    <xf numFmtId="0" fontId="15" fillId="6" borderId="22" xfId="0" applyFont="1" applyFill="1" applyBorder="1">
      <alignment vertical="center"/>
    </xf>
    <xf numFmtId="0" fontId="8" fillId="6" borderId="23" xfId="0" applyFont="1" applyFill="1" applyBorder="1">
      <alignment vertical="center"/>
    </xf>
    <xf numFmtId="49" fontId="8" fillId="0" borderId="21"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1"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9" fillId="0" borderId="7" xfId="0" applyFont="1" applyFill="1" applyBorder="1" applyAlignment="1">
      <alignment horizontal="center" vertical="center"/>
    </xf>
    <xf numFmtId="0" fontId="11" fillId="0" borderId="5" xfId="0" applyFont="1" applyFill="1" applyBorder="1">
      <alignment vertical="center"/>
    </xf>
    <xf numFmtId="0" fontId="9" fillId="0" borderId="5" xfId="0" applyFont="1" applyFill="1" applyBorder="1">
      <alignment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5" xfId="0" applyFont="1" applyFill="1" applyBorder="1" applyProtection="1">
      <alignment vertical="center"/>
      <protection locked="0"/>
    </xf>
    <xf numFmtId="0" fontId="13" fillId="0" borderId="0" xfId="0" applyFont="1" applyFill="1" applyAlignment="1">
      <alignment horizontal="left" vertical="center"/>
    </xf>
    <xf numFmtId="0" fontId="11" fillId="2" borderId="21"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21" xfId="0" applyFont="1" applyFill="1" applyBorder="1" applyAlignment="1">
      <alignment vertical="center" shrinkToFit="1"/>
    </xf>
    <xf numFmtId="0" fontId="11" fillId="2" borderId="13" xfId="0" applyFont="1" applyFill="1" applyBorder="1" applyAlignment="1">
      <alignment vertical="center" shrinkToFit="1"/>
    </xf>
    <xf numFmtId="0" fontId="13" fillId="0" borderId="0" xfId="0" applyFont="1" applyFill="1" applyAlignment="1">
      <alignment horizontal="right" vertical="center"/>
    </xf>
    <xf numFmtId="0" fontId="13" fillId="0" borderId="0" xfId="0" applyFont="1" applyFill="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13" fillId="0" borderId="0" xfId="0" applyFont="1" applyFill="1" applyAlignment="1">
      <alignment vertical="center"/>
    </xf>
    <xf numFmtId="176" fontId="13" fillId="0" borderId="0" xfId="0" applyNumberFormat="1" applyFont="1" applyFill="1" applyAlignment="1">
      <alignment vertical="center"/>
    </xf>
    <xf numFmtId="0" fontId="13" fillId="3" borderId="0" xfId="0" applyFont="1" applyFill="1" applyAlignment="1">
      <alignment horizontal="left" vertical="center" shrinkToFit="1"/>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1" xfId="0" applyFont="1" applyFill="1" applyBorder="1" applyAlignment="1">
      <alignment horizontal="center" vertical="center"/>
    </xf>
    <xf numFmtId="0" fontId="8" fillId="2" borderId="21" xfId="0" applyFont="1" applyFill="1" applyBorder="1" applyAlignment="1">
      <alignment horizontal="center" vertical="center" shrinkToFit="1"/>
    </xf>
    <xf numFmtId="0" fontId="9" fillId="2" borderId="2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3" xfId="0" applyFont="1" applyFill="1" applyBorder="1" applyAlignment="1">
      <alignment horizontal="center" vertical="center" wrapText="1" shrinkToFit="1"/>
    </xf>
    <xf numFmtId="0" fontId="11" fillId="2" borderId="14" xfId="0" applyFont="1" applyFill="1" applyBorder="1" applyAlignment="1">
      <alignment horizontal="center"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8" xfId="0" applyFont="1" applyFill="1" applyBorder="1" applyAlignment="1">
      <alignment vertical="center" shrinkToFit="1"/>
    </xf>
    <xf numFmtId="0" fontId="10" fillId="3" borderId="19" xfId="0" applyFont="1" applyFill="1" applyBorder="1" applyAlignment="1">
      <alignment vertical="center" shrinkToFit="1"/>
    </xf>
    <xf numFmtId="0" fontId="10" fillId="3" borderId="20" xfId="0" applyFont="1" applyFill="1" applyBorder="1" applyAlignment="1">
      <alignment vertical="center" shrinkToFit="1"/>
    </xf>
    <xf numFmtId="0" fontId="8" fillId="0" borderId="0" xfId="0" applyFont="1" applyFill="1" applyBorder="1" applyAlignment="1">
      <alignment horizontal="center" vertical="center"/>
    </xf>
    <xf numFmtId="0" fontId="9" fillId="5" borderId="0"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7" xfId="0" applyFont="1" applyFill="1" applyBorder="1" applyAlignment="1">
      <alignment horizontal="center" vertical="center"/>
    </xf>
    <xf numFmtId="0" fontId="11" fillId="7" borderId="10"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0"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9" fillId="3" borderId="2" xfId="0" applyFont="1" applyFill="1" applyBorder="1" applyAlignment="1">
      <alignment horizontal="center" vertical="center" shrinkToFit="1"/>
    </xf>
    <xf numFmtId="0" fontId="9" fillId="3" borderId="3" xfId="0" applyFont="1" applyFill="1" applyBorder="1" applyAlignment="1">
      <alignment horizontal="center"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7" borderId="1" xfId="0" applyFont="1" applyFill="1" applyBorder="1" applyAlignment="1">
      <alignment vertical="center" shrinkToFit="1"/>
    </xf>
    <xf numFmtId="0" fontId="11" fillId="7" borderId="2" xfId="0" applyFont="1" applyFill="1" applyBorder="1" applyAlignment="1">
      <alignment vertical="center" shrinkToFit="1"/>
    </xf>
    <xf numFmtId="0" fontId="11" fillId="7" borderId="3" xfId="0" applyFont="1" applyFill="1" applyBorder="1" applyAlignment="1">
      <alignment vertical="center" shrinkToFit="1"/>
    </xf>
    <xf numFmtId="0" fontId="11" fillId="0" borderId="0" xfId="0" applyFont="1" applyAlignment="1">
      <alignment horizontal="center"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177" fontId="11" fillId="3" borderId="15"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49" fontId="11" fillId="3" borderId="25" xfId="0" applyNumberFormat="1" applyFont="1" applyFill="1" applyBorder="1" applyAlignment="1">
      <alignment horizontal="center" vertical="center"/>
    </xf>
    <xf numFmtId="49" fontId="11" fillId="3" borderId="12" xfId="0" applyNumberFormat="1" applyFont="1" applyFill="1" applyBorder="1" applyAlignment="1">
      <alignment horizontal="center" vertical="center"/>
    </xf>
    <xf numFmtId="49" fontId="11" fillId="3" borderId="26" xfId="0" applyNumberFormat="1" applyFont="1" applyFill="1" applyBorder="1" applyAlignment="1">
      <alignment horizontal="center" vertical="center"/>
    </xf>
    <xf numFmtId="49" fontId="11" fillId="3" borderId="15" xfId="0" applyNumberFormat="1" applyFont="1" applyFill="1" applyBorder="1" applyAlignment="1">
      <alignment horizontal="center" vertical="center"/>
    </xf>
    <xf numFmtId="49" fontId="11" fillId="3" borderId="16" xfId="0" applyNumberFormat="1" applyFont="1" applyFill="1" applyBorder="1" applyAlignment="1">
      <alignment horizontal="center" vertical="center"/>
    </xf>
    <xf numFmtId="49" fontId="11" fillId="3" borderId="17" xfId="0" applyNumberFormat="1" applyFont="1" applyFill="1" applyBorder="1" applyAlignment="1">
      <alignment horizontal="center" vertical="center"/>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49" fontId="11" fillId="3" borderId="27" xfId="0" applyNumberFormat="1" applyFont="1" applyFill="1" applyBorder="1" applyAlignment="1">
      <alignment horizontal="center" vertical="center"/>
    </xf>
    <xf numFmtId="49" fontId="11" fillId="3" borderId="28" xfId="0" applyNumberFormat="1" applyFont="1" applyFill="1" applyBorder="1" applyAlignment="1">
      <alignment horizontal="center" vertical="center"/>
    </xf>
    <xf numFmtId="49" fontId="11" fillId="3" borderId="29" xfId="0" applyNumberFormat="1" applyFont="1" applyFill="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2"/>
  <sheetViews>
    <sheetView showGridLines="0" showZeros="0" tabSelected="1" zoomScale="85" zoomScaleNormal="85" zoomScaleSheetLayoutView="100" workbookViewId="0">
      <selection activeCell="V5" sqref="V5"/>
    </sheetView>
  </sheetViews>
  <sheetFormatPr defaultColWidth="2.25" defaultRowHeight="12"/>
  <cols>
    <col min="1" max="1" width="2.625" style="1" customWidth="1"/>
    <col min="2" max="37" width="2.25" style="1"/>
    <col min="38" max="39" width="2.25" style="52"/>
    <col min="40" max="16384" width="2.25" style="1"/>
  </cols>
  <sheetData>
    <row r="1" spans="1:40" ht="13.5">
      <c r="A1" s="66" t="s">
        <v>136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row>
    <row r="2" spans="1:40" ht="22.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row>
    <row r="3" spans="1:40" ht="13.5">
      <c r="A3" s="51"/>
      <c r="B3" s="51"/>
      <c r="C3" s="54"/>
      <c r="D3" s="54"/>
      <c r="E3" s="51"/>
      <c r="F3" s="51"/>
      <c r="G3" s="51"/>
      <c r="H3" s="51"/>
      <c r="I3" s="51"/>
      <c r="J3" s="51"/>
      <c r="K3" s="51"/>
      <c r="L3" s="51"/>
      <c r="M3" s="51"/>
      <c r="N3" s="51"/>
      <c r="O3" s="51"/>
      <c r="P3" s="51"/>
      <c r="Q3" s="51"/>
      <c r="R3" s="51"/>
      <c r="S3" s="51"/>
      <c r="T3" s="51"/>
      <c r="U3" s="51"/>
      <c r="V3" s="51"/>
      <c r="W3" s="51"/>
      <c r="X3" s="51"/>
      <c r="Y3" s="51"/>
      <c r="Z3" s="51"/>
      <c r="AA3" s="51"/>
      <c r="AB3" s="51"/>
      <c r="AC3" s="71" t="s">
        <v>0</v>
      </c>
      <c r="AD3" s="89"/>
      <c r="AE3" s="89"/>
      <c r="AF3" s="72" t="s">
        <v>1</v>
      </c>
      <c r="AG3" s="89"/>
      <c r="AH3" s="89"/>
      <c r="AI3" s="72" t="s">
        <v>2</v>
      </c>
      <c r="AJ3" s="89"/>
      <c r="AK3" s="89"/>
      <c r="AL3" s="72" t="s">
        <v>3</v>
      </c>
      <c r="AM3" s="54"/>
    </row>
    <row r="4" spans="1:40" s="52" customFormat="1" ht="45" customHeight="1">
      <c r="A4" s="51"/>
      <c r="B4" s="51"/>
      <c r="C4" s="54"/>
      <c r="D4" s="54"/>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row>
    <row r="5" spans="1:40" ht="18" customHeight="1">
      <c r="A5" s="90" t="s">
        <v>131</v>
      </c>
      <c r="B5" s="90"/>
      <c r="C5" s="90"/>
      <c r="D5" s="90"/>
      <c r="E5" s="90"/>
      <c r="F5" s="90"/>
      <c r="G5" s="90"/>
      <c r="H5" s="51"/>
      <c r="I5" s="51" t="s">
        <v>4</v>
      </c>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row>
    <row r="6" spans="1:40" ht="45" customHeight="1">
      <c r="A6" s="50"/>
      <c r="B6" s="50"/>
      <c r="C6" s="50"/>
      <c r="D6" s="50"/>
      <c r="E6" s="50"/>
      <c r="F6" s="50"/>
      <c r="G6" s="50"/>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row>
    <row r="7" spans="1:40" ht="15.75" customHeight="1">
      <c r="A7" s="50"/>
      <c r="B7" s="50"/>
      <c r="C7" s="50"/>
      <c r="D7" s="50"/>
      <c r="E7" s="50"/>
      <c r="F7" s="50"/>
      <c r="G7" s="50"/>
      <c r="H7" s="51"/>
      <c r="I7" s="51"/>
      <c r="J7" s="51"/>
      <c r="K7" s="51"/>
      <c r="L7" s="51"/>
      <c r="M7" s="51"/>
      <c r="N7" s="51"/>
      <c r="O7" s="51"/>
      <c r="P7" s="51"/>
      <c r="Q7" s="51"/>
      <c r="R7" s="51"/>
      <c r="S7" s="51"/>
      <c r="T7" s="51"/>
      <c r="U7" s="51"/>
      <c r="V7" s="51"/>
      <c r="W7" s="88" t="s">
        <v>5</v>
      </c>
      <c r="X7" s="88"/>
      <c r="Y7" s="88"/>
      <c r="Z7" s="88"/>
      <c r="AA7" s="88"/>
      <c r="AB7" s="88"/>
      <c r="AC7" s="88"/>
      <c r="AD7" s="88"/>
      <c r="AE7" s="88"/>
      <c r="AF7" s="88"/>
      <c r="AG7" s="88"/>
      <c r="AH7" s="88"/>
      <c r="AI7" s="88"/>
      <c r="AJ7" s="88"/>
      <c r="AK7" s="88"/>
      <c r="AL7" s="50"/>
      <c r="AM7" s="51"/>
      <c r="AN7" s="3"/>
    </row>
    <row r="8" spans="1:40" ht="15.75" customHeight="1">
      <c r="A8" s="50"/>
      <c r="B8" s="50"/>
      <c r="C8" s="50"/>
      <c r="D8" s="50"/>
      <c r="E8" s="50"/>
      <c r="F8" s="50"/>
      <c r="G8" s="50"/>
      <c r="H8" s="51"/>
      <c r="I8" s="51"/>
      <c r="J8" s="51"/>
      <c r="K8" s="51"/>
      <c r="L8" s="51"/>
      <c r="M8" s="51"/>
      <c r="N8" s="51"/>
      <c r="O8" s="51"/>
      <c r="P8" s="51"/>
      <c r="Q8" s="51"/>
      <c r="R8" s="51"/>
      <c r="S8" s="51"/>
      <c r="T8" s="51"/>
      <c r="U8" s="51"/>
      <c r="V8" s="51"/>
      <c r="W8" s="88" t="s">
        <v>6</v>
      </c>
      <c r="X8" s="88"/>
      <c r="Y8" s="88"/>
      <c r="Z8" s="88"/>
      <c r="AA8" s="88"/>
      <c r="AB8" s="88"/>
      <c r="AC8" s="88"/>
      <c r="AD8" s="88"/>
      <c r="AE8" s="88"/>
      <c r="AF8" s="88"/>
      <c r="AG8" s="88"/>
      <c r="AH8" s="88"/>
      <c r="AI8" s="88"/>
      <c r="AJ8" s="88"/>
      <c r="AK8" s="88"/>
      <c r="AL8" s="56"/>
      <c r="AM8" s="51"/>
    </row>
    <row r="9" spans="1:40" s="52" customFormat="1" ht="60" customHeight="1">
      <c r="A9" s="50"/>
      <c r="B9" s="50"/>
      <c r="C9" s="50"/>
      <c r="D9" s="50"/>
      <c r="E9" s="50"/>
      <c r="F9" s="50"/>
      <c r="G9" s="50"/>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row>
    <row r="10" spans="1:40" s="52" customFormat="1" ht="18" customHeight="1">
      <c r="A10" s="83" t="s">
        <v>132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row>
    <row r="11" spans="1:40" s="52" customFormat="1" ht="18"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row>
    <row r="12" spans="1:40" s="52" customFormat="1" ht="56.25" customHeight="1">
      <c r="A12" s="51"/>
      <c r="B12" s="51"/>
      <c r="C12" s="54"/>
      <c r="D12" s="54"/>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spans="1:40" s="52" customFormat="1" ht="13.5">
      <c r="A13" s="51" t="s">
        <v>116</v>
      </c>
      <c r="B13" s="51"/>
      <c r="C13" s="54"/>
      <c r="D13" s="54"/>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spans="1:40" s="52" customFormat="1" ht="14.25" customHeight="1">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row>
    <row r="15" spans="1:40" s="52" customFormat="1" ht="14.25" customHeight="1">
      <c r="A15" s="51"/>
      <c r="B15" s="86" t="s">
        <v>122</v>
      </c>
      <c r="C15" s="86"/>
      <c r="D15" s="86"/>
      <c r="E15" s="86"/>
      <c r="F15" s="86"/>
      <c r="G15" s="86"/>
      <c r="H15" s="86"/>
      <c r="I15" s="86"/>
      <c r="J15" s="86"/>
      <c r="K15" s="87">
        <f ca="1">SUM(実績額一覧!J5:J24)</f>
        <v>0</v>
      </c>
      <c r="L15" s="86"/>
      <c r="M15" s="86"/>
      <c r="N15" s="86"/>
      <c r="O15" s="86"/>
      <c r="P15" s="86"/>
      <c r="Q15" s="86"/>
      <c r="R15" s="86"/>
      <c r="S15" s="51" t="s">
        <v>7</v>
      </c>
      <c r="T15" s="51"/>
      <c r="U15" s="51"/>
      <c r="V15" s="51"/>
      <c r="W15" s="51"/>
      <c r="X15" s="51"/>
      <c r="Y15" s="51"/>
      <c r="Z15" s="51"/>
      <c r="AA15" s="51"/>
      <c r="AB15" s="51"/>
      <c r="AC15" s="51"/>
      <c r="AD15" s="51"/>
      <c r="AE15" s="51"/>
      <c r="AF15" s="51"/>
      <c r="AG15" s="51"/>
      <c r="AH15" s="51"/>
      <c r="AI15" s="51"/>
      <c r="AJ15" s="51"/>
      <c r="AK15" s="51"/>
      <c r="AL15" s="51"/>
      <c r="AM15" s="51"/>
    </row>
    <row r="16" spans="1:40" s="52" customFormat="1" ht="14.25" customHeight="1">
      <c r="A16" s="51"/>
      <c r="B16" s="86" t="s">
        <v>127</v>
      </c>
      <c r="C16" s="86"/>
      <c r="D16" s="86"/>
      <c r="E16" s="86"/>
      <c r="F16" s="86"/>
      <c r="G16" s="86"/>
      <c r="H16" s="86"/>
      <c r="I16" s="86"/>
      <c r="J16" s="86"/>
      <c r="K16" s="87">
        <f ca="1">SUM(実績額一覧!M5:M24)</f>
        <v>0</v>
      </c>
      <c r="L16" s="86"/>
      <c r="M16" s="86"/>
      <c r="N16" s="86"/>
      <c r="O16" s="86"/>
      <c r="P16" s="86"/>
      <c r="Q16" s="86"/>
      <c r="R16" s="86"/>
      <c r="S16" s="51" t="s">
        <v>7</v>
      </c>
      <c r="T16" s="51"/>
      <c r="U16" s="51"/>
      <c r="V16" s="51"/>
      <c r="W16" s="51"/>
      <c r="X16" s="51"/>
      <c r="Y16" s="51"/>
      <c r="Z16" s="51"/>
      <c r="AA16" s="51"/>
      <c r="AB16" s="51"/>
      <c r="AC16" s="51"/>
      <c r="AD16" s="51"/>
      <c r="AE16" s="51"/>
      <c r="AF16" s="51"/>
      <c r="AG16" s="51"/>
      <c r="AH16" s="51"/>
      <c r="AI16" s="51"/>
      <c r="AJ16" s="51"/>
      <c r="AK16" s="51"/>
      <c r="AL16" s="51"/>
      <c r="AM16" s="51"/>
    </row>
    <row r="17" spans="1:39" s="52" customFormat="1" ht="14.25" customHeight="1">
      <c r="A17" s="51"/>
      <c r="U17" s="51"/>
      <c r="V17" s="51"/>
      <c r="W17" s="51"/>
      <c r="X17" s="51"/>
      <c r="Y17" s="51"/>
      <c r="Z17" s="51"/>
      <c r="AA17" s="51"/>
      <c r="AB17" s="51"/>
      <c r="AC17" s="51"/>
      <c r="AD17" s="51"/>
      <c r="AE17" s="51"/>
      <c r="AF17" s="51"/>
      <c r="AG17" s="51"/>
      <c r="AH17" s="51"/>
      <c r="AI17" s="51"/>
      <c r="AJ17" s="51"/>
      <c r="AK17" s="51"/>
      <c r="AL17" s="51"/>
      <c r="AM17" s="51"/>
    </row>
    <row r="18" spans="1:39" s="52" customFormat="1" ht="14.25" customHeight="1">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spans="1:39" s="52" customFormat="1" ht="14.25" customHeight="1">
      <c r="A19" s="51"/>
      <c r="B19" s="51"/>
      <c r="C19" s="53"/>
      <c r="D19" s="53"/>
      <c r="E19" s="53"/>
      <c r="F19" s="53"/>
      <c r="G19" s="53"/>
      <c r="H19" s="53"/>
      <c r="I19" s="53"/>
      <c r="J19" s="53"/>
      <c r="K19" s="53"/>
      <c r="L19" s="53"/>
      <c r="M19" s="53"/>
      <c r="N19" s="53"/>
      <c r="O19" s="53"/>
      <c r="P19" s="53"/>
      <c r="Q19" s="53"/>
      <c r="R19" s="53"/>
      <c r="S19" s="53"/>
      <c r="T19" s="53"/>
      <c r="U19" s="53"/>
      <c r="V19" s="53"/>
      <c r="W19" s="53"/>
      <c r="X19" s="55"/>
      <c r="Y19" s="55"/>
      <c r="Z19" s="55"/>
      <c r="AA19" s="55"/>
      <c r="AB19" s="55"/>
      <c r="AC19" s="51"/>
      <c r="AD19" s="51"/>
      <c r="AE19" s="51"/>
      <c r="AF19" s="51"/>
      <c r="AG19" s="51"/>
      <c r="AH19" s="51"/>
      <c r="AI19" s="51"/>
      <c r="AJ19" s="51"/>
      <c r="AK19" s="51"/>
      <c r="AL19" s="51"/>
      <c r="AM19" s="51"/>
    </row>
    <row r="20" spans="1:39" s="52" customFormat="1" ht="14.25" customHeight="1">
      <c r="A20" s="51"/>
      <c r="B20" s="51"/>
      <c r="C20" s="53"/>
      <c r="D20" s="53"/>
      <c r="E20" s="53"/>
      <c r="F20" s="53"/>
      <c r="G20" s="53"/>
      <c r="H20" s="53"/>
      <c r="I20" s="53"/>
      <c r="J20" s="53"/>
      <c r="K20" s="53"/>
      <c r="L20" s="53"/>
      <c r="M20" s="53"/>
      <c r="N20" s="53"/>
      <c r="O20" s="53"/>
      <c r="P20" s="53"/>
      <c r="Q20" s="53"/>
      <c r="R20" s="53"/>
      <c r="S20" s="53"/>
      <c r="T20" s="53"/>
      <c r="U20" s="53"/>
      <c r="V20" s="53"/>
      <c r="W20" s="53"/>
      <c r="X20" s="55"/>
      <c r="Y20" s="55"/>
      <c r="Z20" s="55"/>
      <c r="AA20" s="55"/>
      <c r="AB20" s="55"/>
      <c r="AC20" s="51"/>
      <c r="AD20" s="51"/>
      <c r="AE20" s="51"/>
      <c r="AF20" s="51"/>
      <c r="AG20" s="51"/>
      <c r="AH20" s="51"/>
      <c r="AI20" s="51"/>
      <c r="AJ20" s="51"/>
      <c r="AK20" s="51"/>
      <c r="AL20" s="51"/>
      <c r="AM20" s="51"/>
    </row>
    <row r="21" spans="1:39" s="52" customFormat="1" ht="14.25" customHeight="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1:39" s="52" customFormat="1" ht="14.25" customHeight="1">
      <c r="B22" s="51" t="s">
        <v>8</v>
      </c>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39" s="52" customFormat="1" ht="14.25" customHeight="1">
      <c r="B23" s="51" t="s">
        <v>143</v>
      </c>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39" s="52" customFormat="1" ht="14.25" customHeight="1">
      <c r="B24" s="51" t="s">
        <v>133</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1:39" s="52" customFormat="1" ht="14.25" customHeight="1">
      <c r="B25" s="51"/>
      <c r="C25" s="51"/>
      <c r="D25" s="51" t="s">
        <v>137</v>
      </c>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39" s="52" customFormat="1" ht="14.25" customHeight="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9" s="52" customFormat="1"/>
    <row r="28" spans="1:39" s="52" customFormat="1"/>
    <row r="29" spans="1:39" s="52" customFormat="1"/>
    <row r="30" spans="1:39" s="52" customFormat="1">
      <c r="T30" s="52" t="s">
        <v>117</v>
      </c>
    </row>
    <row r="31" spans="1:39" s="52" customFormat="1" ht="6" customHeight="1"/>
    <row r="32" spans="1:39" ht="18" customHeight="1">
      <c r="A32" s="52"/>
      <c r="B32" s="52"/>
      <c r="C32" s="52"/>
      <c r="D32" s="52"/>
      <c r="E32" s="52"/>
      <c r="F32" s="52"/>
      <c r="G32" s="52"/>
      <c r="H32" s="52"/>
      <c r="I32" s="52"/>
      <c r="J32" s="52"/>
      <c r="K32" s="52"/>
      <c r="L32" s="52"/>
      <c r="M32" s="52"/>
      <c r="N32" s="52"/>
      <c r="O32" s="52"/>
      <c r="P32" s="52"/>
      <c r="Q32" s="52"/>
      <c r="R32" s="52"/>
      <c r="S32" s="52"/>
      <c r="T32" s="52"/>
      <c r="U32" s="84" t="s">
        <v>118</v>
      </c>
      <c r="V32" s="85"/>
      <c r="W32" s="85"/>
      <c r="X32" s="85"/>
      <c r="Y32" s="85"/>
      <c r="Z32" s="85"/>
      <c r="AA32" s="85"/>
      <c r="AB32" s="77"/>
      <c r="AC32" s="78"/>
      <c r="AD32" s="78"/>
      <c r="AE32" s="78"/>
      <c r="AF32" s="78"/>
      <c r="AG32" s="78"/>
      <c r="AH32" s="78"/>
      <c r="AI32" s="78"/>
      <c r="AJ32" s="78"/>
      <c r="AK32" s="79"/>
    </row>
    <row r="33" spans="1:37" ht="18.75" customHeight="1">
      <c r="A33" s="52"/>
      <c r="B33" s="52"/>
      <c r="C33" s="52"/>
      <c r="D33" s="52"/>
      <c r="E33" s="52"/>
      <c r="F33" s="52"/>
      <c r="G33" s="52"/>
      <c r="H33" s="52"/>
      <c r="I33" s="52"/>
      <c r="J33" s="52"/>
      <c r="K33" s="52"/>
      <c r="L33" s="52"/>
      <c r="M33" s="52"/>
      <c r="N33" s="52"/>
      <c r="O33" s="52"/>
      <c r="P33" s="52"/>
      <c r="Q33" s="52"/>
      <c r="R33" s="52"/>
      <c r="S33" s="52"/>
      <c r="T33" s="52"/>
      <c r="U33" s="84" t="s">
        <v>9</v>
      </c>
      <c r="V33" s="85"/>
      <c r="W33" s="85"/>
      <c r="X33" s="85"/>
      <c r="Y33" s="85"/>
      <c r="Z33" s="85"/>
      <c r="AA33" s="85"/>
      <c r="AB33" s="77"/>
      <c r="AC33" s="78"/>
      <c r="AD33" s="78"/>
      <c r="AE33" s="78"/>
      <c r="AF33" s="78"/>
      <c r="AG33" s="78"/>
      <c r="AH33" s="78"/>
      <c r="AI33" s="78"/>
      <c r="AJ33" s="78"/>
      <c r="AK33" s="79"/>
    </row>
    <row r="34" spans="1:37" ht="18.75" customHeight="1">
      <c r="A34" s="52"/>
      <c r="B34" s="52"/>
      <c r="C34" s="52"/>
      <c r="D34" s="52"/>
      <c r="E34" s="52"/>
      <c r="F34" s="52"/>
      <c r="G34" s="52"/>
      <c r="H34" s="52"/>
      <c r="I34" s="52"/>
      <c r="J34" s="52"/>
      <c r="K34" s="52"/>
      <c r="L34" s="52"/>
      <c r="M34" s="52"/>
      <c r="N34" s="52"/>
      <c r="O34" s="52"/>
      <c r="P34" s="52"/>
      <c r="Q34" s="52"/>
      <c r="R34" s="52"/>
      <c r="S34" s="52"/>
      <c r="T34" s="52"/>
      <c r="U34" s="84" t="s">
        <v>10</v>
      </c>
      <c r="V34" s="85"/>
      <c r="W34" s="85"/>
      <c r="X34" s="85"/>
      <c r="Y34" s="85"/>
      <c r="Z34" s="85"/>
      <c r="AA34" s="85"/>
      <c r="AB34" s="77"/>
      <c r="AC34" s="78"/>
      <c r="AD34" s="78"/>
      <c r="AE34" s="78"/>
      <c r="AF34" s="78"/>
      <c r="AG34" s="78"/>
      <c r="AH34" s="78"/>
      <c r="AI34" s="78"/>
      <c r="AJ34" s="78"/>
      <c r="AK34" s="79"/>
    </row>
    <row r="35" spans="1:37" ht="18.75" customHeight="1">
      <c r="A35" s="52"/>
      <c r="B35" s="52"/>
      <c r="C35" s="52"/>
      <c r="D35" s="52"/>
      <c r="E35" s="52"/>
      <c r="F35" s="52"/>
      <c r="G35" s="52"/>
      <c r="H35" s="52"/>
      <c r="I35" s="52"/>
      <c r="J35" s="52"/>
      <c r="K35" s="52"/>
      <c r="L35" s="52"/>
      <c r="M35" s="52"/>
      <c r="N35" s="52"/>
      <c r="O35" s="52"/>
      <c r="P35" s="52"/>
      <c r="Q35" s="52"/>
      <c r="R35" s="52"/>
      <c r="S35" s="52"/>
      <c r="T35" s="52"/>
      <c r="U35" s="73" t="s">
        <v>29</v>
      </c>
      <c r="V35" s="74"/>
      <c r="W35" s="74"/>
      <c r="X35" s="80" t="s">
        <v>11</v>
      </c>
      <c r="Y35" s="81"/>
      <c r="Z35" s="81"/>
      <c r="AA35" s="82"/>
      <c r="AB35" s="77"/>
      <c r="AC35" s="78"/>
      <c r="AD35" s="78"/>
      <c r="AE35" s="78"/>
      <c r="AF35" s="78"/>
      <c r="AG35" s="78"/>
      <c r="AH35" s="78"/>
      <c r="AI35" s="78"/>
      <c r="AJ35" s="78"/>
      <c r="AK35" s="79"/>
    </row>
    <row r="36" spans="1:37" ht="18.75" customHeight="1">
      <c r="A36" s="52"/>
      <c r="B36" s="52"/>
      <c r="C36" s="52"/>
      <c r="D36" s="52"/>
      <c r="E36" s="52"/>
      <c r="F36" s="52"/>
      <c r="G36" s="52"/>
      <c r="H36" s="52"/>
      <c r="I36" s="52"/>
      <c r="J36" s="52"/>
      <c r="K36" s="52"/>
      <c r="L36" s="52"/>
      <c r="M36" s="52"/>
      <c r="N36" s="52"/>
      <c r="O36" s="52"/>
      <c r="P36" s="52"/>
      <c r="Q36" s="52"/>
      <c r="R36" s="52"/>
      <c r="S36" s="52"/>
      <c r="T36" s="52"/>
      <c r="U36" s="75"/>
      <c r="V36" s="76"/>
      <c r="W36" s="76"/>
      <c r="X36" s="80" t="s">
        <v>12</v>
      </c>
      <c r="Y36" s="81"/>
      <c r="Z36" s="81"/>
      <c r="AA36" s="82"/>
      <c r="AB36" s="77"/>
      <c r="AC36" s="78"/>
      <c r="AD36" s="78"/>
      <c r="AE36" s="78"/>
      <c r="AF36" s="78"/>
      <c r="AG36" s="78"/>
      <c r="AH36" s="78"/>
      <c r="AI36" s="78"/>
      <c r="AJ36" s="78"/>
      <c r="AK36" s="79"/>
    </row>
    <row r="37" spans="1:37" ht="18.75" customHeight="1">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row>
    <row r="38" spans="1:37">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row>
    <row r="39" spans="1:37">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row>
    <row r="40" spans="1:37">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row>
    <row r="41" spans="1:37">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sheetData>
  <sheetProtection algorithmName="SHA-512" hashValue="OFL5ub2N4Td+sPnavvT70mo90lqsjY0GjdBOISokFNSWaGQUxs2BhB0i/crdE0a2V0+3PYbNEchPba6np9dmgg==" saltValue="LeZwAMkNDlnkOmtx5CQXGw==" spinCount="100000" sheet="1" objects="1" scenarios="1"/>
  <protectedRanges>
    <protectedRange sqref="AD3 AG3 AJ3 W7 W8 AB32 AB33 AB34 AB35 AB36" name="範囲1"/>
  </protectedRanges>
  <mergeCells count="22">
    <mergeCell ref="W8:AK8"/>
    <mergeCell ref="AJ3:AK3"/>
    <mergeCell ref="AG3:AH3"/>
    <mergeCell ref="AD3:AE3"/>
    <mergeCell ref="A5:G5"/>
    <mergeCell ref="W7:AK7"/>
    <mergeCell ref="A10:AM10"/>
    <mergeCell ref="U33:AA33"/>
    <mergeCell ref="U34:AA34"/>
    <mergeCell ref="B16:J16"/>
    <mergeCell ref="K16:R16"/>
    <mergeCell ref="B15:J15"/>
    <mergeCell ref="K15:R15"/>
    <mergeCell ref="U32:AA32"/>
    <mergeCell ref="AB32:AK32"/>
    <mergeCell ref="AB33:AK33"/>
    <mergeCell ref="AB34:AK34"/>
    <mergeCell ref="U35:W36"/>
    <mergeCell ref="AB35:AK35"/>
    <mergeCell ref="AB36:AK36"/>
    <mergeCell ref="X35:AA35"/>
    <mergeCell ref="X36:AA36"/>
  </mergeCells>
  <phoneticPr fontId="4"/>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41"/>
  <sheetViews>
    <sheetView showGridLines="0" showZeros="0" zoomScale="85" zoomScaleNormal="85" zoomScaleSheetLayoutView="100" workbookViewId="0">
      <selection activeCell="T6" sqref="T6"/>
    </sheetView>
  </sheetViews>
  <sheetFormatPr defaultColWidth="2.25" defaultRowHeight="13.5"/>
  <cols>
    <col min="1" max="1" width="3.125" style="2" customWidth="1"/>
    <col min="2" max="2" width="30.25" style="2" customWidth="1"/>
    <col min="3" max="3" width="12.875" style="2" customWidth="1"/>
    <col min="4" max="4" width="33.625" style="2" customWidth="1"/>
    <col min="5" max="5" width="13.875" style="2" bestFit="1" customWidth="1"/>
    <col min="6" max="6" width="20.875" style="2" customWidth="1"/>
    <col min="7" max="7" width="23.625" style="2" customWidth="1"/>
    <col min="8" max="8" width="10.625" style="2" customWidth="1"/>
    <col min="9" max="9" width="7.375" style="2" hidden="1" customWidth="1"/>
    <col min="10" max="10" width="7.625" style="2" hidden="1" customWidth="1"/>
    <col min="11" max="11" width="10.625" style="2" customWidth="1"/>
    <col min="12" max="12" width="7.375" style="2" hidden="1" customWidth="1"/>
    <col min="13" max="13" width="7.625" style="2" hidden="1" customWidth="1"/>
    <col min="14" max="14" width="10.625" style="2" customWidth="1"/>
    <col min="15" max="15" width="7.375" style="2" hidden="1" customWidth="1"/>
    <col min="16" max="16" width="7.625" style="2" hidden="1" customWidth="1"/>
    <col min="17" max="17" width="4.375" style="2" hidden="1" customWidth="1"/>
    <col min="18" max="19" width="2.25" style="2"/>
    <col min="20" max="20" width="4.375" style="2" bestFit="1" customWidth="1"/>
    <col min="21" max="25" width="2.25" style="2"/>
    <col min="26" max="26" width="8.625" style="2" bestFit="1" customWidth="1"/>
    <col min="27" max="16384" width="2.25" style="2"/>
  </cols>
  <sheetData>
    <row r="1" spans="1:39">
      <c r="A1" s="2" t="s">
        <v>144</v>
      </c>
    </row>
    <row r="2" spans="1:39">
      <c r="A2" s="14"/>
    </row>
    <row r="3" spans="1:39" ht="18" customHeight="1">
      <c r="A3" s="94" t="s">
        <v>13</v>
      </c>
      <c r="B3" s="93" t="s">
        <v>14</v>
      </c>
      <c r="C3" s="95" t="s">
        <v>15</v>
      </c>
      <c r="D3" s="93" t="s">
        <v>16</v>
      </c>
      <c r="E3" s="93" t="s">
        <v>11</v>
      </c>
      <c r="F3" s="98" t="s">
        <v>17</v>
      </c>
      <c r="G3" s="96" t="s">
        <v>18</v>
      </c>
      <c r="H3" s="100" t="s">
        <v>139</v>
      </c>
      <c r="I3" s="67"/>
      <c r="J3" s="68"/>
      <c r="K3" s="100" t="s">
        <v>140</v>
      </c>
      <c r="L3" s="67"/>
      <c r="M3" s="68"/>
      <c r="N3" s="100" t="s">
        <v>141</v>
      </c>
      <c r="O3" s="69"/>
      <c r="P3" s="70"/>
      <c r="Q3" s="91" t="s">
        <v>19</v>
      </c>
    </row>
    <row r="4" spans="1:39" ht="57" thickBot="1">
      <c r="A4" s="94"/>
      <c r="B4" s="93"/>
      <c r="C4" s="95"/>
      <c r="D4" s="93"/>
      <c r="E4" s="93"/>
      <c r="F4" s="99"/>
      <c r="G4" s="97"/>
      <c r="H4" s="101"/>
      <c r="I4" s="13" t="s">
        <v>113</v>
      </c>
      <c r="J4" s="19" t="s">
        <v>20</v>
      </c>
      <c r="K4" s="101"/>
      <c r="L4" s="13" t="s">
        <v>113</v>
      </c>
      <c r="M4" s="19" t="s">
        <v>20</v>
      </c>
      <c r="N4" s="101"/>
      <c r="O4" s="13" t="s">
        <v>113</v>
      </c>
      <c r="P4" s="19" t="s">
        <v>20</v>
      </c>
      <c r="Q4" s="92"/>
    </row>
    <row r="5" spans="1:39" ht="22.5" customHeight="1" thickBot="1">
      <c r="A5" s="15">
        <f>ROW()-4</f>
        <v>1</v>
      </c>
      <c r="B5" s="25">
        <f ca="1">IFERROR(INDIRECT("個票"&amp;$A5&amp;"！$t$7"),"")</f>
        <v>0</v>
      </c>
      <c r="C5" s="25">
        <f ca="1">IFERROR(INDIRECT("個票"&amp;$A5&amp;"！$h$7"),"")</f>
        <v>0</v>
      </c>
      <c r="D5" s="25">
        <f ca="1">IFERROR(INDIRECT("個票"&amp;$A5&amp;"！$l$10"),"")</f>
        <v>0</v>
      </c>
      <c r="E5" s="25">
        <f ca="1">IFERROR(INDIRECT("個票"&amp;$A5&amp;"！$w$9"),"")</f>
        <v>0</v>
      </c>
      <c r="F5" s="25" t="str">
        <f ca="1">IFERROR(INDIRECT("個票"&amp;$A5&amp;"！$ｄ$9")&amp;INDIRECT("個票"&amp;$A5&amp;"！$ｈ$9"),"")</f>
        <v>茨城県</v>
      </c>
      <c r="G5" s="25" t="str">
        <f ca="1">IF(J5&gt;0,報告書!$W$7,"")</f>
        <v/>
      </c>
      <c r="H5" s="18">
        <f ca="1">IFERROR(INDIRECT("個票"&amp;$A5&amp;"！$Y$27"),"")</f>
        <v>0</v>
      </c>
      <c r="I5" s="49">
        <f ca="1">IFERROR(INDIRECT("個票"&amp;$A5&amp;"！$Y$47"),"")</f>
        <v>0</v>
      </c>
      <c r="J5" s="18">
        <f ca="1">SUM(H5,I5)</f>
        <v>0</v>
      </c>
      <c r="K5" s="18">
        <f ca="1">IFERROR(INDIRECT("個票"&amp;$A5&amp;"！$ad$27"),"")</f>
        <v>0</v>
      </c>
      <c r="L5" s="49">
        <f ca="1">IFERROR(INDIRECT("個票"&amp;$A5&amp;"！$ad$47"),"")</f>
        <v>0</v>
      </c>
      <c r="M5" s="18">
        <f ca="1">SUM(K5,L5)</f>
        <v>0</v>
      </c>
      <c r="N5" s="18">
        <f ca="1">IFERROR(INDIRECT("個票"&amp;$A5&amp;"！$ai$27"),"")</f>
        <v>0</v>
      </c>
      <c r="O5" s="49">
        <f ca="1">IFERROR(INDIRECT("個票"&amp;$A5&amp;"！$ai$47"),"")</f>
        <v>0</v>
      </c>
      <c r="P5" s="18">
        <f ca="1">SUM(N5,O5)</f>
        <v>0</v>
      </c>
      <c r="Q5" s="21"/>
      <c r="T5" s="23" t="str">
        <f ca="1">IF(_xlfn.SHEETS()-3=COUNTIF(J5:J27,"&gt;0"),"○","！（本表の事業所数と個票の枚数が一致しません）")</f>
        <v>！（本表の事業所数と個票の枚数が一致しません）</v>
      </c>
      <c r="U5" s="24"/>
      <c r="V5" s="24"/>
      <c r="W5" s="24"/>
      <c r="X5" s="24"/>
      <c r="Y5" s="24"/>
      <c r="Z5" s="24"/>
      <c r="AA5" s="24"/>
      <c r="AB5" s="24"/>
      <c r="AC5" s="24"/>
      <c r="AD5" s="24"/>
      <c r="AE5" s="24"/>
      <c r="AF5" s="24"/>
      <c r="AG5" s="24"/>
      <c r="AH5" s="24"/>
      <c r="AI5" s="24"/>
      <c r="AJ5" s="24"/>
      <c r="AK5" s="24"/>
      <c r="AL5" s="24"/>
      <c r="AM5" s="20"/>
    </row>
    <row r="6" spans="1:39" ht="22.5" customHeight="1">
      <c r="A6" s="15">
        <f t="shared" ref="A6:A24" si="0">ROW()-4</f>
        <v>2</v>
      </c>
      <c r="B6" s="25" t="str">
        <f t="shared" ref="B6:B24" ca="1" si="1">IFERROR(INDIRECT("個票"&amp;$A6&amp;"！$t$7"),"")</f>
        <v/>
      </c>
      <c r="C6" s="25" t="str">
        <f t="shared" ref="C6:C24" ca="1" si="2">IFERROR(INDIRECT("個票"&amp;$A6&amp;"！$h$7"),"")</f>
        <v/>
      </c>
      <c r="D6" s="25" t="str">
        <f t="shared" ref="D6:D24" ca="1" si="3">IFERROR(INDIRECT("個票"&amp;$A6&amp;"！$l$10"),"")</f>
        <v/>
      </c>
      <c r="E6" s="25" t="str">
        <f t="shared" ref="E6:E24" ca="1" si="4">IFERROR(INDIRECT("個票"&amp;$A6&amp;"！$w$9"),"")</f>
        <v/>
      </c>
      <c r="F6" s="25" t="str">
        <f t="shared" ref="F6:F24" ca="1" si="5">IFERROR(INDIRECT("個票"&amp;$A6&amp;"！$ｄ$9")&amp;INDIRECT("個票"&amp;$A6&amp;"！$ｈ$9"),"")</f>
        <v/>
      </c>
      <c r="G6" s="25" t="str">
        <f ca="1">IF(J6&gt;0,報告書!$W$7,"")</f>
        <v/>
      </c>
      <c r="H6" s="18" t="str">
        <f t="shared" ref="H6:H24" ca="1" si="6">IFERROR(INDIRECT("個票"&amp;$A6&amp;"！$Y$27"),"")</f>
        <v/>
      </c>
      <c r="I6" s="49" t="str">
        <f t="shared" ref="I6:I24" ca="1" si="7">IFERROR(INDIRECT("個票"&amp;$A6&amp;"！$Y$47"),"")</f>
        <v/>
      </c>
      <c r="J6" s="18">
        <f ca="1">SUM(H6,I6)</f>
        <v>0</v>
      </c>
      <c r="K6" s="18" t="str">
        <f t="shared" ref="K6:K24" ca="1" si="8">IFERROR(INDIRECT("個票"&amp;$A6&amp;"！$ad$27"),"")</f>
        <v/>
      </c>
      <c r="L6" s="49" t="str">
        <f t="shared" ref="L6:L24" ca="1" si="9">IFERROR(INDIRECT("個票"&amp;$A6&amp;"！$ad$47"),"")</f>
        <v/>
      </c>
      <c r="M6" s="18">
        <f ca="1">SUM(K6,L6)</f>
        <v>0</v>
      </c>
      <c r="N6" s="18" t="str">
        <f t="shared" ref="N6:N24" ca="1" si="10">IFERROR(INDIRECT("個票"&amp;$A6&amp;"！$ai$27"),"")</f>
        <v/>
      </c>
      <c r="O6" s="49" t="str">
        <f t="shared" ref="O6:O24" ca="1" si="11">IFERROR(INDIRECT("個票"&amp;$A6&amp;"！$ai$47"),"")</f>
        <v/>
      </c>
      <c r="P6" s="18">
        <f ca="1">SUM(N6,O6)</f>
        <v>0</v>
      </c>
      <c r="Q6" s="21"/>
      <c r="T6" s="22" t="s">
        <v>21</v>
      </c>
    </row>
    <row r="7" spans="1:39" ht="22.5" customHeight="1">
      <c r="A7" s="15">
        <f t="shared" si="0"/>
        <v>3</v>
      </c>
      <c r="B7" s="25" t="str">
        <f t="shared" ca="1" si="1"/>
        <v/>
      </c>
      <c r="C7" s="25" t="str">
        <f t="shared" ca="1" si="2"/>
        <v/>
      </c>
      <c r="D7" s="25" t="str">
        <f t="shared" ca="1" si="3"/>
        <v/>
      </c>
      <c r="E7" s="25" t="str">
        <f t="shared" ca="1" si="4"/>
        <v/>
      </c>
      <c r="F7" s="25" t="str">
        <f t="shared" ca="1" si="5"/>
        <v/>
      </c>
      <c r="G7" s="25" t="str">
        <f ca="1">IF(J7&gt;0,報告書!$W$7,"")</f>
        <v/>
      </c>
      <c r="H7" s="18" t="str">
        <f t="shared" ca="1" si="6"/>
        <v/>
      </c>
      <c r="I7" s="49" t="str">
        <f t="shared" ca="1" si="7"/>
        <v/>
      </c>
      <c r="J7" s="18">
        <f t="shared" ref="J7:J19" ca="1" si="12">SUM(H7,I7)</f>
        <v>0</v>
      </c>
      <c r="K7" s="18" t="str">
        <f t="shared" ca="1" si="8"/>
        <v/>
      </c>
      <c r="L7" s="49" t="str">
        <f t="shared" ca="1" si="9"/>
        <v/>
      </c>
      <c r="M7" s="18">
        <f t="shared" ref="M7:M19" ca="1" si="13">SUM(K7,L7)</f>
        <v>0</v>
      </c>
      <c r="N7" s="18" t="str">
        <f t="shared" ca="1" si="10"/>
        <v/>
      </c>
      <c r="O7" s="49" t="str">
        <f t="shared" ca="1" si="11"/>
        <v/>
      </c>
      <c r="P7" s="18">
        <f t="shared" ref="P7:P19" ca="1" si="14">SUM(N7,O7)</f>
        <v>0</v>
      </c>
      <c r="Q7" s="21"/>
      <c r="T7" s="22" t="s">
        <v>22</v>
      </c>
    </row>
    <row r="8" spans="1:39" ht="22.5" customHeight="1">
      <c r="A8" s="15">
        <f t="shared" si="0"/>
        <v>4</v>
      </c>
      <c r="B8" s="25" t="str">
        <f t="shared" ca="1" si="1"/>
        <v/>
      </c>
      <c r="C8" s="25" t="str">
        <f t="shared" ca="1" si="2"/>
        <v/>
      </c>
      <c r="D8" s="25" t="str">
        <f t="shared" ca="1" si="3"/>
        <v/>
      </c>
      <c r="E8" s="25" t="str">
        <f t="shared" ca="1" si="4"/>
        <v/>
      </c>
      <c r="F8" s="25" t="str">
        <f t="shared" ca="1" si="5"/>
        <v/>
      </c>
      <c r="G8" s="25" t="str">
        <f ca="1">IF(J8&gt;0,報告書!$W$7,"")</f>
        <v/>
      </c>
      <c r="H8" s="18" t="str">
        <f t="shared" ca="1" si="6"/>
        <v/>
      </c>
      <c r="I8" s="49" t="str">
        <f t="shared" ca="1" si="7"/>
        <v/>
      </c>
      <c r="J8" s="18">
        <f t="shared" ca="1" si="12"/>
        <v>0</v>
      </c>
      <c r="K8" s="18" t="str">
        <f t="shared" ca="1" si="8"/>
        <v/>
      </c>
      <c r="L8" s="49" t="str">
        <f t="shared" ca="1" si="9"/>
        <v/>
      </c>
      <c r="M8" s="18">
        <f t="shared" ca="1" si="13"/>
        <v>0</v>
      </c>
      <c r="N8" s="18" t="str">
        <f t="shared" ca="1" si="10"/>
        <v/>
      </c>
      <c r="O8" s="49" t="str">
        <f t="shared" ca="1" si="11"/>
        <v/>
      </c>
      <c r="P8" s="18">
        <f t="shared" ca="1" si="14"/>
        <v>0</v>
      </c>
      <c r="Q8" s="21"/>
    </row>
    <row r="9" spans="1:39" ht="22.5" customHeight="1">
      <c r="A9" s="15">
        <f t="shared" si="0"/>
        <v>5</v>
      </c>
      <c r="B9" s="25" t="str">
        <f t="shared" ca="1" si="1"/>
        <v/>
      </c>
      <c r="C9" s="25" t="str">
        <f t="shared" ca="1" si="2"/>
        <v/>
      </c>
      <c r="D9" s="25" t="str">
        <f t="shared" ca="1" si="3"/>
        <v/>
      </c>
      <c r="E9" s="25" t="str">
        <f t="shared" ca="1" si="4"/>
        <v/>
      </c>
      <c r="F9" s="25" t="str">
        <f t="shared" ca="1" si="5"/>
        <v/>
      </c>
      <c r="G9" s="25" t="str">
        <f ca="1">IF(J9&gt;0,報告書!$W$7,"")</f>
        <v/>
      </c>
      <c r="H9" s="18" t="str">
        <f t="shared" ca="1" si="6"/>
        <v/>
      </c>
      <c r="I9" s="49" t="str">
        <f t="shared" ca="1" si="7"/>
        <v/>
      </c>
      <c r="J9" s="18">
        <f t="shared" ca="1" si="12"/>
        <v>0</v>
      </c>
      <c r="K9" s="18" t="str">
        <f t="shared" ca="1" si="8"/>
        <v/>
      </c>
      <c r="L9" s="49" t="str">
        <f t="shared" ca="1" si="9"/>
        <v/>
      </c>
      <c r="M9" s="18">
        <f t="shared" ca="1" si="13"/>
        <v>0</v>
      </c>
      <c r="N9" s="18" t="str">
        <f t="shared" ca="1" si="10"/>
        <v/>
      </c>
      <c r="O9" s="49" t="str">
        <f t="shared" ca="1" si="11"/>
        <v/>
      </c>
      <c r="P9" s="18">
        <f t="shared" ca="1" si="14"/>
        <v>0</v>
      </c>
      <c r="Q9" s="21"/>
    </row>
    <row r="10" spans="1:39" ht="22.5" customHeight="1">
      <c r="A10" s="15">
        <f t="shared" si="0"/>
        <v>6</v>
      </c>
      <c r="B10" s="25" t="str">
        <f t="shared" ca="1" si="1"/>
        <v/>
      </c>
      <c r="C10" s="25" t="str">
        <f t="shared" ca="1" si="2"/>
        <v/>
      </c>
      <c r="D10" s="25" t="str">
        <f t="shared" ca="1" si="3"/>
        <v/>
      </c>
      <c r="E10" s="25" t="str">
        <f t="shared" ca="1" si="4"/>
        <v/>
      </c>
      <c r="F10" s="25" t="str">
        <f t="shared" ca="1" si="5"/>
        <v/>
      </c>
      <c r="G10" s="25" t="str">
        <f ca="1">IF(J10&gt;0,報告書!$W$7,"")</f>
        <v/>
      </c>
      <c r="H10" s="18" t="str">
        <f t="shared" ca="1" si="6"/>
        <v/>
      </c>
      <c r="I10" s="49" t="str">
        <f t="shared" ca="1" si="7"/>
        <v/>
      </c>
      <c r="J10" s="18">
        <f t="shared" ca="1" si="12"/>
        <v>0</v>
      </c>
      <c r="K10" s="18" t="str">
        <f t="shared" ca="1" si="8"/>
        <v/>
      </c>
      <c r="L10" s="49" t="str">
        <f t="shared" ca="1" si="9"/>
        <v/>
      </c>
      <c r="M10" s="18">
        <f t="shared" ca="1" si="13"/>
        <v>0</v>
      </c>
      <c r="N10" s="18" t="str">
        <f t="shared" ca="1" si="10"/>
        <v/>
      </c>
      <c r="O10" s="49" t="str">
        <f t="shared" ca="1" si="11"/>
        <v/>
      </c>
      <c r="P10" s="18">
        <f t="shared" ca="1" si="14"/>
        <v>0</v>
      </c>
      <c r="Q10" s="21"/>
    </row>
    <row r="11" spans="1:39" ht="22.5" customHeight="1">
      <c r="A11" s="15">
        <f t="shared" si="0"/>
        <v>7</v>
      </c>
      <c r="B11" s="25" t="str">
        <f t="shared" ca="1" si="1"/>
        <v/>
      </c>
      <c r="C11" s="25" t="str">
        <f t="shared" ca="1" si="2"/>
        <v/>
      </c>
      <c r="D11" s="25" t="str">
        <f t="shared" ca="1" si="3"/>
        <v/>
      </c>
      <c r="E11" s="25" t="str">
        <f t="shared" ca="1" si="4"/>
        <v/>
      </c>
      <c r="F11" s="25" t="str">
        <f t="shared" ca="1" si="5"/>
        <v/>
      </c>
      <c r="G11" s="25" t="str">
        <f ca="1">IF(J11&gt;0,報告書!$W$7,"")</f>
        <v/>
      </c>
      <c r="H11" s="18" t="str">
        <f t="shared" ca="1" si="6"/>
        <v/>
      </c>
      <c r="I11" s="49" t="str">
        <f t="shared" ca="1" si="7"/>
        <v/>
      </c>
      <c r="J11" s="18">
        <f t="shared" ca="1" si="12"/>
        <v>0</v>
      </c>
      <c r="K11" s="18" t="str">
        <f t="shared" ca="1" si="8"/>
        <v/>
      </c>
      <c r="L11" s="49" t="str">
        <f t="shared" ca="1" si="9"/>
        <v/>
      </c>
      <c r="M11" s="18">
        <f t="shared" ca="1" si="13"/>
        <v>0</v>
      </c>
      <c r="N11" s="18" t="str">
        <f t="shared" ca="1" si="10"/>
        <v/>
      </c>
      <c r="O11" s="49" t="str">
        <f t="shared" ca="1" si="11"/>
        <v/>
      </c>
      <c r="P11" s="18">
        <f t="shared" ca="1" si="14"/>
        <v>0</v>
      </c>
      <c r="Q11" s="21"/>
    </row>
    <row r="12" spans="1:39" ht="22.5" customHeight="1">
      <c r="A12" s="15">
        <f t="shared" si="0"/>
        <v>8</v>
      </c>
      <c r="B12" s="25" t="str">
        <f t="shared" ca="1" si="1"/>
        <v/>
      </c>
      <c r="C12" s="25" t="str">
        <f t="shared" ca="1" si="2"/>
        <v/>
      </c>
      <c r="D12" s="25" t="str">
        <f t="shared" ca="1" si="3"/>
        <v/>
      </c>
      <c r="E12" s="25" t="str">
        <f t="shared" ca="1" si="4"/>
        <v/>
      </c>
      <c r="F12" s="25" t="str">
        <f t="shared" ca="1" si="5"/>
        <v/>
      </c>
      <c r="G12" s="25" t="str">
        <f ca="1">IF(J12&gt;0,報告書!$W$7,"")</f>
        <v/>
      </c>
      <c r="H12" s="18" t="str">
        <f t="shared" ca="1" si="6"/>
        <v/>
      </c>
      <c r="I12" s="49" t="str">
        <f t="shared" ca="1" si="7"/>
        <v/>
      </c>
      <c r="J12" s="18">
        <f t="shared" ca="1" si="12"/>
        <v>0</v>
      </c>
      <c r="K12" s="18" t="str">
        <f t="shared" ca="1" si="8"/>
        <v/>
      </c>
      <c r="L12" s="49" t="str">
        <f t="shared" ca="1" si="9"/>
        <v/>
      </c>
      <c r="M12" s="18">
        <f t="shared" ca="1" si="13"/>
        <v>0</v>
      </c>
      <c r="N12" s="18" t="str">
        <f t="shared" ca="1" si="10"/>
        <v/>
      </c>
      <c r="O12" s="49" t="str">
        <f t="shared" ca="1" si="11"/>
        <v/>
      </c>
      <c r="P12" s="18">
        <f t="shared" ca="1" si="14"/>
        <v>0</v>
      </c>
      <c r="Q12" s="21"/>
    </row>
    <row r="13" spans="1:39" ht="22.5" customHeight="1">
      <c r="A13" s="15">
        <f t="shared" si="0"/>
        <v>9</v>
      </c>
      <c r="B13" s="25" t="str">
        <f t="shared" ca="1" si="1"/>
        <v/>
      </c>
      <c r="C13" s="25" t="str">
        <f t="shared" ca="1" si="2"/>
        <v/>
      </c>
      <c r="D13" s="25" t="str">
        <f t="shared" ca="1" si="3"/>
        <v/>
      </c>
      <c r="E13" s="25" t="str">
        <f t="shared" ca="1" si="4"/>
        <v/>
      </c>
      <c r="F13" s="25" t="str">
        <f t="shared" ca="1" si="5"/>
        <v/>
      </c>
      <c r="G13" s="25" t="str">
        <f ca="1">IF(J13&gt;0,報告書!$W$7,"")</f>
        <v/>
      </c>
      <c r="H13" s="18" t="str">
        <f t="shared" ca="1" si="6"/>
        <v/>
      </c>
      <c r="I13" s="49" t="str">
        <f t="shared" ca="1" si="7"/>
        <v/>
      </c>
      <c r="J13" s="18">
        <f t="shared" ca="1" si="12"/>
        <v>0</v>
      </c>
      <c r="K13" s="18" t="str">
        <f t="shared" ca="1" si="8"/>
        <v/>
      </c>
      <c r="L13" s="49" t="str">
        <f t="shared" ca="1" si="9"/>
        <v/>
      </c>
      <c r="M13" s="18">
        <f t="shared" ca="1" si="13"/>
        <v>0</v>
      </c>
      <c r="N13" s="18" t="str">
        <f t="shared" ca="1" si="10"/>
        <v/>
      </c>
      <c r="O13" s="49" t="str">
        <f t="shared" ca="1" si="11"/>
        <v/>
      </c>
      <c r="P13" s="18">
        <f t="shared" ca="1" si="14"/>
        <v>0</v>
      </c>
      <c r="Q13" s="21"/>
    </row>
    <row r="14" spans="1:39" ht="22.5" customHeight="1">
      <c r="A14" s="15">
        <f t="shared" si="0"/>
        <v>10</v>
      </c>
      <c r="B14" s="25" t="str">
        <f t="shared" ca="1" si="1"/>
        <v/>
      </c>
      <c r="C14" s="25" t="str">
        <f t="shared" ca="1" si="2"/>
        <v/>
      </c>
      <c r="D14" s="25" t="str">
        <f t="shared" ca="1" si="3"/>
        <v/>
      </c>
      <c r="E14" s="25" t="str">
        <f t="shared" ca="1" si="4"/>
        <v/>
      </c>
      <c r="F14" s="25" t="str">
        <f t="shared" ca="1" si="5"/>
        <v/>
      </c>
      <c r="G14" s="25" t="str">
        <f ca="1">IF(J14&gt;0,報告書!$W$7,"")</f>
        <v/>
      </c>
      <c r="H14" s="18" t="str">
        <f t="shared" ca="1" si="6"/>
        <v/>
      </c>
      <c r="I14" s="49" t="str">
        <f t="shared" ca="1" si="7"/>
        <v/>
      </c>
      <c r="J14" s="18">
        <f t="shared" ca="1" si="12"/>
        <v>0</v>
      </c>
      <c r="K14" s="18" t="str">
        <f t="shared" ca="1" si="8"/>
        <v/>
      </c>
      <c r="L14" s="49" t="str">
        <f t="shared" ca="1" si="9"/>
        <v/>
      </c>
      <c r="M14" s="18">
        <f t="shared" ca="1" si="13"/>
        <v>0</v>
      </c>
      <c r="N14" s="18" t="str">
        <f t="shared" ca="1" si="10"/>
        <v/>
      </c>
      <c r="O14" s="49" t="str">
        <f t="shared" ca="1" si="11"/>
        <v/>
      </c>
      <c r="P14" s="18">
        <f t="shared" ca="1" si="14"/>
        <v>0</v>
      </c>
      <c r="Q14" s="21"/>
    </row>
    <row r="15" spans="1:39" ht="22.5" customHeight="1">
      <c r="A15" s="15">
        <f t="shared" si="0"/>
        <v>11</v>
      </c>
      <c r="B15" s="25" t="str">
        <f t="shared" ca="1" si="1"/>
        <v/>
      </c>
      <c r="C15" s="25" t="str">
        <f t="shared" ca="1" si="2"/>
        <v/>
      </c>
      <c r="D15" s="25" t="str">
        <f t="shared" ca="1" si="3"/>
        <v/>
      </c>
      <c r="E15" s="25" t="str">
        <f t="shared" ca="1" si="4"/>
        <v/>
      </c>
      <c r="F15" s="25" t="str">
        <f t="shared" ca="1" si="5"/>
        <v/>
      </c>
      <c r="G15" s="25" t="str">
        <f ca="1">IF(J15&gt;0,報告書!$W$7,"")</f>
        <v/>
      </c>
      <c r="H15" s="18" t="str">
        <f t="shared" ca="1" si="6"/>
        <v/>
      </c>
      <c r="I15" s="49" t="str">
        <f t="shared" ca="1" si="7"/>
        <v/>
      </c>
      <c r="J15" s="18">
        <f t="shared" ca="1" si="12"/>
        <v>0</v>
      </c>
      <c r="K15" s="18" t="str">
        <f t="shared" ca="1" si="8"/>
        <v/>
      </c>
      <c r="L15" s="49" t="str">
        <f t="shared" ca="1" si="9"/>
        <v/>
      </c>
      <c r="M15" s="18">
        <f t="shared" ca="1" si="13"/>
        <v>0</v>
      </c>
      <c r="N15" s="18" t="str">
        <f t="shared" ca="1" si="10"/>
        <v/>
      </c>
      <c r="O15" s="49" t="str">
        <f t="shared" ca="1" si="11"/>
        <v/>
      </c>
      <c r="P15" s="18">
        <f t="shared" ca="1" si="14"/>
        <v>0</v>
      </c>
      <c r="Q15" s="21"/>
    </row>
    <row r="16" spans="1:39" ht="22.5" customHeight="1">
      <c r="A16" s="15">
        <f t="shared" si="0"/>
        <v>12</v>
      </c>
      <c r="B16" s="25" t="str">
        <f t="shared" ca="1" si="1"/>
        <v/>
      </c>
      <c r="C16" s="25" t="str">
        <f t="shared" ca="1" si="2"/>
        <v/>
      </c>
      <c r="D16" s="25" t="str">
        <f t="shared" ca="1" si="3"/>
        <v/>
      </c>
      <c r="E16" s="25" t="str">
        <f t="shared" ca="1" si="4"/>
        <v/>
      </c>
      <c r="F16" s="25" t="str">
        <f t="shared" ca="1" si="5"/>
        <v/>
      </c>
      <c r="G16" s="25" t="str">
        <f ca="1">IF(J16&gt;0,報告書!$W$7,"")</f>
        <v/>
      </c>
      <c r="H16" s="18" t="str">
        <f t="shared" ca="1" si="6"/>
        <v/>
      </c>
      <c r="I16" s="49" t="str">
        <f t="shared" ca="1" si="7"/>
        <v/>
      </c>
      <c r="J16" s="18">
        <f t="shared" ca="1" si="12"/>
        <v>0</v>
      </c>
      <c r="K16" s="18" t="str">
        <f t="shared" ca="1" si="8"/>
        <v/>
      </c>
      <c r="L16" s="49" t="str">
        <f t="shared" ca="1" si="9"/>
        <v/>
      </c>
      <c r="M16" s="18">
        <f t="shared" ca="1" si="13"/>
        <v>0</v>
      </c>
      <c r="N16" s="18" t="str">
        <f t="shared" ca="1" si="10"/>
        <v/>
      </c>
      <c r="O16" s="49" t="str">
        <f t="shared" ca="1" si="11"/>
        <v/>
      </c>
      <c r="P16" s="18">
        <f t="shared" ca="1" si="14"/>
        <v>0</v>
      </c>
      <c r="Q16" s="21"/>
    </row>
    <row r="17" spans="1:17" ht="22.5" customHeight="1">
      <c r="A17" s="15">
        <f t="shared" si="0"/>
        <v>13</v>
      </c>
      <c r="B17" s="25" t="str">
        <f t="shared" ca="1" si="1"/>
        <v/>
      </c>
      <c r="C17" s="25" t="str">
        <f t="shared" ca="1" si="2"/>
        <v/>
      </c>
      <c r="D17" s="25" t="str">
        <f t="shared" ca="1" si="3"/>
        <v/>
      </c>
      <c r="E17" s="25" t="str">
        <f t="shared" ca="1" si="4"/>
        <v/>
      </c>
      <c r="F17" s="25" t="str">
        <f t="shared" ca="1" si="5"/>
        <v/>
      </c>
      <c r="G17" s="25" t="str">
        <f ca="1">IF(J17&gt;0,報告書!$W$7,"")</f>
        <v/>
      </c>
      <c r="H17" s="18" t="str">
        <f t="shared" ca="1" si="6"/>
        <v/>
      </c>
      <c r="I17" s="49" t="str">
        <f t="shared" ca="1" si="7"/>
        <v/>
      </c>
      <c r="J17" s="18">
        <f t="shared" ca="1" si="12"/>
        <v>0</v>
      </c>
      <c r="K17" s="18" t="str">
        <f t="shared" ca="1" si="8"/>
        <v/>
      </c>
      <c r="L17" s="49" t="str">
        <f t="shared" ca="1" si="9"/>
        <v/>
      </c>
      <c r="M17" s="18">
        <f t="shared" ca="1" si="13"/>
        <v>0</v>
      </c>
      <c r="N17" s="18" t="str">
        <f t="shared" ca="1" si="10"/>
        <v/>
      </c>
      <c r="O17" s="49" t="str">
        <f t="shared" ca="1" si="11"/>
        <v/>
      </c>
      <c r="P17" s="18">
        <f t="shared" ca="1" si="14"/>
        <v>0</v>
      </c>
      <c r="Q17" s="21"/>
    </row>
    <row r="18" spans="1:17" ht="22.5" customHeight="1">
      <c r="A18" s="15">
        <f t="shared" si="0"/>
        <v>14</v>
      </c>
      <c r="B18" s="25" t="str">
        <f t="shared" ca="1" si="1"/>
        <v/>
      </c>
      <c r="C18" s="25" t="str">
        <f t="shared" ca="1" si="2"/>
        <v/>
      </c>
      <c r="D18" s="25" t="str">
        <f t="shared" ca="1" si="3"/>
        <v/>
      </c>
      <c r="E18" s="25" t="str">
        <f t="shared" ca="1" si="4"/>
        <v/>
      </c>
      <c r="F18" s="25" t="str">
        <f t="shared" ca="1" si="5"/>
        <v/>
      </c>
      <c r="G18" s="25" t="str">
        <f ca="1">IF(J18&gt;0,報告書!$W$7,"")</f>
        <v/>
      </c>
      <c r="H18" s="18" t="str">
        <f t="shared" ca="1" si="6"/>
        <v/>
      </c>
      <c r="I18" s="49" t="str">
        <f t="shared" ca="1" si="7"/>
        <v/>
      </c>
      <c r="J18" s="18">
        <f t="shared" ca="1" si="12"/>
        <v>0</v>
      </c>
      <c r="K18" s="18" t="str">
        <f t="shared" ca="1" si="8"/>
        <v/>
      </c>
      <c r="L18" s="49" t="str">
        <f t="shared" ca="1" si="9"/>
        <v/>
      </c>
      <c r="M18" s="18">
        <f t="shared" ca="1" si="13"/>
        <v>0</v>
      </c>
      <c r="N18" s="18" t="str">
        <f t="shared" ca="1" si="10"/>
        <v/>
      </c>
      <c r="O18" s="49" t="str">
        <f t="shared" ca="1" si="11"/>
        <v/>
      </c>
      <c r="P18" s="18">
        <f t="shared" ca="1" si="14"/>
        <v>0</v>
      </c>
      <c r="Q18" s="21"/>
    </row>
    <row r="19" spans="1:17" ht="22.5" customHeight="1">
      <c r="A19" s="15">
        <f t="shared" si="0"/>
        <v>15</v>
      </c>
      <c r="B19" s="25" t="str">
        <f t="shared" ca="1" si="1"/>
        <v/>
      </c>
      <c r="C19" s="25" t="str">
        <f t="shared" ca="1" si="2"/>
        <v/>
      </c>
      <c r="D19" s="25" t="str">
        <f t="shared" ca="1" si="3"/>
        <v/>
      </c>
      <c r="E19" s="25" t="str">
        <f t="shared" ca="1" si="4"/>
        <v/>
      </c>
      <c r="F19" s="25" t="str">
        <f t="shared" ca="1" si="5"/>
        <v/>
      </c>
      <c r="G19" s="25" t="str">
        <f ca="1">IF(J19&gt;0,報告書!$W$7,"")</f>
        <v/>
      </c>
      <c r="H19" s="18" t="str">
        <f t="shared" ca="1" si="6"/>
        <v/>
      </c>
      <c r="I19" s="49" t="str">
        <f t="shared" ca="1" si="7"/>
        <v/>
      </c>
      <c r="J19" s="18">
        <f t="shared" ca="1" si="12"/>
        <v>0</v>
      </c>
      <c r="K19" s="18" t="str">
        <f t="shared" ca="1" si="8"/>
        <v/>
      </c>
      <c r="L19" s="49" t="str">
        <f t="shared" ca="1" si="9"/>
        <v/>
      </c>
      <c r="M19" s="18">
        <f t="shared" ca="1" si="13"/>
        <v>0</v>
      </c>
      <c r="N19" s="18" t="str">
        <f t="shared" ca="1" si="10"/>
        <v/>
      </c>
      <c r="O19" s="49" t="str">
        <f t="shared" ca="1" si="11"/>
        <v/>
      </c>
      <c r="P19" s="18">
        <f t="shared" ca="1" si="14"/>
        <v>0</v>
      </c>
      <c r="Q19" s="21"/>
    </row>
    <row r="20" spans="1:17" ht="22.5" customHeight="1">
      <c r="A20" s="15">
        <f t="shared" si="0"/>
        <v>16</v>
      </c>
      <c r="B20" s="25" t="str">
        <f t="shared" ca="1" si="1"/>
        <v/>
      </c>
      <c r="C20" s="25" t="str">
        <f t="shared" ca="1" si="2"/>
        <v/>
      </c>
      <c r="D20" s="25" t="str">
        <f t="shared" ca="1" si="3"/>
        <v/>
      </c>
      <c r="E20" s="25" t="str">
        <f t="shared" ca="1" si="4"/>
        <v/>
      </c>
      <c r="F20" s="25" t="str">
        <f t="shared" ca="1" si="5"/>
        <v/>
      </c>
      <c r="G20" s="25" t="str">
        <f ca="1">IF(J20&gt;0,報告書!$W$7,"")</f>
        <v/>
      </c>
      <c r="H20" s="18" t="str">
        <f t="shared" ca="1" si="6"/>
        <v/>
      </c>
      <c r="I20" s="49" t="str">
        <f t="shared" ca="1" si="7"/>
        <v/>
      </c>
      <c r="J20" s="18">
        <f t="shared" ref="J20:J24" ca="1" si="15">SUM(H20,I20)</f>
        <v>0</v>
      </c>
      <c r="K20" s="18" t="str">
        <f t="shared" ca="1" si="8"/>
        <v/>
      </c>
      <c r="L20" s="49" t="str">
        <f t="shared" ca="1" si="9"/>
        <v/>
      </c>
      <c r="M20" s="18">
        <f t="shared" ref="M20:M24" ca="1" si="16">SUM(K20,L20)</f>
        <v>0</v>
      </c>
      <c r="N20" s="18" t="str">
        <f t="shared" ca="1" si="10"/>
        <v/>
      </c>
      <c r="O20" s="49" t="str">
        <f t="shared" ca="1" si="11"/>
        <v/>
      </c>
      <c r="P20" s="18">
        <f t="shared" ref="P20:P24" ca="1" si="17">SUM(N20,O20)</f>
        <v>0</v>
      </c>
      <c r="Q20" s="21"/>
    </row>
    <row r="21" spans="1:17" ht="22.5" customHeight="1">
      <c r="A21" s="15">
        <f t="shared" si="0"/>
        <v>17</v>
      </c>
      <c r="B21" s="25" t="str">
        <f t="shared" ca="1" si="1"/>
        <v/>
      </c>
      <c r="C21" s="25" t="str">
        <f t="shared" ca="1" si="2"/>
        <v/>
      </c>
      <c r="D21" s="25" t="str">
        <f t="shared" ca="1" si="3"/>
        <v/>
      </c>
      <c r="E21" s="25" t="str">
        <f t="shared" ca="1" si="4"/>
        <v/>
      </c>
      <c r="F21" s="25" t="str">
        <f t="shared" ca="1" si="5"/>
        <v/>
      </c>
      <c r="G21" s="25" t="str">
        <f ca="1">IF(J21&gt;0,報告書!$W$7,"")</f>
        <v/>
      </c>
      <c r="H21" s="18" t="str">
        <f t="shared" ca="1" si="6"/>
        <v/>
      </c>
      <c r="I21" s="49" t="str">
        <f t="shared" ca="1" si="7"/>
        <v/>
      </c>
      <c r="J21" s="18">
        <f t="shared" ca="1" si="15"/>
        <v>0</v>
      </c>
      <c r="K21" s="18" t="str">
        <f t="shared" ca="1" si="8"/>
        <v/>
      </c>
      <c r="L21" s="49" t="str">
        <f t="shared" ca="1" si="9"/>
        <v/>
      </c>
      <c r="M21" s="18">
        <f t="shared" ca="1" si="16"/>
        <v>0</v>
      </c>
      <c r="N21" s="18" t="str">
        <f t="shared" ca="1" si="10"/>
        <v/>
      </c>
      <c r="O21" s="49" t="str">
        <f t="shared" ca="1" si="11"/>
        <v/>
      </c>
      <c r="P21" s="18">
        <f t="shared" ca="1" si="17"/>
        <v>0</v>
      </c>
      <c r="Q21" s="21"/>
    </row>
    <row r="22" spans="1:17" ht="22.5" customHeight="1">
      <c r="A22" s="15">
        <f t="shared" si="0"/>
        <v>18</v>
      </c>
      <c r="B22" s="25" t="str">
        <f t="shared" ca="1" si="1"/>
        <v/>
      </c>
      <c r="C22" s="25" t="str">
        <f t="shared" ca="1" si="2"/>
        <v/>
      </c>
      <c r="D22" s="25" t="str">
        <f t="shared" ca="1" si="3"/>
        <v/>
      </c>
      <c r="E22" s="25" t="str">
        <f t="shared" ca="1" si="4"/>
        <v/>
      </c>
      <c r="F22" s="25" t="str">
        <f t="shared" ca="1" si="5"/>
        <v/>
      </c>
      <c r="G22" s="25" t="str">
        <f ca="1">IF(J22&gt;0,報告書!$W$7,"")</f>
        <v/>
      </c>
      <c r="H22" s="18" t="str">
        <f t="shared" ca="1" si="6"/>
        <v/>
      </c>
      <c r="I22" s="49" t="str">
        <f t="shared" ca="1" si="7"/>
        <v/>
      </c>
      <c r="J22" s="18">
        <f t="shared" ca="1" si="15"/>
        <v>0</v>
      </c>
      <c r="K22" s="18" t="str">
        <f t="shared" ca="1" si="8"/>
        <v/>
      </c>
      <c r="L22" s="49" t="str">
        <f t="shared" ca="1" si="9"/>
        <v/>
      </c>
      <c r="M22" s="18">
        <f t="shared" ca="1" si="16"/>
        <v>0</v>
      </c>
      <c r="N22" s="18" t="str">
        <f t="shared" ca="1" si="10"/>
        <v/>
      </c>
      <c r="O22" s="49" t="str">
        <f t="shared" ca="1" si="11"/>
        <v/>
      </c>
      <c r="P22" s="18">
        <f t="shared" ca="1" si="17"/>
        <v>0</v>
      </c>
      <c r="Q22" s="21"/>
    </row>
    <row r="23" spans="1:17" ht="22.5" customHeight="1">
      <c r="A23" s="15">
        <f t="shared" si="0"/>
        <v>19</v>
      </c>
      <c r="B23" s="25" t="str">
        <f t="shared" ca="1" si="1"/>
        <v/>
      </c>
      <c r="C23" s="25" t="str">
        <f t="shared" ca="1" si="2"/>
        <v/>
      </c>
      <c r="D23" s="25" t="str">
        <f t="shared" ca="1" si="3"/>
        <v/>
      </c>
      <c r="E23" s="25" t="str">
        <f t="shared" ca="1" si="4"/>
        <v/>
      </c>
      <c r="F23" s="25" t="str">
        <f t="shared" ca="1" si="5"/>
        <v/>
      </c>
      <c r="G23" s="25" t="str">
        <f ca="1">IF(J23&gt;0,報告書!$W$7,"")</f>
        <v/>
      </c>
      <c r="H23" s="18" t="str">
        <f t="shared" ca="1" si="6"/>
        <v/>
      </c>
      <c r="I23" s="49" t="str">
        <f t="shared" ca="1" si="7"/>
        <v/>
      </c>
      <c r="J23" s="18">
        <f t="shared" ca="1" si="15"/>
        <v>0</v>
      </c>
      <c r="K23" s="18" t="str">
        <f t="shared" ca="1" si="8"/>
        <v/>
      </c>
      <c r="L23" s="49" t="str">
        <f t="shared" ca="1" si="9"/>
        <v/>
      </c>
      <c r="M23" s="18">
        <f t="shared" ca="1" si="16"/>
        <v>0</v>
      </c>
      <c r="N23" s="18" t="str">
        <f t="shared" ca="1" si="10"/>
        <v/>
      </c>
      <c r="O23" s="49" t="str">
        <f t="shared" ca="1" si="11"/>
        <v/>
      </c>
      <c r="P23" s="18">
        <f t="shared" ca="1" si="17"/>
        <v>0</v>
      </c>
      <c r="Q23" s="21"/>
    </row>
    <row r="24" spans="1:17" ht="22.5" customHeight="1">
      <c r="A24" s="15">
        <f t="shared" si="0"/>
        <v>20</v>
      </c>
      <c r="B24" s="25" t="str">
        <f t="shared" ca="1" si="1"/>
        <v/>
      </c>
      <c r="C24" s="25" t="str">
        <f t="shared" ca="1" si="2"/>
        <v/>
      </c>
      <c r="D24" s="25" t="str">
        <f t="shared" ca="1" si="3"/>
        <v/>
      </c>
      <c r="E24" s="25" t="str">
        <f t="shared" ca="1" si="4"/>
        <v/>
      </c>
      <c r="F24" s="25" t="str">
        <f t="shared" ca="1" si="5"/>
        <v/>
      </c>
      <c r="G24" s="25" t="str">
        <f ca="1">IF(J24&gt;0,報告書!$W$7,"")</f>
        <v/>
      </c>
      <c r="H24" s="18" t="str">
        <f t="shared" ca="1" si="6"/>
        <v/>
      </c>
      <c r="I24" s="49" t="str">
        <f t="shared" ca="1" si="7"/>
        <v/>
      </c>
      <c r="J24" s="18">
        <f t="shared" ca="1" si="15"/>
        <v>0</v>
      </c>
      <c r="K24" s="18" t="str">
        <f t="shared" ca="1" si="8"/>
        <v/>
      </c>
      <c r="L24" s="49" t="str">
        <f t="shared" ca="1" si="9"/>
        <v/>
      </c>
      <c r="M24" s="18">
        <f t="shared" ca="1" si="16"/>
        <v>0</v>
      </c>
      <c r="N24" s="18" t="str">
        <f t="shared" ca="1" si="10"/>
        <v/>
      </c>
      <c r="O24" s="49" t="str">
        <f t="shared" ca="1" si="11"/>
        <v/>
      </c>
      <c r="P24" s="18">
        <f t="shared" ca="1" si="17"/>
        <v>0</v>
      </c>
      <c r="Q24" s="21"/>
    </row>
    <row r="25" spans="1:17" ht="11.25" customHeight="1"/>
    <row r="26" spans="1:17" s="59" customFormat="1">
      <c r="A26" s="3"/>
      <c r="B26" s="2"/>
      <c r="C26" s="2"/>
    </row>
    <row r="27" spans="1:17" s="59" customFormat="1" ht="16.5" customHeight="1">
      <c r="A27" s="16"/>
      <c r="B27" s="3" t="s">
        <v>23</v>
      </c>
      <c r="C27" s="2"/>
    </row>
    <row r="28" spans="1:17" s="59" customFormat="1" ht="16.5" customHeight="1">
      <c r="A28" s="16"/>
      <c r="B28" s="3"/>
      <c r="C28" s="2"/>
    </row>
    <row r="29" spans="1:17" s="59" customFormat="1" ht="16.5" customHeight="1">
      <c r="A29" s="5"/>
      <c r="B29" s="17"/>
      <c r="C29" s="2"/>
    </row>
    <row r="30" spans="1:17" s="59" customFormat="1" ht="16.5" customHeight="1">
      <c r="A30" s="5"/>
      <c r="B30" s="17"/>
      <c r="C30" s="2"/>
    </row>
    <row r="31" spans="1:17" s="59" customFormat="1" ht="22.5" customHeight="1"/>
    <row r="32" spans="1:17" s="59" customFormat="1" ht="22.5" customHeight="1"/>
    <row r="33" s="59" customFormat="1" ht="22.5" customHeight="1"/>
    <row r="34" s="59" customFormat="1" ht="22.5" customHeight="1"/>
    <row r="35" s="59" customFormat="1" ht="22.5" customHeight="1"/>
    <row r="36" s="59" customFormat="1" ht="22.5" customHeight="1"/>
    <row r="37" s="59" customFormat="1" ht="22.5" customHeight="1"/>
    <row r="38" s="59" customFormat="1" ht="22.5" customHeight="1"/>
    <row r="39" s="59" customFormat="1" ht="22.5" customHeight="1"/>
    <row r="40" s="59" customFormat="1" ht="22.5" customHeight="1"/>
    <row r="41" s="59" customFormat="1" ht="22.5" customHeight="1"/>
  </sheetData>
  <sheetProtection algorithmName="SHA-512" hashValue="hov/X9d5kskuDfEFDA84eM3pDPaZfzAC8ji1X0tKDECS8g5MegYirda+cGywDhl6cKQVtCTm4R1Kqm8jPB2U/A==" saltValue="fKkgNA7yf7YWAU/mVrhNeQ==" spinCount="100000" sheet="1" objects="1" scenarios="1"/>
  <mergeCells count="11">
    <mergeCell ref="Q3:Q4"/>
    <mergeCell ref="E3:E4"/>
    <mergeCell ref="A3:A4"/>
    <mergeCell ref="C3:C4"/>
    <mergeCell ref="B3:B4"/>
    <mergeCell ref="D3:D4"/>
    <mergeCell ref="G3:G4"/>
    <mergeCell ref="F3:F4"/>
    <mergeCell ref="H3:H4"/>
    <mergeCell ref="K3:K4"/>
    <mergeCell ref="N3:N4"/>
  </mergeCells>
  <phoneticPr fontId="4"/>
  <dataValidations count="2">
    <dataValidation type="list" allowBlank="1" showInputMessage="1" showErrorMessage="1" sqref="Q5:Q24" xr:uid="{00000000-0002-0000-0200-000000000000}">
      <formula1>"可"</formula1>
    </dataValidation>
    <dataValidation type="list" allowBlank="1" showInputMessage="1" showErrorMessage="1" sqref="D5:D2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8"/>
  <sheetViews>
    <sheetView showGridLines="0" showZeros="0" zoomScaleNormal="100" zoomScaleSheetLayoutView="100" workbookViewId="0">
      <selection activeCell="H49" sqref="H49:L4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138</v>
      </c>
    </row>
    <row r="2" spans="1:48" ht="7.5" customHeight="1"/>
    <row r="3" spans="1:48">
      <c r="A3" s="117" t="s">
        <v>134</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row>
    <row r="4" spans="1:48" s="28" customFormat="1" ht="9" customHeight="1">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row>
    <row r="5" spans="1:48">
      <c r="A5" s="118" t="s">
        <v>24</v>
      </c>
      <c r="B5" s="118"/>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row>
    <row r="6" spans="1:48" s="28" customFormat="1" ht="4.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row>
    <row r="7" spans="1:48" ht="17.25" customHeight="1">
      <c r="A7" s="119" t="s">
        <v>25</v>
      </c>
      <c r="B7" s="120"/>
      <c r="C7" s="120"/>
      <c r="D7" s="120"/>
      <c r="E7" s="120"/>
      <c r="F7" s="120"/>
      <c r="G7" s="121"/>
      <c r="H7" s="142"/>
      <c r="I7" s="143"/>
      <c r="J7" s="143"/>
      <c r="K7" s="143"/>
      <c r="L7" s="143"/>
      <c r="M7" s="143"/>
      <c r="N7" s="144"/>
      <c r="O7" s="119" t="s">
        <v>26</v>
      </c>
      <c r="P7" s="120"/>
      <c r="Q7" s="120"/>
      <c r="R7" s="120"/>
      <c r="S7" s="121"/>
      <c r="T7" s="145"/>
      <c r="U7" s="146"/>
      <c r="V7" s="146"/>
      <c r="W7" s="146"/>
      <c r="X7" s="146"/>
      <c r="Y7" s="146"/>
      <c r="Z7" s="146"/>
      <c r="AA7" s="146"/>
      <c r="AB7" s="146"/>
      <c r="AC7" s="146"/>
      <c r="AD7" s="146"/>
      <c r="AE7" s="146"/>
      <c r="AF7" s="146"/>
      <c r="AG7" s="146"/>
      <c r="AH7" s="146"/>
      <c r="AI7" s="146"/>
      <c r="AJ7" s="146"/>
      <c r="AK7" s="146"/>
      <c r="AL7" s="146"/>
      <c r="AM7" s="147"/>
    </row>
    <row r="8" spans="1:48">
      <c r="A8" s="122" t="s">
        <v>27</v>
      </c>
      <c r="B8" s="123"/>
      <c r="C8" s="124"/>
      <c r="D8" s="119" t="s">
        <v>28</v>
      </c>
      <c r="E8" s="120"/>
      <c r="F8" s="120"/>
      <c r="G8" s="121"/>
      <c r="H8" s="119" t="s">
        <v>17</v>
      </c>
      <c r="I8" s="120"/>
      <c r="J8" s="120"/>
      <c r="K8" s="120"/>
      <c r="L8" s="120"/>
      <c r="M8" s="120"/>
      <c r="N8" s="120"/>
      <c r="O8" s="120"/>
      <c r="P8" s="120"/>
      <c r="Q8" s="120"/>
      <c r="R8" s="120"/>
      <c r="S8" s="121"/>
      <c r="T8" s="122" t="s">
        <v>29</v>
      </c>
      <c r="U8" s="123"/>
      <c r="V8" s="124"/>
      <c r="W8" s="119" t="s">
        <v>11</v>
      </c>
      <c r="X8" s="120"/>
      <c r="Y8" s="120"/>
      <c r="Z8" s="120"/>
      <c r="AA8" s="120"/>
      <c r="AB8" s="120"/>
      <c r="AC8" s="120"/>
      <c r="AD8" s="120"/>
      <c r="AE8" s="120"/>
      <c r="AF8" s="121"/>
      <c r="AG8" s="130" t="s">
        <v>30</v>
      </c>
      <c r="AH8" s="131"/>
      <c r="AI8" s="131"/>
      <c r="AJ8" s="131"/>
      <c r="AK8" s="131"/>
      <c r="AL8" s="131"/>
      <c r="AM8" s="132"/>
    </row>
    <row r="9" spans="1:48" ht="17.25" customHeight="1">
      <c r="A9" s="125"/>
      <c r="B9" s="126"/>
      <c r="C9" s="92"/>
      <c r="D9" s="127" t="s">
        <v>100</v>
      </c>
      <c r="E9" s="128"/>
      <c r="F9" s="128"/>
      <c r="G9" s="129"/>
      <c r="H9" s="133"/>
      <c r="I9" s="134"/>
      <c r="J9" s="134"/>
      <c r="K9" s="134"/>
      <c r="L9" s="134"/>
      <c r="M9" s="134"/>
      <c r="N9" s="134"/>
      <c r="O9" s="134"/>
      <c r="P9" s="134"/>
      <c r="Q9" s="134"/>
      <c r="R9" s="134"/>
      <c r="S9" s="135"/>
      <c r="T9" s="125"/>
      <c r="U9" s="126"/>
      <c r="V9" s="92"/>
      <c r="W9" s="136"/>
      <c r="X9" s="137"/>
      <c r="Y9" s="137"/>
      <c r="Z9" s="137"/>
      <c r="AA9" s="137"/>
      <c r="AB9" s="137"/>
      <c r="AC9" s="137"/>
      <c r="AD9" s="137"/>
      <c r="AE9" s="137"/>
      <c r="AF9" s="138"/>
      <c r="AG9" s="139"/>
      <c r="AH9" s="140"/>
      <c r="AI9" s="140"/>
      <c r="AJ9" s="140"/>
      <c r="AK9" s="140"/>
      <c r="AL9" s="140"/>
      <c r="AM9" s="141"/>
      <c r="AV9" s="3"/>
    </row>
    <row r="10" spans="1:48" s="3" customFormat="1" ht="20.25" customHeight="1">
      <c r="A10" s="119" t="s">
        <v>32</v>
      </c>
      <c r="B10" s="120"/>
      <c r="C10" s="120"/>
      <c r="D10" s="120"/>
      <c r="E10" s="120"/>
      <c r="F10" s="120"/>
      <c r="G10" s="120"/>
      <c r="H10" s="120"/>
      <c r="I10" s="120"/>
      <c r="J10" s="120"/>
      <c r="K10" s="121"/>
      <c r="L10" s="182"/>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4"/>
      <c r="AP10" s="148"/>
      <c r="AQ10" s="148"/>
      <c r="AR10" s="148"/>
      <c r="AS10" s="148"/>
      <c r="AT10" s="148"/>
      <c r="AU10" s="148"/>
    </row>
    <row r="11" spans="1:48" s="3" customFormat="1" ht="18" hidden="1" customHeight="1">
      <c r="A11" s="149"/>
      <c r="B11" s="150"/>
      <c r="C11" s="150"/>
      <c r="D11" s="150"/>
      <c r="E11" s="150"/>
      <c r="F11" s="150"/>
      <c r="G11" s="150"/>
      <c r="H11" s="151"/>
      <c r="I11" s="4"/>
      <c r="J11" s="32"/>
      <c r="K11" s="7"/>
      <c r="L11" s="8"/>
      <c r="M11" s="8"/>
      <c r="N11" s="8"/>
      <c r="O11" s="8"/>
      <c r="P11" s="8"/>
      <c r="Q11" s="8"/>
      <c r="R11" s="8"/>
      <c r="S11" s="8"/>
      <c r="T11" s="8"/>
      <c r="U11" s="8"/>
      <c r="V11" s="8"/>
      <c r="W11" s="8"/>
      <c r="X11" s="8"/>
      <c r="Y11" s="4"/>
      <c r="Z11" s="32"/>
      <c r="AA11" s="7"/>
      <c r="AB11" s="8"/>
      <c r="AC11" s="8"/>
      <c r="AD11" s="8"/>
      <c r="AE11" s="8"/>
      <c r="AF11" s="8"/>
      <c r="AG11" s="8"/>
      <c r="AH11" s="8"/>
      <c r="AI11" s="8"/>
      <c r="AJ11" s="8"/>
      <c r="AK11" s="8"/>
      <c r="AL11" s="8"/>
      <c r="AM11" s="9"/>
    </row>
    <row r="12" spans="1:48" s="27" customFormat="1" ht="30" customHeight="1">
      <c r="A12" s="61"/>
      <c r="B12" s="61"/>
      <c r="C12" s="61"/>
      <c r="D12" s="61"/>
      <c r="E12" s="61"/>
      <c r="F12" s="61"/>
      <c r="G12" s="61"/>
      <c r="H12" s="61"/>
      <c r="I12" s="62"/>
      <c r="J12" s="63"/>
      <c r="K12" s="62"/>
      <c r="L12" s="64"/>
      <c r="M12" s="64"/>
      <c r="N12" s="64"/>
      <c r="O12" s="64"/>
      <c r="P12" s="64"/>
      <c r="Q12" s="64"/>
      <c r="R12" s="64"/>
      <c r="S12" s="64"/>
      <c r="T12" s="64"/>
      <c r="U12" s="62"/>
      <c r="V12" s="64"/>
      <c r="W12" s="64"/>
      <c r="X12" s="64"/>
      <c r="Y12" s="63"/>
      <c r="Z12" s="65"/>
      <c r="AA12" s="62"/>
      <c r="AB12" s="64"/>
      <c r="AC12" s="64"/>
      <c r="AD12" s="64"/>
      <c r="AE12" s="64"/>
      <c r="AF12" s="64"/>
      <c r="AG12" s="64"/>
      <c r="AH12" s="64"/>
      <c r="AI12" s="64"/>
      <c r="AJ12" s="64"/>
      <c r="AK12" s="64"/>
      <c r="AL12" s="64"/>
      <c r="AM12" s="64"/>
    </row>
    <row r="13" spans="1:48" s="3" customFormat="1" ht="12" hidden="1">
      <c r="A13" s="118" t="s">
        <v>33</v>
      </c>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row>
    <row r="14" spans="1:48" s="27" customFormat="1" ht="3" hidden="1" customHeight="1">
      <c r="I14" s="34"/>
      <c r="J14" s="35"/>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row>
    <row r="15" spans="1:48" s="3" customFormat="1" ht="18" hidden="1" customHeight="1">
      <c r="A15" s="163"/>
      <c r="B15" s="164"/>
      <c r="C15" s="164"/>
      <c r="D15" s="164"/>
      <c r="E15" s="164"/>
      <c r="F15" s="164"/>
      <c r="G15" s="164"/>
      <c r="H15" s="164"/>
      <c r="I15" s="164"/>
      <c r="J15" s="164"/>
      <c r="K15" s="164"/>
      <c r="L15" s="164"/>
      <c r="M15" s="164"/>
      <c r="N15" s="164"/>
      <c r="O15" s="164"/>
      <c r="P15" s="164"/>
      <c r="Q15" s="164"/>
      <c r="R15" s="164"/>
      <c r="S15" s="164"/>
      <c r="T15" s="164"/>
      <c r="U15" s="164"/>
      <c r="V15" s="164"/>
      <c r="W15" s="173"/>
      <c r="X15" s="168"/>
      <c r="Y15" s="169"/>
      <c r="Z15" s="170"/>
      <c r="AA15" s="171"/>
      <c r="AB15" s="172"/>
      <c r="AC15" s="172"/>
      <c r="AD15" s="172"/>
      <c r="AE15" s="172"/>
      <c r="AF15" s="172"/>
      <c r="AG15" s="172"/>
      <c r="AH15" s="172"/>
      <c r="AI15" s="172"/>
      <c r="AJ15" s="172"/>
      <c r="AK15" s="172"/>
      <c r="AL15" s="172"/>
      <c r="AM15" s="172"/>
    </row>
    <row r="16" spans="1:48" s="3" customFormat="1" ht="18" hidden="1" customHeight="1">
      <c r="A16" s="163"/>
      <c r="B16" s="164"/>
      <c r="C16" s="164"/>
      <c r="D16" s="164"/>
      <c r="E16" s="164"/>
      <c r="F16" s="164"/>
      <c r="G16" s="164"/>
      <c r="H16" s="164"/>
      <c r="I16" s="164"/>
      <c r="J16" s="164"/>
      <c r="K16" s="164"/>
      <c r="L16" s="164"/>
      <c r="M16" s="164"/>
      <c r="N16" s="164"/>
      <c r="O16" s="164"/>
      <c r="P16" s="164"/>
      <c r="Q16" s="164"/>
      <c r="R16" s="164"/>
      <c r="S16" s="164"/>
      <c r="T16" s="164"/>
      <c r="U16" s="164"/>
      <c r="V16" s="164"/>
      <c r="W16" s="173"/>
      <c r="X16" s="168"/>
      <c r="Y16" s="169"/>
      <c r="Z16" s="170"/>
      <c r="AA16" s="171"/>
      <c r="AB16" s="172"/>
      <c r="AC16" s="172"/>
      <c r="AD16" s="172"/>
      <c r="AE16" s="172"/>
      <c r="AF16" s="172"/>
      <c r="AG16" s="172"/>
      <c r="AH16" s="172"/>
      <c r="AI16" s="172"/>
      <c r="AJ16" s="172"/>
      <c r="AK16" s="172"/>
      <c r="AL16" s="172"/>
      <c r="AM16" s="172"/>
    </row>
    <row r="17" spans="1:48" s="3" customFormat="1" ht="18" hidden="1" customHeight="1">
      <c r="A17" s="198"/>
      <c r="B17" s="199"/>
      <c r="C17" s="199"/>
      <c r="D17" s="199"/>
      <c r="E17" s="199"/>
      <c r="F17" s="199"/>
      <c r="G17" s="199"/>
      <c r="H17" s="199"/>
      <c r="I17" s="199"/>
      <c r="J17" s="199"/>
      <c r="K17" s="199"/>
      <c r="L17" s="199"/>
      <c r="M17" s="199"/>
      <c r="N17" s="199"/>
      <c r="O17" s="199"/>
      <c r="P17" s="199"/>
      <c r="Q17" s="199"/>
      <c r="R17" s="199"/>
      <c r="S17" s="199"/>
      <c r="T17" s="199"/>
      <c r="U17" s="199"/>
      <c r="V17" s="199"/>
      <c r="W17" s="200"/>
      <c r="X17" s="168"/>
      <c r="Y17" s="169"/>
      <c r="Z17" s="170"/>
      <c r="AA17" s="46"/>
      <c r="AB17" s="57"/>
      <c r="AC17" s="57"/>
      <c r="AD17" s="57"/>
      <c r="AE17" s="57"/>
      <c r="AF17" s="57"/>
      <c r="AG17" s="57"/>
      <c r="AH17" s="57"/>
      <c r="AI17" s="57"/>
      <c r="AJ17" s="57"/>
      <c r="AK17" s="57"/>
      <c r="AL17" s="57"/>
      <c r="AM17" s="57"/>
    </row>
    <row r="18" spans="1:48" s="27" customFormat="1" ht="30" hidden="1" customHeight="1">
      <c r="I18" s="34"/>
      <c r="J18" s="35"/>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row>
    <row r="19" spans="1:48" s="3" customFormat="1" ht="12">
      <c r="A19" s="118" t="s">
        <v>123</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row>
    <row r="20" spans="1:48" s="27" customFormat="1" ht="3" customHeight="1">
      <c r="I20" s="34"/>
      <c r="J20" s="35"/>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row>
    <row r="21" spans="1:48" s="3" customFormat="1" ht="18" customHeight="1">
      <c r="A21" s="163" t="s">
        <v>121</v>
      </c>
      <c r="B21" s="164"/>
      <c r="C21" s="164"/>
      <c r="D21" s="164"/>
      <c r="E21" s="164"/>
      <c r="F21" s="164"/>
      <c r="G21" s="164"/>
      <c r="H21" s="164"/>
      <c r="I21" s="164"/>
      <c r="J21" s="164"/>
      <c r="K21" s="164"/>
      <c r="L21" s="164"/>
      <c r="M21" s="164"/>
      <c r="N21" s="164"/>
      <c r="O21" s="164"/>
      <c r="P21" s="164"/>
      <c r="Q21" s="164"/>
      <c r="R21" s="164"/>
      <c r="S21" s="164"/>
      <c r="T21" s="164"/>
      <c r="U21" s="164"/>
      <c r="V21" s="164"/>
      <c r="W21" s="164"/>
      <c r="X21" s="165"/>
      <c r="Y21" s="166"/>
      <c r="Z21" s="167"/>
      <c r="AA21" s="47"/>
      <c r="AB21" s="47"/>
      <c r="AC21" s="47"/>
      <c r="AD21" s="47"/>
      <c r="AE21" s="47"/>
      <c r="AF21" s="47"/>
      <c r="AG21" s="47"/>
      <c r="AH21" s="48"/>
      <c r="AI21" s="48"/>
      <c r="AJ21" s="48"/>
      <c r="AK21" s="48"/>
      <c r="AL21" s="48"/>
      <c r="AM21" s="48"/>
    </row>
    <row r="22" spans="1:48" s="3" customFormat="1" ht="18" customHeight="1">
      <c r="A22" s="163" t="s">
        <v>135</v>
      </c>
      <c r="B22" s="164"/>
      <c r="C22" s="164"/>
      <c r="D22" s="164"/>
      <c r="E22" s="164"/>
      <c r="F22" s="164"/>
      <c r="G22" s="164"/>
      <c r="H22" s="164"/>
      <c r="I22" s="164"/>
      <c r="J22" s="164"/>
      <c r="K22" s="164"/>
      <c r="L22" s="164"/>
      <c r="M22" s="164"/>
      <c r="N22" s="164"/>
      <c r="O22" s="164"/>
      <c r="P22" s="164"/>
      <c r="Q22" s="164"/>
      <c r="R22" s="164"/>
      <c r="S22" s="164"/>
      <c r="T22" s="164"/>
      <c r="U22" s="164"/>
      <c r="V22" s="164"/>
      <c r="W22" s="164"/>
      <c r="X22" s="165"/>
      <c r="Y22" s="166"/>
      <c r="Z22" s="167"/>
      <c r="AA22" s="47"/>
      <c r="AB22" s="47"/>
      <c r="AC22" s="47"/>
      <c r="AD22" s="47"/>
      <c r="AE22" s="47"/>
      <c r="AF22" s="47"/>
      <c r="AG22" s="47"/>
      <c r="AH22" s="48"/>
      <c r="AI22" s="48"/>
      <c r="AJ22" s="48"/>
      <c r="AK22" s="48"/>
      <c r="AL22" s="48"/>
      <c r="AM22" s="48"/>
    </row>
    <row r="23" spans="1:48" s="27" customFormat="1" ht="30" customHeight="1">
      <c r="I23" s="34"/>
      <c r="J23" s="35"/>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row>
    <row r="24" spans="1:48" s="3" customFormat="1" ht="12">
      <c r="A24" s="118" t="s">
        <v>124</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row>
    <row r="25" spans="1:48" s="27" customFormat="1" ht="3" customHeight="1">
      <c r="I25" s="34"/>
      <c r="J25" s="35"/>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row>
    <row r="26" spans="1:48" ht="19.5" customHeight="1">
      <c r="A26" s="37"/>
      <c r="B26" s="27"/>
      <c r="C26" s="26"/>
      <c r="D26" s="27"/>
      <c r="E26" s="38"/>
      <c r="F26" s="27"/>
      <c r="G26" s="27"/>
      <c r="H26" s="27"/>
      <c r="I26" s="27"/>
      <c r="J26" s="39"/>
      <c r="K26" s="39"/>
      <c r="L26" s="39"/>
      <c r="M26" s="39"/>
      <c r="N26" s="39"/>
      <c r="O26" s="40"/>
      <c r="P26" s="26"/>
      <c r="Q26" s="28"/>
      <c r="R26" s="28"/>
      <c r="S26" s="39"/>
      <c r="T26" s="35"/>
      <c r="U26" s="39"/>
      <c r="V26" s="39"/>
      <c r="W26" s="26"/>
      <c r="Y26" s="152" t="s">
        <v>119</v>
      </c>
      <c r="Z26" s="153"/>
      <c r="AA26" s="153"/>
      <c r="AB26" s="153"/>
      <c r="AC26" s="154"/>
      <c r="AD26" s="119" t="s">
        <v>128</v>
      </c>
      <c r="AE26" s="120"/>
      <c r="AF26" s="120"/>
      <c r="AG26" s="120"/>
      <c r="AH26" s="121"/>
      <c r="AI26" s="119" t="s">
        <v>120</v>
      </c>
      <c r="AJ26" s="120"/>
      <c r="AK26" s="120"/>
      <c r="AL26" s="120"/>
      <c r="AM26" s="121"/>
      <c r="AV26" s="3"/>
    </row>
    <row r="27" spans="1:48">
      <c r="A27" s="37"/>
      <c r="B27" s="27"/>
      <c r="C27" s="26"/>
      <c r="D27" s="27"/>
      <c r="E27" s="38"/>
      <c r="F27" s="27"/>
      <c r="G27" s="27"/>
      <c r="H27" s="27"/>
      <c r="I27" s="27"/>
      <c r="J27" s="39"/>
      <c r="K27" s="39"/>
      <c r="L27" s="39"/>
      <c r="M27" s="39"/>
      <c r="N27" s="39"/>
      <c r="O27" s="40"/>
      <c r="P27" s="26"/>
      <c r="Q27" s="28"/>
      <c r="R27" s="28"/>
      <c r="S27" s="39"/>
      <c r="T27" s="35"/>
      <c r="U27" s="39"/>
      <c r="V27" s="39"/>
      <c r="W27" s="41"/>
      <c r="Y27" s="155"/>
      <c r="Z27" s="156"/>
      <c r="AA27" s="156"/>
      <c r="AB27" s="159" t="s">
        <v>7</v>
      </c>
      <c r="AC27" s="160"/>
      <c r="AD27" s="174">
        <f>MIN(Y27,ROUNDDOWN((H40+H54)/1000,0))</f>
        <v>0</v>
      </c>
      <c r="AE27" s="175"/>
      <c r="AF27" s="175"/>
      <c r="AG27" s="178" t="s">
        <v>7</v>
      </c>
      <c r="AH27" s="179"/>
      <c r="AI27" s="186">
        <f>IF(Y27&lt;AD27,0,Y27-AD27)</f>
        <v>0</v>
      </c>
      <c r="AJ27" s="187"/>
      <c r="AK27" s="187"/>
      <c r="AL27" s="178" t="s">
        <v>7</v>
      </c>
      <c r="AM27" s="179"/>
    </row>
    <row r="28" spans="1:48">
      <c r="A28" s="26" t="s">
        <v>90</v>
      </c>
      <c r="B28" s="27"/>
      <c r="C28" s="26"/>
      <c r="D28" s="27"/>
      <c r="E28" s="38"/>
      <c r="F28" s="27"/>
      <c r="G28" s="27"/>
      <c r="H28" s="27"/>
      <c r="I28" s="27"/>
      <c r="J28" s="39"/>
      <c r="K28" s="39"/>
      <c r="L28" s="39"/>
      <c r="M28" s="39"/>
      <c r="N28" s="39"/>
      <c r="O28" s="40"/>
      <c r="P28" s="26"/>
      <c r="Q28" s="28"/>
      <c r="R28" s="28"/>
      <c r="S28" s="39"/>
      <c r="T28" s="35"/>
      <c r="U28" s="39"/>
      <c r="V28" s="39"/>
      <c r="W28" s="41"/>
      <c r="Y28" s="157"/>
      <c r="Z28" s="158"/>
      <c r="AA28" s="158"/>
      <c r="AB28" s="161"/>
      <c r="AC28" s="162"/>
      <c r="AD28" s="176"/>
      <c r="AE28" s="177"/>
      <c r="AF28" s="177"/>
      <c r="AG28" s="180"/>
      <c r="AH28" s="181"/>
      <c r="AI28" s="188"/>
      <c r="AJ28" s="189"/>
      <c r="AK28" s="189"/>
      <c r="AL28" s="180"/>
      <c r="AM28" s="181"/>
    </row>
    <row r="29" spans="1:48" ht="15" customHeight="1">
      <c r="A29" s="119" t="s">
        <v>130</v>
      </c>
      <c r="B29" s="120"/>
      <c r="C29" s="120"/>
      <c r="D29" s="120"/>
      <c r="E29" s="120"/>
      <c r="F29" s="120"/>
      <c r="G29" s="121"/>
      <c r="H29" s="120" t="s">
        <v>125</v>
      </c>
      <c r="I29" s="120"/>
      <c r="J29" s="120"/>
      <c r="K29" s="120"/>
      <c r="L29" s="120"/>
      <c r="M29" s="119" t="s">
        <v>129</v>
      </c>
      <c r="N29" s="120"/>
      <c r="O29" s="120"/>
      <c r="P29" s="120"/>
      <c r="Q29" s="120"/>
      <c r="R29" s="120"/>
      <c r="S29" s="120"/>
      <c r="T29" s="120"/>
      <c r="U29" s="120"/>
      <c r="V29" s="120"/>
      <c r="W29" s="120"/>
      <c r="X29" s="120"/>
      <c r="Y29" s="126"/>
      <c r="Z29" s="126"/>
      <c r="AA29" s="126"/>
      <c r="AB29" s="126"/>
      <c r="AC29" s="126"/>
      <c r="AD29" s="126"/>
      <c r="AE29" s="126"/>
      <c r="AF29" s="126"/>
      <c r="AG29" s="126"/>
      <c r="AH29" s="126"/>
      <c r="AI29" s="126"/>
      <c r="AJ29" s="126"/>
      <c r="AK29" s="126"/>
      <c r="AL29" s="126"/>
      <c r="AM29" s="92"/>
    </row>
    <row r="30" spans="1:48" ht="15" customHeight="1">
      <c r="A30" s="192"/>
      <c r="B30" s="193"/>
      <c r="C30" s="193"/>
      <c r="D30" s="193"/>
      <c r="E30" s="193"/>
      <c r="F30" s="193"/>
      <c r="G30" s="194"/>
      <c r="H30" s="113"/>
      <c r="I30" s="113"/>
      <c r="J30" s="113"/>
      <c r="K30" s="113"/>
      <c r="L30" s="113"/>
      <c r="M30" s="114"/>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6"/>
    </row>
    <row r="31" spans="1:48" ht="15" customHeight="1">
      <c r="A31" s="195"/>
      <c r="B31" s="196"/>
      <c r="C31" s="196"/>
      <c r="D31" s="196"/>
      <c r="E31" s="196"/>
      <c r="F31" s="196"/>
      <c r="G31" s="197"/>
      <c r="H31" s="109"/>
      <c r="I31" s="109"/>
      <c r="J31" s="109"/>
      <c r="K31" s="109"/>
      <c r="L31" s="109"/>
      <c r="M31" s="110"/>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2"/>
    </row>
    <row r="32" spans="1:48" ht="15" customHeight="1">
      <c r="A32" s="195"/>
      <c r="B32" s="196"/>
      <c r="C32" s="196"/>
      <c r="D32" s="196"/>
      <c r="E32" s="196"/>
      <c r="F32" s="196"/>
      <c r="G32" s="197"/>
      <c r="H32" s="190"/>
      <c r="I32" s="109"/>
      <c r="J32" s="109"/>
      <c r="K32" s="109"/>
      <c r="L32" s="191"/>
      <c r="M32" s="110"/>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2"/>
    </row>
    <row r="33" spans="1:48" ht="15" customHeight="1">
      <c r="A33" s="195"/>
      <c r="B33" s="196"/>
      <c r="C33" s="196"/>
      <c r="D33" s="196"/>
      <c r="E33" s="196"/>
      <c r="F33" s="196"/>
      <c r="G33" s="197"/>
      <c r="H33" s="190"/>
      <c r="I33" s="109"/>
      <c r="J33" s="109"/>
      <c r="K33" s="109"/>
      <c r="L33" s="191"/>
      <c r="M33" s="110"/>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2"/>
    </row>
    <row r="34" spans="1:48" ht="15" customHeight="1">
      <c r="A34" s="195"/>
      <c r="B34" s="196"/>
      <c r="C34" s="196"/>
      <c r="D34" s="196"/>
      <c r="E34" s="196"/>
      <c r="F34" s="196"/>
      <c r="G34" s="197"/>
      <c r="H34" s="190"/>
      <c r="I34" s="109"/>
      <c r="J34" s="109"/>
      <c r="K34" s="109"/>
      <c r="L34" s="191"/>
      <c r="M34" s="110"/>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2"/>
    </row>
    <row r="35" spans="1:48" ht="15" customHeight="1">
      <c r="A35" s="195"/>
      <c r="B35" s="196"/>
      <c r="C35" s="196"/>
      <c r="D35" s="196"/>
      <c r="E35" s="196"/>
      <c r="F35" s="196"/>
      <c r="G35" s="197"/>
      <c r="H35" s="190"/>
      <c r="I35" s="109"/>
      <c r="J35" s="109"/>
      <c r="K35" s="109"/>
      <c r="L35" s="191"/>
      <c r="M35" s="110"/>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2"/>
    </row>
    <row r="36" spans="1:48" ht="15" customHeight="1">
      <c r="A36" s="195"/>
      <c r="B36" s="196"/>
      <c r="C36" s="196"/>
      <c r="D36" s="196"/>
      <c r="E36" s="196"/>
      <c r="F36" s="196"/>
      <c r="G36" s="197"/>
      <c r="H36" s="190"/>
      <c r="I36" s="109"/>
      <c r="J36" s="109"/>
      <c r="K36" s="109"/>
      <c r="L36" s="191"/>
      <c r="M36" s="110"/>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2"/>
    </row>
    <row r="37" spans="1:48" ht="15" customHeight="1">
      <c r="A37" s="195"/>
      <c r="B37" s="196"/>
      <c r="C37" s="196"/>
      <c r="D37" s="196"/>
      <c r="E37" s="196"/>
      <c r="F37" s="196"/>
      <c r="G37" s="197"/>
      <c r="H37" s="109"/>
      <c r="I37" s="109"/>
      <c r="J37" s="109"/>
      <c r="K37" s="109"/>
      <c r="L37" s="109"/>
      <c r="M37" s="110"/>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2"/>
    </row>
    <row r="38" spans="1:48" ht="15" customHeight="1">
      <c r="A38" s="195"/>
      <c r="B38" s="196"/>
      <c r="C38" s="196"/>
      <c r="D38" s="196"/>
      <c r="E38" s="196"/>
      <c r="F38" s="196"/>
      <c r="G38" s="197"/>
      <c r="H38" s="109"/>
      <c r="I38" s="109"/>
      <c r="J38" s="109"/>
      <c r="K38" s="109"/>
      <c r="L38" s="109"/>
      <c r="M38" s="110"/>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2"/>
      <c r="AV38" s="3"/>
    </row>
    <row r="39" spans="1:48" ht="15" customHeight="1">
      <c r="A39" s="201"/>
      <c r="B39" s="202"/>
      <c r="C39" s="202"/>
      <c r="D39" s="202"/>
      <c r="E39" s="202"/>
      <c r="F39" s="202"/>
      <c r="G39" s="203"/>
      <c r="H39" s="109"/>
      <c r="I39" s="109"/>
      <c r="J39" s="109"/>
      <c r="K39" s="109"/>
      <c r="L39" s="109"/>
      <c r="M39" s="110"/>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2"/>
    </row>
    <row r="40" spans="1:48" ht="15" customHeight="1">
      <c r="A40" s="10" t="s">
        <v>20</v>
      </c>
      <c r="B40" s="11"/>
      <c r="C40" s="11"/>
      <c r="D40" s="11"/>
      <c r="E40" s="11"/>
      <c r="F40" s="11"/>
      <c r="G40" s="12"/>
      <c r="H40" s="102">
        <f>SUM(H30:L39)</f>
        <v>0</v>
      </c>
      <c r="I40" s="102"/>
      <c r="J40" s="102"/>
      <c r="K40" s="102"/>
      <c r="L40" s="103"/>
      <c r="M40" s="104"/>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6"/>
    </row>
    <row r="41" spans="1:48" s="28" customFormat="1">
      <c r="A41" s="37"/>
      <c r="B41" s="27"/>
      <c r="C41" s="26"/>
      <c r="D41" s="27"/>
      <c r="E41" s="38"/>
      <c r="F41" s="27"/>
      <c r="G41" s="27"/>
      <c r="H41" s="27"/>
      <c r="I41" s="27"/>
      <c r="J41" s="39"/>
      <c r="K41" s="39"/>
      <c r="L41" s="39"/>
      <c r="M41" s="39"/>
      <c r="N41" s="39"/>
      <c r="O41" s="40"/>
      <c r="P41" s="26"/>
      <c r="S41" s="39"/>
      <c r="T41" s="35"/>
      <c r="U41" s="39"/>
      <c r="V41" s="39"/>
      <c r="W41" s="41"/>
      <c r="X41" s="29"/>
      <c r="Y41" s="29"/>
      <c r="Z41" s="29"/>
      <c r="AA41" s="29"/>
      <c r="AB41" s="29"/>
      <c r="AC41" s="29"/>
      <c r="AD41" s="30"/>
      <c r="AE41" s="31"/>
      <c r="AF41" s="31"/>
      <c r="AG41" s="31"/>
      <c r="AH41" s="58"/>
      <c r="AI41" s="107"/>
      <c r="AJ41" s="107"/>
      <c r="AK41" s="107"/>
      <c r="AL41" s="108"/>
      <c r="AM41" s="108"/>
    </row>
    <row r="42" spans="1:48" s="28" customFormat="1">
      <c r="A42" s="26" t="s">
        <v>91</v>
      </c>
      <c r="B42" s="27"/>
      <c r="C42" s="26"/>
      <c r="D42" s="27"/>
      <c r="E42" s="38"/>
      <c r="F42" s="27"/>
      <c r="G42" s="27"/>
      <c r="H42" s="27"/>
      <c r="I42" s="27"/>
      <c r="J42" s="39"/>
      <c r="K42" s="39"/>
      <c r="L42" s="39"/>
      <c r="M42" s="39"/>
      <c r="N42" s="39"/>
      <c r="O42" s="40"/>
      <c r="P42" s="26"/>
      <c r="S42" s="39"/>
      <c r="T42" s="35"/>
      <c r="U42" s="39"/>
      <c r="V42" s="39"/>
      <c r="W42" s="41"/>
      <c r="X42" s="29"/>
      <c r="Y42" s="29"/>
      <c r="Z42" s="29"/>
      <c r="AA42" s="29"/>
      <c r="AB42" s="29"/>
      <c r="AC42" s="29"/>
      <c r="AD42" s="30"/>
      <c r="AE42" s="31"/>
      <c r="AF42" s="31"/>
      <c r="AG42" s="31"/>
      <c r="AH42" s="58"/>
      <c r="AI42" s="107"/>
      <c r="AJ42" s="107"/>
      <c r="AK42" s="107"/>
      <c r="AL42" s="108"/>
      <c r="AM42" s="108"/>
    </row>
    <row r="43" spans="1:48" ht="15" customHeight="1">
      <c r="A43" s="119" t="s">
        <v>130</v>
      </c>
      <c r="B43" s="120"/>
      <c r="C43" s="120"/>
      <c r="D43" s="120"/>
      <c r="E43" s="120"/>
      <c r="F43" s="120"/>
      <c r="G43" s="121"/>
      <c r="H43" s="120" t="s">
        <v>126</v>
      </c>
      <c r="I43" s="120"/>
      <c r="J43" s="120"/>
      <c r="K43" s="120"/>
      <c r="L43" s="120"/>
      <c r="M43" s="119" t="s">
        <v>129</v>
      </c>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1"/>
    </row>
    <row r="44" spans="1:48" ht="15" customHeight="1">
      <c r="A44" s="192"/>
      <c r="B44" s="193"/>
      <c r="C44" s="193"/>
      <c r="D44" s="193"/>
      <c r="E44" s="193"/>
      <c r="F44" s="193"/>
      <c r="G44" s="194"/>
      <c r="H44" s="113"/>
      <c r="I44" s="113"/>
      <c r="J44" s="113"/>
      <c r="K44" s="113"/>
      <c r="L44" s="113"/>
      <c r="M44" s="114"/>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c r="AM44" s="116"/>
    </row>
    <row r="45" spans="1:48" ht="15" customHeight="1">
      <c r="A45" s="195"/>
      <c r="B45" s="196"/>
      <c r="C45" s="196"/>
      <c r="D45" s="196"/>
      <c r="E45" s="196"/>
      <c r="F45" s="196"/>
      <c r="G45" s="197"/>
      <c r="H45" s="190"/>
      <c r="I45" s="109"/>
      <c r="J45" s="109"/>
      <c r="K45" s="109"/>
      <c r="L45" s="191"/>
      <c r="M45" s="110"/>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2"/>
    </row>
    <row r="46" spans="1:48" ht="15" customHeight="1">
      <c r="A46" s="195"/>
      <c r="B46" s="196"/>
      <c r="C46" s="196"/>
      <c r="D46" s="196"/>
      <c r="E46" s="196"/>
      <c r="F46" s="196"/>
      <c r="G46" s="197"/>
      <c r="H46" s="190"/>
      <c r="I46" s="109"/>
      <c r="J46" s="109"/>
      <c r="K46" s="109"/>
      <c r="L46" s="191"/>
      <c r="M46" s="110"/>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2"/>
    </row>
    <row r="47" spans="1:48" ht="15" customHeight="1">
      <c r="A47" s="195"/>
      <c r="B47" s="196"/>
      <c r="C47" s="196"/>
      <c r="D47" s="196"/>
      <c r="E47" s="196"/>
      <c r="F47" s="196"/>
      <c r="G47" s="197"/>
      <c r="H47" s="190"/>
      <c r="I47" s="109"/>
      <c r="J47" s="109"/>
      <c r="K47" s="109"/>
      <c r="L47" s="191"/>
      <c r="M47" s="110"/>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2"/>
    </row>
    <row r="48" spans="1:48" ht="15" customHeight="1">
      <c r="A48" s="195"/>
      <c r="B48" s="196"/>
      <c r="C48" s="196"/>
      <c r="D48" s="196"/>
      <c r="E48" s="196"/>
      <c r="F48" s="196"/>
      <c r="G48" s="197"/>
      <c r="H48" s="190"/>
      <c r="I48" s="109"/>
      <c r="J48" s="109"/>
      <c r="K48" s="109"/>
      <c r="L48" s="191"/>
      <c r="M48" s="11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2"/>
    </row>
    <row r="49" spans="1:48" ht="15" customHeight="1">
      <c r="A49" s="195"/>
      <c r="B49" s="196"/>
      <c r="C49" s="196"/>
      <c r="D49" s="196"/>
      <c r="E49" s="196"/>
      <c r="F49" s="196"/>
      <c r="G49" s="197"/>
      <c r="H49" s="190"/>
      <c r="I49" s="109"/>
      <c r="J49" s="109"/>
      <c r="K49" s="109"/>
      <c r="L49" s="191"/>
      <c r="M49" s="110"/>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2"/>
    </row>
    <row r="50" spans="1:48" ht="15" customHeight="1">
      <c r="A50" s="195"/>
      <c r="B50" s="196"/>
      <c r="C50" s="196"/>
      <c r="D50" s="196"/>
      <c r="E50" s="196"/>
      <c r="F50" s="196"/>
      <c r="G50" s="197"/>
      <c r="H50" s="109"/>
      <c r="I50" s="109"/>
      <c r="J50" s="109"/>
      <c r="K50" s="109"/>
      <c r="L50" s="109"/>
      <c r="M50" s="110"/>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2"/>
    </row>
    <row r="51" spans="1:48" ht="15" customHeight="1">
      <c r="A51" s="195"/>
      <c r="B51" s="196"/>
      <c r="C51" s="196"/>
      <c r="D51" s="196"/>
      <c r="E51" s="196"/>
      <c r="F51" s="196"/>
      <c r="G51" s="197"/>
      <c r="H51" s="109"/>
      <c r="I51" s="109"/>
      <c r="J51" s="109"/>
      <c r="K51" s="109"/>
      <c r="L51" s="109"/>
      <c r="M51" s="110"/>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2"/>
    </row>
    <row r="52" spans="1:48" ht="15" customHeight="1">
      <c r="A52" s="195"/>
      <c r="B52" s="196"/>
      <c r="C52" s="196"/>
      <c r="D52" s="196"/>
      <c r="E52" s="196"/>
      <c r="F52" s="196"/>
      <c r="G52" s="197"/>
      <c r="H52" s="109"/>
      <c r="I52" s="109"/>
      <c r="J52" s="109"/>
      <c r="K52" s="109"/>
      <c r="L52" s="109"/>
      <c r="M52" s="110"/>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2"/>
      <c r="AV52" s="3"/>
    </row>
    <row r="53" spans="1:48" ht="15" customHeight="1">
      <c r="A53" s="201"/>
      <c r="B53" s="202"/>
      <c r="C53" s="202"/>
      <c r="D53" s="202"/>
      <c r="E53" s="202"/>
      <c r="F53" s="202"/>
      <c r="G53" s="203"/>
      <c r="H53" s="109"/>
      <c r="I53" s="109"/>
      <c r="J53" s="109"/>
      <c r="K53" s="109"/>
      <c r="L53" s="109"/>
      <c r="M53" s="110"/>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2"/>
    </row>
    <row r="54" spans="1:48" ht="15" customHeight="1">
      <c r="A54" s="10" t="s">
        <v>20</v>
      </c>
      <c r="B54" s="11"/>
      <c r="C54" s="11"/>
      <c r="D54" s="11"/>
      <c r="E54" s="11"/>
      <c r="F54" s="11"/>
      <c r="G54" s="12"/>
      <c r="H54" s="102">
        <f>SUM(H44:L53)</f>
        <v>0</v>
      </c>
      <c r="I54" s="102"/>
      <c r="J54" s="102"/>
      <c r="K54" s="102"/>
      <c r="L54" s="103"/>
      <c r="M54" s="104"/>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6"/>
    </row>
    <row r="55" spans="1:48" s="28" customFormat="1" ht="6" customHeight="1">
      <c r="A55" s="42"/>
      <c r="B55" s="42"/>
      <c r="C55" s="42"/>
      <c r="D55" s="42"/>
      <c r="E55" s="43"/>
      <c r="F55" s="43"/>
      <c r="G55" s="43"/>
      <c r="H55" s="43"/>
      <c r="I55" s="43"/>
      <c r="J55" s="44"/>
      <c r="K55" s="44"/>
      <c r="L55" s="44"/>
      <c r="M55" s="44"/>
      <c r="N55" s="44"/>
      <c r="AH55" s="45"/>
    </row>
    <row r="56" spans="1:48" s="28" customFormat="1">
      <c r="A56" s="26" t="s">
        <v>142</v>
      </c>
    </row>
    <row r="58" spans="1:48">
      <c r="AI58" s="185"/>
      <c r="AJ58" s="185"/>
      <c r="AK58" s="185"/>
      <c r="AL58" s="185"/>
      <c r="AM58" s="185"/>
    </row>
  </sheetData>
  <sheetProtection algorithmName="SHA-512" hashValue="7/+JzAx/MjlpkA/7lab05ZtW10Ql1BN9thAlicXDZSJvZs1qGWfJGWD1ai5oiXAQpRQf/nh6dbl/i0uknZArLg==" saltValue="xONmqf9UgDJ2in4MMcqb5g==" spinCount="100000" sheet="1" objects="1" scenarios="1"/>
  <protectedRanges>
    <protectedRange sqref="H7" name="範囲1"/>
    <protectedRange sqref="T7:AM7" name="範囲2"/>
    <protectedRange sqref="D9:S9" name="範囲3"/>
    <protectedRange sqref="W9:AM9" name="範囲4"/>
    <protectedRange sqref="L10" name="範囲5"/>
    <protectedRange sqref="X21:Z22" name="範囲6"/>
    <protectedRange sqref="Y27" name="範囲7"/>
    <protectedRange sqref="A30:AM39" name="範囲8"/>
    <protectedRange sqref="A44:AM53" name="範囲9"/>
  </protectedRanges>
  <mergeCells count="119">
    <mergeCell ref="A51:G51"/>
    <mergeCell ref="A52:G52"/>
    <mergeCell ref="A53:G53"/>
    <mergeCell ref="H45:L45"/>
    <mergeCell ref="H46:L46"/>
    <mergeCell ref="H47:L47"/>
    <mergeCell ref="H48:L48"/>
    <mergeCell ref="H49:L49"/>
    <mergeCell ref="A46:G46"/>
    <mergeCell ref="A47:G47"/>
    <mergeCell ref="A48:G48"/>
    <mergeCell ref="A49:G49"/>
    <mergeCell ref="A50:G50"/>
    <mergeCell ref="M35:AM35"/>
    <mergeCell ref="M36:AM36"/>
    <mergeCell ref="A44:G44"/>
    <mergeCell ref="A45:G45"/>
    <mergeCell ref="M45:AM45"/>
    <mergeCell ref="A35:G35"/>
    <mergeCell ref="A36:G36"/>
    <mergeCell ref="A37:G37"/>
    <mergeCell ref="A38:G38"/>
    <mergeCell ref="A39:G39"/>
    <mergeCell ref="M40:AM40"/>
    <mergeCell ref="A43:G43"/>
    <mergeCell ref="H43:L43"/>
    <mergeCell ref="M43:AM43"/>
    <mergeCell ref="AL42:AM42"/>
    <mergeCell ref="A30:G30"/>
    <mergeCell ref="A31:G31"/>
    <mergeCell ref="A32:G32"/>
    <mergeCell ref="A33:G33"/>
    <mergeCell ref="A34:G34"/>
    <mergeCell ref="A16:W16"/>
    <mergeCell ref="A17:W17"/>
    <mergeCell ref="A21:W21"/>
    <mergeCell ref="X16:Z16"/>
    <mergeCell ref="A29:G29"/>
    <mergeCell ref="M34:AM34"/>
    <mergeCell ref="AI58:AM58"/>
    <mergeCell ref="H39:L39"/>
    <mergeCell ref="M39:AM39"/>
    <mergeCell ref="H31:L31"/>
    <mergeCell ref="H37:L37"/>
    <mergeCell ref="H38:L38"/>
    <mergeCell ref="AI27:AK28"/>
    <mergeCell ref="AL27:AM28"/>
    <mergeCell ref="M30:AM30"/>
    <mergeCell ref="M29:AM29"/>
    <mergeCell ref="H30:L30"/>
    <mergeCell ref="H40:L40"/>
    <mergeCell ref="M31:AM31"/>
    <mergeCell ref="M37:AM37"/>
    <mergeCell ref="M38:AM38"/>
    <mergeCell ref="H29:L29"/>
    <mergeCell ref="H32:L32"/>
    <mergeCell ref="H33:L33"/>
    <mergeCell ref="H34:L34"/>
    <mergeCell ref="H35:L35"/>
    <mergeCell ref="H36:L36"/>
    <mergeCell ref="M32:AM32"/>
    <mergeCell ref="M33:AM33"/>
    <mergeCell ref="AI42:AK42"/>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D26:AH26"/>
    <mergeCell ref="AD27:AF28"/>
    <mergeCell ref="AG27:AH28"/>
    <mergeCell ref="AI26:AM26"/>
    <mergeCell ref="L10:AM10"/>
    <mergeCell ref="A10:K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H54:L54"/>
    <mergeCell ref="M54:AM54"/>
    <mergeCell ref="AI41:AK41"/>
    <mergeCell ref="AL41:AM41"/>
    <mergeCell ref="H52:L52"/>
    <mergeCell ref="M52:AM52"/>
    <mergeCell ref="H53:L53"/>
    <mergeCell ref="M53:AM53"/>
    <mergeCell ref="H44:L44"/>
    <mergeCell ref="M44:AM44"/>
    <mergeCell ref="H50:L50"/>
    <mergeCell ref="M50:AM50"/>
    <mergeCell ref="H51:L51"/>
    <mergeCell ref="M51:AM51"/>
    <mergeCell ref="M46:AM46"/>
    <mergeCell ref="M47:AM47"/>
    <mergeCell ref="M48:AM48"/>
    <mergeCell ref="M49:AM49"/>
  </mergeCells>
  <phoneticPr fontId="4"/>
  <dataValidations count="2">
    <dataValidation imeMode="halfAlpha" allowBlank="1" showInputMessage="1" showErrorMessage="1" sqref="S26:V28 J26:N28 S42:V42 J42:N42"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77</v>
      </c>
    </row>
    <row r="2" spans="1:4">
      <c r="A2">
        <v>1</v>
      </c>
      <c r="B2" t="s">
        <v>78</v>
      </c>
      <c r="C2">
        <v>200</v>
      </c>
      <c r="D2" t="s">
        <v>34</v>
      </c>
    </row>
    <row r="3" spans="1:4">
      <c r="A3">
        <v>2</v>
      </c>
      <c r="B3" t="s">
        <v>79</v>
      </c>
      <c r="C3">
        <v>300</v>
      </c>
      <c r="D3" t="s">
        <v>34</v>
      </c>
    </row>
    <row r="4" spans="1:4">
      <c r="A4">
        <v>3</v>
      </c>
      <c r="B4" t="s">
        <v>80</v>
      </c>
      <c r="C4">
        <v>400</v>
      </c>
      <c r="D4" t="s">
        <v>34</v>
      </c>
    </row>
    <row r="5" spans="1:4">
      <c r="A5">
        <v>4</v>
      </c>
      <c r="B5" t="s">
        <v>81</v>
      </c>
      <c r="C5">
        <v>500</v>
      </c>
      <c r="D5" t="s">
        <v>34</v>
      </c>
    </row>
    <row r="6" spans="1:4">
      <c r="A6">
        <v>5</v>
      </c>
      <c r="B6" t="s">
        <v>38</v>
      </c>
      <c r="C6">
        <v>200</v>
      </c>
      <c r="D6" t="s">
        <v>34</v>
      </c>
    </row>
    <row r="7" spans="1:4">
      <c r="A7">
        <v>6</v>
      </c>
      <c r="B7" t="s">
        <v>39</v>
      </c>
      <c r="C7">
        <v>200</v>
      </c>
      <c r="D7" t="s">
        <v>34</v>
      </c>
    </row>
    <row r="8" spans="1:4">
      <c r="A8">
        <v>7</v>
      </c>
      <c r="B8" t="s">
        <v>40</v>
      </c>
      <c r="C8">
        <v>200</v>
      </c>
      <c r="D8" t="s">
        <v>34</v>
      </c>
    </row>
    <row r="9" spans="1:4">
      <c r="A9">
        <v>8</v>
      </c>
      <c r="B9" t="s">
        <v>82</v>
      </c>
      <c r="C9">
        <v>200</v>
      </c>
      <c r="D9" t="s">
        <v>34</v>
      </c>
    </row>
    <row r="10" spans="1:4">
      <c r="A10">
        <v>9</v>
      </c>
      <c r="B10" t="s">
        <v>83</v>
      </c>
      <c r="C10">
        <v>300</v>
      </c>
      <c r="D10" t="s">
        <v>37</v>
      </c>
    </row>
    <row r="11" spans="1:4">
      <c r="A11">
        <v>10</v>
      </c>
      <c r="B11" t="s">
        <v>84</v>
      </c>
      <c r="C11">
        <v>400</v>
      </c>
      <c r="D11" t="s">
        <v>37</v>
      </c>
    </row>
    <row r="12" spans="1:4">
      <c r="A12">
        <v>11</v>
      </c>
      <c r="B12" t="s">
        <v>85</v>
      </c>
      <c r="C12">
        <v>200</v>
      </c>
      <c r="D12" t="s">
        <v>34</v>
      </c>
    </row>
    <row r="13" spans="1:4">
      <c r="A13">
        <v>12</v>
      </c>
      <c r="B13" t="s">
        <v>114</v>
      </c>
      <c r="C13">
        <v>200</v>
      </c>
      <c r="D13" t="s">
        <v>34</v>
      </c>
    </row>
    <row r="14" spans="1:4">
      <c r="A14">
        <v>13</v>
      </c>
      <c r="B14" t="s">
        <v>44</v>
      </c>
      <c r="C14">
        <v>200</v>
      </c>
      <c r="D14" t="s">
        <v>34</v>
      </c>
    </row>
    <row r="15" spans="1:4">
      <c r="A15">
        <v>14</v>
      </c>
      <c r="B15" t="s">
        <v>41</v>
      </c>
      <c r="C15">
        <v>200</v>
      </c>
      <c r="D15" t="s">
        <v>34</v>
      </c>
    </row>
    <row r="16" spans="1:4">
      <c r="A16">
        <v>15</v>
      </c>
      <c r="B16" t="s">
        <v>42</v>
      </c>
      <c r="C16">
        <v>200</v>
      </c>
      <c r="D16" t="s">
        <v>34</v>
      </c>
    </row>
    <row r="17" spans="1:6">
      <c r="A17">
        <v>16</v>
      </c>
      <c r="B17" t="s">
        <v>86</v>
      </c>
      <c r="C17">
        <v>200</v>
      </c>
      <c r="D17" t="s">
        <v>34</v>
      </c>
    </row>
    <row r="18" spans="1:6">
      <c r="A18">
        <v>17</v>
      </c>
      <c r="B18" t="s">
        <v>35</v>
      </c>
      <c r="C18">
        <v>200</v>
      </c>
      <c r="D18" t="s">
        <v>34</v>
      </c>
    </row>
    <row r="19" spans="1:6">
      <c r="A19">
        <v>18</v>
      </c>
      <c r="B19" t="s">
        <v>45</v>
      </c>
      <c r="C19">
        <v>200</v>
      </c>
      <c r="D19" t="s">
        <v>34</v>
      </c>
    </row>
    <row r="20" spans="1:6">
      <c r="A20">
        <v>19</v>
      </c>
      <c r="B20" t="s">
        <v>87</v>
      </c>
      <c r="C20">
        <v>200</v>
      </c>
      <c r="D20" t="s">
        <v>34</v>
      </c>
    </row>
    <row r="21" spans="1:6">
      <c r="A21">
        <v>20</v>
      </c>
      <c r="B21" t="s">
        <v>115</v>
      </c>
      <c r="C21">
        <v>200</v>
      </c>
      <c r="D21" t="s">
        <v>34</v>
      </c>
    </row>
    <row r="22" spans="1:6">
      <c r="A22">
        <v>21</v>
      </c>
      <c r="B22" t="s">
        <v>46</v>
      </c>
      <c r="C22">
        <v>200</v>
      </c>
      <c r="D22" t="s">
        <v>34</v>
      </c>
    </row>
    <row r="23" spans="1:6">
      <c r="A23">
        <v>22</v>
      </c>
      <c r="B23" t="s">
        <v>43</v>
      </c>
      <c r="C23">
        <v>200</v>
      </c>
      <c r="D23" t="s">
        <v>34</v>
      </c>
    </row>
    <row r="24" spans="1:6">
      <c r="A24">
        <v>23</v>
      </c>
      <c r="B24" t="s">
        <v>47</v>
      </c>
      <c r="C24">
        <v>6</v>
      </c>
      <c r="D24" t="s">
        <v>37</v>
      </c>
      <c r="E24">
        <v>18</v>
      </c>
      <c r="F24" t="s">
        <v>92</v>
      </c>
    </row>
    <row r="25" spans="1:6">
      <c r="A25">
        <v>24</v>
      </c>
      <c r="B25" t="s">
        <v>49</v>
      </c>
      <c r="C25">
        <v>6</v>
      </c>
      <c r="D25" t="s">
        <v>37</v>
      </c>
      <c r="E25">
        <v>18</v>
      </c>
      <c r="F25" t="s">
        <v>92</v>
      </c>
    </row>
    <row r="26" spans="1:6">
      <c r="A26">
        <v>25</v>
      </c>
      <c r="B26" t="s">
        <v>50</v>
      </c>
      <c r="C26">
        <v>6</v>
      </c>
      <c r="D26" t="s">
        <v>37</v>
      </c>
      <c r="E26">
        <v>18</v>
      </c>
      <c r="F26" t="s">
        <v>92</v>
      </c>
    </row>
    <row r="27" spans="1:6">
      <c r="A27">
        <v>26</v>
      </c>
      <c r="B27" t="s">
        <v>48</v>
      </c>
      <c r="C27">
        <v>6</v>
      </c>
      <c r="D27" t="s">
        <v>37</v>
      </c>
      <c r="E27">
        <v>18</v>
      </c>
      <c r="F27" t="s">
        <v>92</v>
      </c>
    </row>
    <row r="28" spans="1:6">
      <c r="A28">
        <v>27</v>
      </c>
      <c r="B28" t="s">
        <v>36</v>
      </c>
      <c r="C28">
        <v>6</v>
      </c>
      <c r="D28" t="s">
        <v>37</v>
      </c>
      <c r="E28">
        <v>18</v>
      </c>
      <c r="F28" t="s">
        <v>92</v>
      </c>
    </row>
    <row r="29" spans="1:6">
      <c r="A29">
        <v>28</v>
      </c>
      <c r="B29" t="s">
        <v>88</v>
      </c>
      <c r="C29">
        <v>6</v>
      </c>
      <c r="D29" t="s">
        <v>37</v>
      </c>
      <c r="E29">
        <v>18</v>
      </c>
      <c r="F29" t="s">
        <v>92</v>
      </c>
    </row>
    <row r="30" spans="1:6">
      <c r="A30">
        <v>29</v>
      </c>
      <c r="B30" t="s">
        <v>89</v>
      </c>
      <c r="C30">
        <v>6</v>
      </c>
      <c r="D30" t="s">
        <v>37</v>
      </c>
      <c r="E30">
        <v>18</v>
      </c>
      <c r="F30" t="s">
        <v>92</v>
      </c>
    </row>
    <row r="32" spans="1:6">
      <c r="B32" t="s">
        <v>93</v>
      </c>
    </row>
    <row r="33" spans="2:2">
      <c r="B33" t="s">
        <v>94</v>
      </c>
    </row>
    <row r="34" spans="2:2">
      <c r="B34" t="s">
        <v>95</v>
      </c>
    </row>
    <row r="35" spans="2:2">
      <c r="B35" t="s">
        <v>96</v>
      </c>
    </row>
    <row r="36" spans="2:2">
      <c r="B36" t="s">
        <v>97</v>
      </c>
    </row>
    <row r="37" spans="2:2">
      <c r="B37" t="s">
        <v>98</v>
      </c>
    </row>
    <row r="38" spans="2:2">
      <c r="B38" t="s">
        <v>99</v>
      </c>
    </row>
    <row r="39" spans="2:2">
      <c r="B39" t="s">
        <v>100</v>
      </c>
    </row>
    <row r="40" spans="2:2">
      <c r="B40" t="s">
        <v>101</v>
      </c>
    </row>
    <row r="41" spans="2:2">
      <c r="B41" t="s">
        <v>102</v>
      </c>
    </row>
    <row r="42" spans="2:2">
      <c r="B42" t="s">
        <v>103</v>
      </c>
    </row>
    <row r="43" spans="2:2">
      <c r="B43" t="s">
        <v>104</v>
      </c>
    </row>
    <row r="44" spans="2:2">
      <c r="B44" t="s">
        <v>31</v>
      </c>
    </row>
    <row r="45" spans="2:2">
      <c r="B45" t="s">
        <v>105</v>
      </c>
    </row>
    <row r="46" spans="2:2">
      <c r="B46" t="s">
        <v>106</v>
      </c>
    </row>
    <row r="47" spans="2:2">
      <c r="B47" t="s">
        <v>107</v>
      </c>
    </row>
    <row r="48" spans="2:2">
      <c r="B48" t="s">
        <v>108</v>
      </c>
    </row>
    <row r="49" spans="2:2">
      <c r="B49" t="s">
        <v>109</v>
      </c>
    </row>
    <row r="50" spans="2:2">
      <c r="B50" t="s">
        <v>110</v>
      </c>
    </row>
    <row r="51" spans="2:2">
      <c r="B51" t="s">
        <v>111</v>
      </c>
    </row>
    <row r="52" spans="2:2">
      <c r="B52" t="s">
        <v>51</v>
      </c>
    </row>
    <row r="53" spans="2:2">
      <c r="B53" t="s">
        <v>52</v>
      </c>
    </row>
    <row r="54" spans="2:2">
      <c r="B54" t="s">
        <v>53</v>
      </c>
    </row>
    <row r="55" spans="2:2">
      <c r="B55" t="s">
        <v>54</v>
      </c>
    </row>
    <row r="56" spans="2:2">
      <c r="B56" t="s">
        <v>55</v>
      </c>
    </row>
    <row r="57" spans="2:2">
      <c r="B57" t="s">
        <v>56</v>
      </c>
    </row>
    <row r="58" spans="2:2">
      <c r="B58" t="s">
        <v>57</v>
      </c>
    </row>
    <row r="59" spans="2:2">
      <c r="B59" t="s">
        <v>58</v>
      </c>
    </row>
    <row r="60" spans="2:2">
      <c r="B60" t="s">
        <v>59</v>
      </c>
    </row>
    <row r="61" spans="2:2">
      <c r="B61" t="s">
        <v>60</v>
      </c>
    </row>
    <row r="62" spans="2:2">
      <c r="B62" t="s">
        <v>61</v>
      </c>
    </row>
    <row r="63" spans="2:2">
      <c r="B63" t="s">
        <v>62</v>
      </c>
    </row>
    <row r="64" spans="2:2">
      <c r="B64" t="s">
        <v>63</v>
      </c>
    </row>
    <row r="65" spans="2:2">
      <c r="B65" t="s">
        <v>64</v>
      </c>
    </row>
    <row r="66" spans="2:2">
      <c r="B66" t="s">
        <v>65</v>
      </c>
    </row>
    <row r="67" spans="2:2">
      <c r="B67" t="s">
        <v>66</v>
      </c>
    </row>
    <row r="68" spans="2:2">
      <c r="B68" t="s">
        <v>67</v>
      </c>
    </row>
    <row r="69" spans="2:2">
      <c r="B69" t="s">
        <v>68</v>
      </c>
    </row>
    <row r="70" spans="2:2">
      <c r="B70" t="s">
        <v>69</v>
      </c>
    </row>
    <row r="71" spans="2:2">
      <c r="B71" t="s">
        <v>70</v>
      </c>
    </row>
    <row r="72" spans="2:2">
      <c r="B72" t="s">
        <v>71</v>
      </c>
    </row>
    <row r="73" spans="2:2">
      <c r="B73" t="s">
        <v>72</v>
      </c>
    </row>
    <row r="74" spans="2:2">
      <c r="B74" t="s">
        <v>73</v>
      </c>
    </row>
    <row r="75" spans="2:2">
      <c r="B75" t="s">
        <v>74</v>
      </c>
    </row>
    <row r="76" spans="2:2">
      <c r="B76" t="s">
        <v>75</v>
      </c>
    </row>
    <row r="77" spans="2:2">
      <c r="B77" t="s">
        <v>76</v>
      </c>
    </row>
    <row r="78" spans="2:2">
      <c r="B78" t="s">
        <v>112</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263dbbe5-076b-4606-a03b-9598f5f2f35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c629b65-7d30-4138-96d4-6ad76f7e998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報告書</vt:lpstr>
      <vt:lpstr>実績額一覧</vt:lpstr>
      <vt:lpstr>個票1</vt:lpstr>
      <vt:lpstr>リスト</vt:lpstr>
      <vt:lpstr>個票1!Print_Area</vt:lpstr>
      <vt:lpstr>実績額一覧!Print_Area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深見　友裕</cp:lastModifiedBy>
  <cp:revision/>
  <cp:lastPrinted>2026-02-27T02:03:07Z</cp:lastPrinted>
  <dcterms:created xsi:type="dcterms:W3CDTF">2018-06-19T01:27:02Z</dcterms:created>
  <dcterms:modified xsi:type="dcterms:W3CDTF">2026-03-06T10:15:36Z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