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介護保険指導・監査\02介護報酬（届出・報酬改定）\04通所系事業所の規模区分\01 通所規模区分確認表\"/>
    </mc:Choice>
  </mc:AlternateContent>
  <xr:revisionPtr revIDLastSave="0" documentId="13_ncr:1_{3D356A97-FF0C-4FB6-82E5-D6BD1AD5A6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通所介護】確認計算表" sheetId="3" r:id="rId1"/>
    <sheet name="【通所リハ】確認計算表 " sheetId="5" r:id="rId2"/>
  </sheets>
  <definedNames>
    <definedName name="_xlnm.Print_Area" localSheetId="1">'【通所リハ】確認計算表 '!$A$1:$R$41</definedName>
    <definedName name="_xlnm.Print_Area" localSheetId="0">【通所介護】確認計算表!$A$1:$R$32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5" l="1"/>
  <c r="Q33" i="5" s="1"/>
  <c r="U40" i="5"/>
  <c r="Q39" i="5" s="1"/>
  <c r="H22" i="5" l="1"/>
  <c r="I22" i="5"/>
  <c r="J22" i="5"/>
  <c r="K22" i="5"/>
  <c r="L22" i="5"/>
  <c r="M22" i="5"/>
  <c r="N22" i="5"/>
  <c r="O22" i="5"/>
  <c r="P22" i="5"/>
  <c r="Q22" i="5"/>
  <c r="G22" i="5"/>
  <c r="K31" i="3"/>
  <c r="Q31" i="3" s="1"/>
  <c r="H17" i="5"/>
  <c r="H23" i="5" s="1"/>
  <c r="H25" i="5" s="1"/>
  <c r="I17" i="5"/>
  <c r="I23" i="5" s="1"/>
  <c r="I25" i="5" s="1"/>
  <c r="J17" i="5"/>
  <c r="K17" i="5"/>
  <c r="L17" i="5"/>
  <c r="M17" i="5"/>
  <c r="N17" i="5"/>
  <c r="O17" i="5"/>
  <c r="P17" i="5"/>
  <c r="Q17" i="5"/>
  <c r="Q23" i="5" s="1"/>
  <c r="Q25" i="5" s="1"/>
  <c r="G17" i="5"/>
  <c r="P23" i="5"/>
  <c r="P25" i="5" s="1"/>
  <c r="R19" i="5"/>
  <c r="R15" i="5"/>
  <c r="R21" i="5"/>
  <c r="R20" i="5"/>
  <c r="R18" i="5"/>
  <c r="R16" i="5"/>
  <c r="R14" i="5"/>
  <c r="R13" i="5"/>
  <c r="M23" i="5" l="1"/>
  <c r="M25" i="5" s="1"/>
  <c r="L23" i="5"/>
  <c r="L25" i="5" s="1"/>
  <c r="R22" i="5"/>
  <c r="R17" i="5"/>
  <c r="N23" i="5"/>
  <c r="N25" i="5" s="1"/>
  <c r="K23" i="5"/>
  <c r="K25" i="5" s="1"/>
  <c r="O23" i="5"/>
  <c r="O25" i="5" s="1"/>
  <c r="G23" i="5"/>
  <c r="J23" i="5"/>
  <c r="J25" i="5" s="1"/>
  <c r="R23" i="5" l="1"/>
  <c r="G25" i="5"/>
  <c r="M27" i="5" l="1"/>
  <c r="R25" i="5"/>
  <c r="Q27" i="5" l="1"/>
  <c r="Q28" i="5" s="1"/>
  <c r="U33" i="5" s="1"/>
  <c r="Q20" i="3"/>
  <c r="P20" i="3"/>
  <c r="O20" i="3"/>
  <c r="N20" i="3"/>
  <c r="M20" i="3"/>
  <c r="L20" i="3"/>
  <c r="K20" i="3"/>
  <c r="J20" i="3"/>
  <c r="I20" i="3"/>
  <c r="H20" i="3"/>
  <c r="G20" i="3"/>
  <c r="R19" i="3"/>
  <c r="R18" i="3"/>
  <c r="R17" i="3"/>
  <c r="Q16" i="3"/>
  <c r="P16" i="3"/>
  <c r="O16" i="3"/>
  <c r="N16" i="3"/>
  <c r="M16" i="3"/>
  <c r="L16" i="3"/>
  <c r="K16" i="3"/>
  <c r="J16" i="3"/>
  <c r="I16" i="3"/>
  <c r="H16" i="3"/>
  <c r="G16" i="3"/>
  <c r="R15" i="3"/>
  <c r="R14" i="3"/>
  <c r="R13" i="3"/>
  <c r="N21" i="3" l="1"/>
  <c r="N23" i="3" s="1"/>
  <c r="G21" i="3"/>
  <c r="G23" i="3" s="1"/>
  <c r="O21" i="3"/>
  <c r="O23" i="3" s="1"/>
  <c r="I21" i="3"/>
  <c r="I23" i="3" s="1"/>
  <c r="Q21" i="3"/>
  <c r="Q23" i="3" s="1"/>
  <c r="L21" i="3"/>
  <c r="L23" i="3" s="1"/>
  <c r="J21" i="3"/>
  <c r="J23" i="3" s="1"/>
  <c r="K21" i="3"/>
  <c r="K23" i="3" s="1"/>
  <c r="M21" i="3"/>
  <c r="M23" i="3" s="1"/>
  <c r="R20" i="3"/>
  <c r="H21" i="3"/>
  <c r="H23" i="3" s="1"/>
  <c r="P21" i="3"/>
  <c r="P23" i="3" s="1"/>
  <c r="R16" i="3"/>
  <c r="M25" i="3" l="1"/>
  <c r="R21" i="3"/>
  <c r="R23" i="3"/>
  <c r="Q25" i="3" l="1"/>
  <c r="Q26" i="3" s="1"/>
</calcChain>
</file>

<file path=xl/sharedStrings.xml><?xml version="1.0" encoding="utf-8"?>
<sst xmlns="http://schemas.openxmlformats.org/spreadsheetml/2006/main" count="106" uniqueCount="68">
  <si>
    <t>人</t>
    <rPh sb="0" eb="1">
      <t>ヒト</t>
    </rPh>
    <phoneticPr fontId="1"/>
  </si>
  <si>
    <t>事業所番号：</t>
    <rPh sb="0" eb="3">
      <t>ジギョウショ</t>
    </rPh>
    <rPh sb="3" eb="5">
      <t>バンゴウ</t>
    </rPh>
    <phoneticPr fontId="1"/>
  </si>
  <si>
    <t>事業所名：</t>
    <rPh sb="0" eb="4">
      <t>ジギョウショメイ</t>
    </rPh>
    <phoneticPr fontId="1"/>
  </si>
  <si>
    <t>×</t>
    <phoneticPr fontId="1"/>
  </si>
  <si>
    <t>合　計</t>
    <rPh sb="0" eb="1">
      <t>ゴウ</t>
    </rPh>
    <rPh sb="2" eb="3">
      <t>ケイ</t>
    </rPh>
    <phoneticPr fontId="1"/>
  </si>
  <si>
    <t>利用延人数</t>
    <rPh sb="0" eb="2">
      <t>リヨウ</t>
    </rPh>
    <rPh sb="2" eb="3">
      <t>ノベ</t>
    </rPh>
    <rPh sb="3" eb="5">
      <t>ニンズウ</t>
    </rPh>
    <rPh sb="4" eb="5">
      <t>スウ</t>
    </rPh>
    <phoneticPr fontId="1"/>
  </si>
  <si>
    <t>（要介護者）
通所介護</t>
    <rPh sb="1" eb="2">
      <t>ヨウ</t>
    </rPh>
    <rPh sb="2" eb="5">
      <t>カイゴシャ</t>
    </rPh>
    <rPh sb="7" eb="9">
      <t>ツウショ</t>
    </rPh>
    <rPh sb="9" eb="11">
      <t>カイゴ</t>
    </rPh>
    <phoneticPr fontId="1"/>
  </si>
  <si>
    <t>５時間以上７時間未満　Ｂ</t>
    <rPh sb="1" eb="5">
      <t>ジカンイジョウ</t>
    </rPh>
    <rPh sb="6" eb="8">
      <t>ジカン</t>
    </rPh>
    <rPh sb="8" eb="10">
      <t>ミマン</t>
    </rPh>
    <phoneticPr fontId="1"/>
  </si>
  <si>
    <t>７時間以上　Ｃ</t>
    <rPh sb="1" eb="5">
      <t>ジカンイジョウ</t>
    </rPh>
    <phoneticPr fontId="1"/>
  </si>
  <si>
    <t>計（Ａ×0.5+Ｂ×0.75+Ｃ）</t>
    <rPh sb="0" eb="1">
      <t>ケイ</t>
    </rPh>
    <phoneticPr fontId="1"/>
  </si>
  <si>
    <t>（要支援者等）
第一号通所事業</t>
    <rPh sb="1" eb="2">
      <t>ヨウ</t>
    </rPh>
    <rPh sb="2" eb="5">
      <t>シエンシャ</t>
    </rPh>
    <rPh sb="5" eb="6">
      <t>トウ</t>
    </rPh>
    <phoneticPr fontId="1"/>
  </si>
  <si>
    <t>５時間未満　Ｄ</t>
    <rPh sb="1" eb="3">
      <t>ジカン</t>
    </rPh>
    <rPh sb="3" eb="5">
      <t>ミマン</t>
    </rPh>
    <phoneticPr fontId="1"/>
  </si>
  <si>
    <t>５時間以上７時間未満　Ｅ</t>
    <rPh sb="1" eb="5">
      <t>ジカンイジョウ</t>
    </rPh>
    <rPh sb="6" eb="8">
      <t>ジカン</t>
    </rPh>
    <rPh sb="8" eb="10">
      <t>ミマン</t>
    </rPh>
    <phoneticPr fontId="1"/>
  </si>
  <si>
    <t>７時間以上　Ｆ</t>
    <rPh sb="1" eb="5">
      <t>ジカンイジョウ</t>
    </rPh>
    <phoneticPr fontId="1"/>
  </si>
  <si>
    <t>計（Ｄ×0.5+Ｅ×0.75+Ｆ）</t>
    <rPh sb="0" eb="1">
      <t>ケイ</t>
    </rPh>
    <phoneticPr fontId="1"/>
  </si>
  <si>
    <t>合計</t>
    <rPh sb="0" eb="2">
      <t>ゴウケイ</t>
    </rPh>
    <phoneticPr fontId="1"/>
  </si>
  <si>
    <t>毎日営業(正月等以外)の場合
(6/7を選択)</t>
    <rPh sb="0" eb="2">
      <t>マイニチ</t>
    </rPh>
    <rPh sb="2" eb="4">
      <t>エイギョウ</t>
    </rPh>
    <rPh sb="5" eb="7">
      <t>ショウガツ</t>
    </rPh>
    <rPh sb="7" eb="8">
      <t>トウ</t>
    </rPh>
    <rPh sb="8" eb="10">
      <t>イガイ</t>
    </rPh>
    <rPh sb="12" eb="14">
      <t>バアイ</t>
    </rPh>
    <rPh sb="20" eb="22">
      <t>センタク</t>
    </rPh>
    <phoneticPr fontId="1"/>
  </si>
  <si>
    <t>利用延人数（最終）</t>
    <rPh sb="0" eb="2">
      <t>リヨウ</t>
    </rPh>
    <rPh sb="2" eb="3">
      <t>ノベ</t>
    </rPh>
    <rPh sb="3" eb="5">
      <t>ニンズウ</t>
    </rPh>
    <rPh sb="6" eb="8">
      <t>サイシュウ</t>
    </rPh>
    <phoneticPr fontId="1"/>
  </si>
  <si>
    <t>月平均利用延人数</t>
    <rPh sb="0" eb="3">
      <t>ツキヘイキン</t>
    </rPh>
    <rPh sb="3" eb="5">
      <t>リヨウ</t>
    </rPh>
    <rPh sb="5" eb="8">
      <t>ノベニンズウ</t>
    </rPh>
    <phoneticPr fontId="1"/>
  </si>
  <si>
    <t>（要介護者）
通所リハビリ</t>
    <rPh sb="1" eb="2">
      <t>ヨウ</t>
    </rPh>
    <rPh sb="2" eb="5">
      <t>カイゴシャ</t>
    </rPh>
    <rPh sb="7" eb="9">
      <t>ツウショ</t>
    </rPh>
    <phoneticPr fontId="1"/>
  </si>
  <si>
    <t>計
（A×0.25+B×0.5+C×0.75+D）</t>
    <rPh sb="0" eb="1">
      <t>ケイ</t>
    </rPh>
    <phoneticPr fontId="1"/>
  </si>
  <si>
    <t>１時間以上２時間未満　E</t>
    <rPh sb="1" eb="5">
      <t>ジカンイジョウ</t>
    </rPh>
    <rPh sb="6" eb="8">
      <t>ジカン</t>
    </rPh>
    <rPh sb="8" eb="10">
      <t>ミマン</t>
    </rPh>
    <phoneticPr fontId="1"/>
  </si>
  <si>
    <t>２時間以上４時間未満　F</t>
    <rPh sb="1" eb="5">
      <t>ジカンイジョウ</t>
    </rPh>
    <rPh sb="6" eb="8">
      <t>ジカン</t>
    </rPh>
    <rPh sb="8" eb="10">
      <t>ミマン</t>
    </rPh>
    <phoneticPr fontId="1"/>
  </si>
  <si>
    <t>４時間以上６時間未満　G</t>
    <rPh sb="1" eb="5">
      <t>ジカンイジョウ</t>
    </rPh>
    <rPh sb="6" eb="8">
      <t>ジカン</t>
    </rPh>
    <rPh sb="8" eb="10">
      <t>ミマン</t>
    </rPh>
    <phoneticPr fontId="1"/>
  </si>
  <si>
    <t>６時間以上　H</t>
    <rPh sb="1" eb="5">
      <t>ジカンイジョウ</t>
    </rPh>
    <phoneticPr fontId="1"/>
  </si>
  <si>
    <t>計
（E×0.25+F×0.5+G×0.75+H）</t>
    <rPh sb="0" eb="1">
      <t>ケイ</t>
    </rPh>
    <phoneticPr fontId="1"/>
  </si>
  <si>
    <t>施設規模</t>
    <rPh sb="0" eb="2">
      <t>シセツ</t>
    </rPh>
    <rPh sb="2" eb="4">
      <t>キボ</t>
    </rPh>
    <phoneticPr fontId="1"/>
  </si>
  <si>
    <r>
      <t xml:space="preserve">３時間以上５時間未満　Ａ
</t>
    </r>
    <r>
      <rPr>
        <sz val="9"/>
        <color theme="1"/>
        <rFont val="游ゴシック"/>
        <family val="3"/>
        <charset val="128"/>
        <scheme val="minor"/>
      </rPr>
      <t>（２時間以上３時間未満含む）</t>
    </r>
    <rPh sb="1" eb="5">
      <t>ジカンイジョウ</t>
    </rPh>
    <rPh sb="6" eb="8">
      <t>ジカン</t>
    </rPh>
    <rPh sb="8" eb="10">
      <t>ミマン</t>
    </rPh>
    <rPh sb="15" eb="19">
      <t>ジカンイジョウ</t>
    </rPh>
    <rPh sb="20" eb="22">
      <t>ジカン</t>
    </rPh>
    <rPh sb="22" eb="24">
      <t>ミマン</t>
    </rPh>
    <rPh sb="24" eb="25">
      <t>フク</t>
    </rPh>
    <phoneticPr fontId="1"/>
  </si>
  <si>
    <t>該当する方にチェックしてください</t>
    <rPh sb="0" eb="2">
      <t>ガイトウ</t>
    </rPh>
    <rPh sb="4" eb="5">
      <t>ホウ</t>
    </rPh>
    <phoneticPr fontId="1"/>
  </si>
  <si>
    <t>＜①に該当する場合＞</t>
    <rPh sb="3" eb="5">
      <t>ガイトウ</t>
    </rPh>
    <rPh sb="7" eb="9">
      <t>バアイ</t>
    </rPh>
    <phoneticPr fontId="1"/>
  </si>
  <si>
    <t>＜②に該当する場合＞</t>
    <rPh sb="3" eb="5">
      <t>ガイトウ</t>
    </rPh>
    <rPh sb="7" eb="9">
      <t>バアイ</t>
    </rPh>
    <phoneticPr fontId="1"/>
  </si>
  <si>
    <t>平均利用延人数が、
・750人以内 → 通常規模事業所
・750人を超え900人以内 → 大規模事業所Ⅰ
・900人を超える → 大規模事業所Ⅱ</t>
    <rPh sb="0" eb="4">
      <t>ヘイキンリヨウ</t>
    </rPh>
    <rPh sb="4" eb="5">
      <t>ノ</t>
    </rPh>
    <rPh sb="5" eb="7">
      <t>ニンズウ</t>
    </rPh>
    <phoneticPr fontId="1"/>
  </si>
  <si>
    <t>１時間以上２時間未満　Ａ</t>
    <phoneticPr fontId="1"/>
  </si>
  <si>
    <t>２時間以上４時間未満　Ｂ</t>
    <phoneticPr fontId="1"/>
  </si>
  <si>
    <t>４時間以上６時間未満　Ｃ</t>
    <phoneticPr fontId="1"/>
  </si>
  <si>
    <t>６時間以上　Ｄ</t>
    <phoneticPr fontId="1"/>
  </si>
  <si>
    <t>月数</t>
    <rPh sb="0" eb="1">
      <t>ツキ</t>
    </rPh>
    <rPh sb="1" eb="2">
      <t>スウ</t>
    </rPh>
    <phoneticPr fontId="1"/>
  </si>
  <si>
    <t>運営規程上の利用定員（人）　×　0.9　×　予定される１月当たりの営業日数　＝　平均利用延人数見込み</t>
    <rPh sb="0" eb="5">
      <t>ウンエイキテイジョウ</t>
    </rPh>
    <rPh sb="6" eb="10">
      <t>リヨウテイイン</t>
    </rPh>
    <rPh sb="11" eb="12">
      <t>ニン</t>
    </rPh>
    <rPh sb="22" eb="24">
      <t>ヨテイ</t>
    </rPh>
    <rPh sb="28" eb="30">
      <t>ツキア</t>
    </rPh>
    <rPh sb="33" eb="37">
      <t>エイギョウニッスウ</t>
    </rPh>
    <rPh sb="40" eb="42">
      <t>ヘイキン</t>
    </rPh>
    <rPh sb="42" eb="44">
      <t>リヨウ</t>
    </rPh>
    <rPh sb="44" eb="45">
      <t>ノ</t>
    </rPh>
    <rPh sb="45" eb="47">
      <t>ニンズウ</t>
    </rPh>
    <rPh sb="47" eb="49">
      <t>ミコ</t>
    </rPh>
    <phoneticPr fontId="1"/>
  </si>
  <si>
    <t>=</t>
    <phoneticPr fontId="1"/>
  </si>
  <si>
    <t>人</t>
    <rPh sb="0" eb="1">
      <t>ニン</t>
    </rPh>
    <phoneticPr fontId="1"/>
  </si>
  <si>
    <t>運営規程上の利用定員</t>
    <rPh sb="6" eb="10">
      <t>リヨウテイイン</t>
    </rPh>
    <phoneticPr fontId="1"/>
  </si>
  <si>
    <t>予定される1月当たりの営業日数</t>
    <rPh sb="7" eb="8">
      <t>ア</t>
    </rPh>
    <rPh sb="11" eb="15">
      <t>エイギョウニッスウ</t>
    </rPh>
    <phoneticPr fontId="1"/>
  </si>
  <si>
    <t>平均利用延人数</t>
    <phoneticPr fontId="1"/>
  </si>
  <si>
    <t>通所系サービス報酬区分確認表（通所介護）</t>
    <rPh sb="0" eb="2">
      <t>ツウショ</t>
    </rPh>
    <rPh sb="2" eb="3">
      <t>ケイ</t>
    </rPh>
    <rPh sb="7" eb="9">
      <t>ホウシュウ</t>
    </rPh>
    <rPh sb="9" eb="11">
      <t>クブン</t>
    </rPh>
    <rPh sb="11" eb="13">
      <t>カクニン</t>
    </rPh>
    <rPh sb="13" eb="14">
      <t>ヒョウ</t>
    </rPh>
    <rPh sb="15" eb="17">
      <t>ツウショ</t>
    </rPh>
    <rPh sb="17" eb="19">
      <t>カイゴ</t>
    </rPh>
    <phoneticPr fontId="1"/>
  </si>
  <si>
    <t>通所系サービス報酬区分確認表（通所リハビリテーション）</t>
    <rPh sb="0" eb="2">
      <t>ツウショ</t>
    </rPh>
    <rPh sb="2" eb="3">
      <t>ケイ</t>
    </rPh>
    <rPh sb="7" eb="9">
      <t>ホウシュウ</t>
    </rPh>
    <rPh sb="9" eb="11">
      <t>クブン</t>
    </rPh>
    <rPh sb="11" eb="13">
      <t>カクニン</t>
    </rPh>
    <rPh sb="13" eb="14">
      <t>ヒョウ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</si>
  <si>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</si>
  <si>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</si>
  <si>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</si>
  <si>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</si>
  <si>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</si>
  <si>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</si>
  <si>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</si>
  <si>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</si>
  <si>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</si>
  <si>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</si>
  <si>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</si>
  <si>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（要支援者）
介護予防通所リハ</t>
    <phoneticPr fontId="1"/>
  </si>
  <si>
    <t>平均利用延人数が、
・750人以内 → 通常規模事業所
・750人を超える → 大規模事業所</t>
    <rPh sb="0" eb="4">
      <t>ヘイキンリヨウ</t>
    </rPh>
    <rPh sb="4" eb="5">
      <t>ノ</t>
    </rPh>
    <rPh sb="5" eb="7">
      <t>ニンズウ</t>
    </rPh>
    <phoneticPr fontId="1"/>
  </si>
  <si>
    <t>＜施設規模が「大規模事業所」の場合＞</t>
    <rPh sb="1" eb="5">
      <t>シセツキボ</t>
    </rPh>
    <rPh sb="7" eb="10">
      <t>ダイキボ</t>
    </rPh>
    <rPh sb="10" eb="13">
      <t>ジギョウショ</t>
    </rPh>
    <rPh sb="15" eb="17">
      <t>バアイ</t>
    </rPh>
    <phoneticPr fontId="1"/>
  </si>
  <si>
    <t>該当する場合はチェックしてください</t>
    <rPh sb="0" eb="2">
      <t>ガイトウ</t>
    </rPh>
    <rPh sb="4" eb="6">
      <t>バアイ</t>
    </rPh>
    <phoneticPr fontId="1"/>
  </si>
  <si>
    <t>①リハビリテーションマネジメント加算の算定率が、利用者全体の80%以上である</t>
    <rPh sb="16" eb="18">
      <t>カサン</t>
    </rPh>
    <rPh sb="19" eb="21">
      <t>サンテイ</t>
    </rPh>
    <rPh sb="21" eb="22">
      <t>リツ</t>
    </rPh>
    <rPh sb="24" eb="26">
      <t>リヨウ</t>
    </rPh>
    <rPh sb="26" eb="27">
      <t>シャ</t>
    </rPh>
    <rPh sb="27" eb="29">
      <t>ゼンタイ</t>
    </rPh>
    <rPh sb="33" eb="35">
      <t>イジョウ</t>
    </rPh>
    <phoneticPr fontId="1"/>
  </si>
  <si>
    <t>②専ら当該通所リハビリテーションの提供に当たる理学療法士、作業療法士
　又は言語聴覚士の配置が、利用者数に対して10：1以上である</t>
    <rPh sb="1" eb="2">
      <t>モッパ</t>
    </rPh>
    <rPh sb="3" eb="5">
      <t>トウガイ</t>
    </rPh>
    <rPh sb="5" eb="7">
      <t>ツウショ</t>
    </rPh>
    <rPh sb="17" eb="19">
      <t>テイキョウ</t>
    </rPh>
    <rPh sb="20" eb="21">
      <t>ア</t>
    </rPh>
    <rPh sb="23" eb="25">
      <t>リガク</t>
    </rPh>
    <rPh sb="25" eb="28">
      <t>リョウホウシ</t>
    </rPh>
    <rPh sb="29" eb="31">
      <t>サギョウ</t>
    </rPh>
    <rPh sb="31" eb="34">
      <t>リョウホウシ</t>
    </rPh>
    <rPh sb="36" eb="37">
      <t>マタ</t>
    </rPh>
    <rPh sb="38" eb="43">
      <t>ゲンゴチョウカクシ</t>
    </rPh>
    <rPh sb="44" eb="46">
      <t>ハイチ</t>
    </rPh>
    <rPh sb="48" eb="51">
      <t>リヨウシャ</t>
    </rPh>
    <rPh sb="51" eb="52">
      <t>スウ</t>
    </rPh>
    <rPh sb="53" eb="54">
      <t>タイ</t>
    </rPh>
    <rPh sb="60" eb="62">
      <t>イジョウ</t>
    </rPh>
    <phoneticPr fontId="1"/>
  </si>
  <si>
    <t>大規模事業所（特例）
に該当</t>
    <rPh sb="0" eb="3">
      <t>ダイキボ</t>
    </rPh>
    <rPh sb="3" eb="6">
      <t>ジギョウショ</t>
    </rPh>
    <rPh sb="7" eb="9">
      <t>トクレイ</t>
    </rPh>
    <rPh sb="12" eb="14">
      <t>ガイトウ</t>
    </rPh>
    <phoneticPr fontId="1"/>
  </si>
  <si>
    <t>※通常規模と事業所と同等の基本報酬で算定可</t>
    <rPh sb="1" eb="5">
      <t>ツウジョウキボ</t>
    </rPh>
    <rPh sb="6" eb="9">
      <t>ジギョウショ</t>
    </rPh>
    <rPh sb="10" eb="12">
      <t>ドウトウ</t>
    </rPh>
    <rPh sb="13" eb="17">
      <t>キホンホウシュウ</t>
    </rPh>
    <rPh sb="18" eb="20">
      <t>サンテイ</t>
    </rPh>
    <rPh sb="20" eb="21">
      <t>カ</t>
    </rPh>
    <phoneticPr fontId="1"/>
  </si>
  <si>
    <t>2025年</t>
    <rPh sb="4" eb="5">
      <t>ネン</t>
    </rPh>
    <phoneticPr fontId="1"/>
  </si>
  <si>
    <t>①令和7年度（2025年4月～2026年3月）における実績が6月以上ある事業所</t>
    <rPh sb="36" eb="39">
      <t>ジギョウショ</t>
    </rPh>
    <phoneticPr fontId="1"/>
  </si>
  <si>
    <t>②令和7年度（2025年4月～2026年3月）における実績が6月に満たない事業所
　又は令和7年度から定員を25％以上変更して事業を実施しようとする事業所</t>
    <rPh sb="37" eb="40">
      <t>ジギョウショ</t>
    </rPh>
    <rPh sb="74" eb="77">
      <t>ジギョウショ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</si>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</sst>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.0_);[Red]\(#,##0.0\)"/>
    <numFmt numFmtId="178" formatCode="#,##0_ "/>
    <numFmt numFmtId="179" formatCode="#,##0.00_);[Red]\(#,##0.00\)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>
      <alignment vertical="center"/>
    </xf>
    <xf numFmtId="12" fontId="3" fillId="0" borderId="6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7" fillId="0" borderId="0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6" fontId="7" fillId="0" borderId="1" xfId="0" applyNumberFormat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8" fillId="0" borderId="0" xfId="0" applyFont="1" applyAlignment="1">
      <alignment wrapText="1"/>
    </xf>
    <xf numFmtId="178" fontId="3" fillId="0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179" fontId="3" fillId="0" borderId="1" xfId="1" applyNumberFormat="1" applyFont="1" applyFill="1" applyBorder="1" applyAlignment="1">
      <alignment vertical="center" shrinkToFit="1"/>
    </xf>
    <xf numFmtId="179" fontId="3" fillId="0" borderId="1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 applyProtection="1">
      <alignment vertical="center" shrinkToFit="1"/>
      <protection locked="0"/>
    </xf>
    <xf numFmtId="12" fontId="3" fillId="3" borderId="1" xfId="0" applyNumberFormat="1" applyFont="1" applyFill="1" applyBorder="1" applyAlignment="1" applyProtection="1">
      <alignment vertical="center" shrinkToFit="1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8" fontId="3" fillId="0" borderId="1" xfId="0" applyNumberFormat="1" applyFont="1" applyFill="1" applyBorder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7" fillId="0" borderId="1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3" fillId="3" borderId="12" xfId="0" applyNumberFormat="1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U$6" lockText="1" noThreeD="1"/>
</file>

<file path=xl/ctrlProps/ctrlProp2.xml><?xml version="1.0" encoding="utf-8"?>
<formControlPr xmlns="http://schemas.microsoft.com/office/spreadsheetml/2009/9/main" objectType="CheckBox" fmlaLink="$U$7" lockText="1" noThreeD="1"/>
</file>

<file path=xl/ctrlProps/ctrlProp3.xml><?xml version="1.0" encoding="utf-8"?>
<formControlPr xmlns="http://schemas.microsoft.com/office/spreadsheetml/2009/9/main" objectType="CheckBox" fmlaLink="$U$6" lockText="1" noThreeD="1"/>
</file>

<file path=xl/ctrlProps/ctrlProp4.xml><?xml version="1.0" encoding="utf-8"?>
<formControlPr xmlns="http://schemas.microsoft.com/office/spreadsheetml/2009/9/main" objectType="CheckBox" fmlaLink="$U$7" lockText="1" noThreeD="1"/>
</file>

<file path=xl/ctrlProps/ctrlProp5.xml><?xml version="1.0" encoding="utf-8"?>
<formControlPr xmlns="http://schemas.microsoft.com/office/spreadsheetml/2009/9/main" objectType="CheckBox" fmlaLink="$U$38" lockText="1" noThreeD="1"/>
</file>

<file path=xl/ctrlProps/ctrlProp6.xml><?xml version="1.0" encoding="utf-8"?>
<formControlPr xmlns="http://schemas.microsoft.com/office/spreadsheetml/2009/9/main" objectType="CheckBox" fmlaLink="$U$3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</xdr:row>
          <xdr:rowOff>228600</xdr:rowOff>
        </xdr:from>
        <xdr:to>
          <xdr:col>1</xdr:col>
          <xdr:colOff>0</xdr:colOff>
          <xdr:row>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6</xdr:row>
          <xdr:rowOff>7620</xdr:rowOff>
        </xdr:from>
        <xdr:to>
          <xdr:col>1</xdr:col>
          <xdr:colOff>22860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</xdr:row>
          <xdr:rowOff>228600</xdr:rowOff>
        </xdr:from>
        <xdr:to>
          <xdr:col>1</xdr:col>
          <xdr:colOff>0</xdr:colOff>
          <xdr:row>6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6</xdr:row>
          <xdr:rowOff>7620</xdr:rowOff>
        </xdr:from>
        <xdr:to>
          <xdr:col>1</xdr:col>
          <xdr:colOff>22860</xdr:colOff>
          <xdr:row>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37</xdr:row>
          <xdr:rowOff>22860</xdr:rowOff>
        </xdr:from>
        <xdr:to>
          <xdr:col>1</xdr:col>
          <xdr:colOff>350520</xdr:colOff>
          <xdr:row>38</xdr:row>
          <xdr:rowOff>7620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38</xdr:row>
          <xdr:rowOff>121920</xdr:rowOff>
        </xdr:from>
        <xdr:to>
          <xdr:col>1</xdr:col>
          <xdr:colOff>365760</xdr:colOff>
          <xdr:row>39</xdr:row>
          <xdr:rowOff>114300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tabSelected="1" view="pageBreakPreview" zoomScaleNormal="85" zoomScaleSheetLayoutView="100" workbookViewId="0">
      <pane ySplit="3" topLeftCell="A4" activePane="bottomLeft" state="frozen"/>
      <selection pane="bottomLeft"/>
    </sheetView>
  </sheetViews>
  <sheetFormatPr defaultColWidth="9" defaultRowHeight="18"/>
  <cols>
    <col min="1" max="1" width="3.8984375" style="1" customWidth="1"/>
    <col min="2" max="2" width="5.19921875" style="1" customWidth="1"/>
    <col min="3" max="17" width="7.09765625" style="1" customWidth="1"/>
    <col min="18" max="18" width="7.69921875" style="1" customWidth="1"/>
    <col min="19" max="19" width="7.59765625" style="1" customWidth="1"/>
    <col min="20" max="16384" width="9" style="1"/>
  </cols>
  <sheetData>
    <row r="1" spans="1:21" ht="18.75" customHeight="1"/>
    <row r="2" spans="1:21" ht="37.5" customHeight="1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2"/>
    </row>
    <row r="3" spans="1:21">
      <c r="A3" s="6"/>
      <c r="G3" s="7" t="s">
        <v>1</v>
      </c>
      <c r="H3" s="7"/>
      <c r="I3" s="69"/>
      <c r="J3" s="69"/>
      <c r="K3" s="8" t="s">
        <v>2</v>
      </c>
      <c r="L3" s="8"/>
      <c r="M3" s="70"/>
      <c r="N3" s="70"/>
      <c r="O3" s="70"/>
      <c r="P3" s="70"/>
      <c r="Q3" s="70"/>
      <c r="R3" s="70"/>
    </row>
    <row r="4" spans="1:21">
      <c r="A4" s="6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1" ht="18.899999999999999" customHeight="1">
      <c r="A5" s="71" t="s">
        <v>28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10"/>
      <c r="M5" s="77" t="s">
        <v>31</v>
      </c>
      <c r="N5" s="78"/>
      <c r="O5" s="78"/>
      <c r="P5" s="78"/>
      <c r="Q5" s="78"/>
      <c r="R5" s="79"/>
    </row>
    <row r="6" spans="1:21" ht="18.899999999999999" customHeight="1">
      <c r="A6" s="35"/>
      <c r="B6" s="75" t="s">
        <v>65</v>
      </c>
      <c r="C6" s="75"/>
      <c r="D6" s="75"/>
      <c r="E6" s="75"/>
      <c r="F6" s="75"/>
      <c r="G6" s="75"/>
      <c r="H6" s="75"/>
      <c r="I6" s="75"/>
      <c r="J6" s="75"/>
      <c r="K6" s="75"/>
      <c r="L6" s="10"/>
      <c r="M6" s="80"/>
      <c r="N6" s="81"/>
      <c r="O6" s="81"/>
      <c r="P6" s="81"/>
      <c r="Q6" s="81"/>
      <c r="R6" s="82"/>
      <c r="U6" s="33" t="b">
        <v>0</v>
      </c>
    </row>
    <row r="7" spans="1:21" ht="18.899999999999999" customHeight="1">
      <c r="A7" s="72"/>
      <c r="B7" s="76" t="s">
        <v>66</v>
      </c>
      <c r="C7" s="76"/>
      <c r="D7" s="76"/>
      <c r="E7" s="76"/>
      <c r="F7" s="76"/>
      <c r="G7" s="76"/>
      <c r="H7" s="76"/>
      <c r="I7" s="76"/>
      <c r="J7" s="76"/>
      <c r="K7" s="76"/>
      <c r="L7" s="10"/>
      <c r="M7" s="80"/>
      <c r="N7" s="81"/>
      <c r="O7" s="81"/>
      <c r="P7" s="81"/>
      <c r="Q7" s="81"/>
      <c r="R7" s="82"/>
      <c r="U7" s="33" t="b">
        <v>0</v>
      </c>
    </row>
    <row r="8" spans="1:21" ht="18.899999999999999" customHeight="1">
      <c r="A8" s="72"/>
      <c r="B8" s="76"/>
      <c r="C8" s="76"/>
      <c r="D8" s="76"/>
      <c r="E8" s="76"/>
      <c r="F8" s="76"/>
      <c r="G8" s="76"/>
      <c r="H8" s="76"/>
      <c r="I8" s="76"/>
      <c r="J8" s="76"/>
      <c r="K8" s="76"/>
      <c r="L8" s="10"/>
      <c r="M8" s="83"/>
      <c r="N8" s="84"/>
      <c r="O8" s="84"/>
      <c r="P8" s="84"/>
      <c r="Q8" s="84"/>
      <c r="R8" s="85"/>
    </row>
    <row r="9" spans="1:21" ht="18.899999999999999" customHeight="1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1" ht="18.899999999999999" customHeight="1">
      <c r="A10" s="18" t="s">
        <v>29</v>
      </c>
      <c r="G10" s="7"/>
      <c r="H10" s="7"/>
      <c r="I10" s="86"/>
      <c r="J10" s="86"/>
      <c r="K10" s="8"/>
      <c r="L10" s="8"/>
      <c r="M10" s="86"/>
      <c r="N10" s="86"/>
      <c r="O10" s="86"/>
      <c r="P10" s="87"/>
    </row>
    <row r="11" spans="1:21">
      <c r="A11" s="62"/>
      <c r="B11" s="63"/>
      <c r="C11" s="63"/>
      <c r="D11" s="63"/>
      <c r="E11" s="63"/>
      <c r="F11" s="64"/>
      <c r="G11" s="59" t="s">
        <v>64</v>
      </c>
      <c r="H11" s="60"/>
      <c r="I11" s="60"/>
      <c r="J11" s="60"/>
      <c r="K11" s="60"/>
      <c r="L11" s="60"/>
      <c r="M11" s="60"/>
      <c r="N11" s="60"/>
      <c r="O11" s="60"/>
      <c r="P11" s="59" t="s">
        <v>67</v>
      </c>
      <c r="Q11" s="59"/>
      <c r="R11" s="59" t="s">
        <v>4</v>
      </c>
      <c r="S11" s="57"/>
      <c r="T11" s="3"/>
    </row>
    <row r="12" spans="1:21">
      <c r="A12" s="65"/>
      <c r="B12" s="66"/>
      <c r="C12" s="66"/>
      <c r="D12" s="66"/>
      <c r="E12" s="66"/>
      <c r="F12" s="67"/>
      <c r="G12" s="20" t="s">
        <v>45</v>
      </c>
      <c r="H12" s="20" t="s">
        <v>46</v>
      </c>
      <c r="I12" s="20" t="s">
        <v>47</v>
      </c>
      <c r="J12" s="20" t="s">
        <v>48</v>
      </c>
      <c r="K12" s="20" t="s">
        <v>49</v>
      </c>
      <c r="L12" s="20" t="s">
        <v>50</v>
      </c>
      <c r="M12" s="20" t="s">
        <v>51</v>
      </c>
      <c r="N12" s="20" t="s">
        <v>52</v>
      </c>
      <c r="O12" s="20" t="s">
        <v>53</v>
      </c>
      <c r="P12" s="20" t="s">
        <v>54</v>
      </c>
      <c r="Q12" s="20" t="s">
        <v>55</v>
      </c>
      <c r="R12" s="59"/>
      <c r="S12" s="58"/>
      <c r="T12" s="3"/>
    </row>
    <row r="13" spans="1:21" ht="30.9" customHeight="1">
      <c r="A13" s="73" t="s">
        <v>5</v>
      </c>
      <c r="B13" s="74" t="s">
        <v>6</v>
      </c>
      <c r="C13" s="44" t="s">
        <v>27</v>
      </c>
      <c r="D13" s="45"/>
      <c r="E13" s="45"/>
      <c r="F13" s="46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21">
        <f>SUM(G13:Q13)</f>
        <v>0</v>
      </c>
      <c r="S13" s="4"/>
      <c r="T13" s="3"/>
    </row>
    <row r="14" spans="1:21" ht="30.9" customHeight="1">
      <c r="A14" s="73"/>
      <c r="B14" s="74"/>
      <c r="C14" s="47" t="s">
        <v>7</v>
      </c>
      <c r="D14" s="48"/>
      <c r="E14" s="48"/>
      <c r="F14" s="4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21">
        <f t="shared" ref="R14:R23" si="0">SUM(G14:Q14)</f>
        <v>0</v>
      </c>
      <c r="S14" s="4"/>
      <c r="T14" s="3"/>
    </row>
    <row r="15" spans="1:21" ht="30.9" customHeight="1">
      <c r="A15" s="73"/>
      <c r="B15" s="74"/>
      <c r="C15" s="47" t="s">
        <v>8</v>
      </c>
      <c r="D15" s="48"/>
      <c r="E15" s="48"/>
      <c r="F15" s="4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21">
        <f t="shared" si="0"/>
        <v>0</v>
      </c>
      <c r="S15" s="5"/>
      <c r="T15" s="3"/>
    </row>
    <row r="16" spans="1:21" ht="30.9" customHeight="1">
      <c r="A16" s="73"/>
      <c r="B16" s="74"/>
      <c r="C16" s="47" t="s">
        <v>9</v>
      </c>
      <c r="D16" s="48"/>
      <c r="E16" s="48"/>
      <c r="F16" s="49"/>
      <c r="G16" s="28">
        <f>G13*0.5+G14*0.75+G15*1</f>
        <v>0</v>
      </c>
      <c r="H16" s="28">
        <f t="shared" ref="H16:Q16" si="1">H13*0.5+H14*0.75+H15*1</f>
        <v>0</v>
      </c>
      <c r="I16" s="28">
        <f t="shared" si="1"/>
        <v>0</v>
      </c>
      <c r="J16" s="28">
        <f t="shared" si="1"/>
        <v>0</v>
      </c>
      <c r="K16" s="28">
        <f t="shared" si="1"/>
        <v>0</v>
      </c>
      <c r="L16" s="28">
        <f t="shared" si="1"/>
        <v>0</v>
      </c>
      <c r="M16" s="28">
        <f t="shared" si="1"/>
        <v>0</v>
      </c>
      <c r="N16" s="28">
        <f t="shared" si="1"/>
        <v>0</v>
      </c>
      <c r="O16" s="28">
        <f t="shared" si="1"/>
        <v>0</v>
      </c>
      <c r="P16" s="28">
        <f t="shared" si="1"/>
        <v>0</v>
      </c>
      <c r="Q16" s="28">
        <f t="shared" si="1"/>
        <v>0</v>
      </c>
      <c r="R16" s="29">
        <f t="shared" si="0"/>
        <v>0</v>
      </c>
      <c r="S16" s="5"/>
      <c r="T16" s="3"/>
    </row>
    <row r="17" spans="1:20" ht="30.9" customHeight="1">
      <c r="A17" s="73"/>
      <c r="B17" s="74" t="s">
        <v>10</v>
      </c>
      <c r="C17" s="47" t="s">
        <v>11</v>
      </c>
      <c r="D17" s="48"/>
      <c r="E17" s="48"/>
      <c r="F17" s="4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21">
        <f t="shared" si="0"/>
        <v>0</v>
      </c>
      <c r="S17" s="5"/>
      <c r="T17" s="3"/>
    </row>
    <row r="18" spans="1:20" ht="30.9" customHeight="1">
      <c r="A18" s="73"/>
      <c r="B18" s="74"/>
      <c r="C18" s="47" t="s">
        <v>12</v>
      </c>
      <c r="D18" s="48"/>
      <c r="E18" s="48"/>
      <c r="F18" s="4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21">
        <f t="shared" si="0"/>
        <v>0</v>
      </c>
      <c r="S18" s="5"/>
      <c r="T18" s="3"/>
    </row>
    <row r="19" spans="1:20" ht="30.9" customHeight="1">
      <c r="A19" s="73"/>
      <c r="B19" s="74"/>
      <c r="C19" s="47" t="s">
        <v>13</v>
      </c>
      <c r="D19" s="48"/>
      <c r="E19" s="48"/>
      <c r="F19" s="4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21">
        <f t="shared" si="0"/>
        <v>0</v>
      </c>
      <c r="S19" s="5"/>
      <c r="T19" s="3"/>
    </row>
    <row r="20" spans="1:20" ht="30.9" customHeight="1">
      <c r="A20" s="73"/>
      <c r="B20" s="74"/>
      <c r="C20" s="47" t="s">
        <v>14</v>
      </c>
      <c r="D20" s="48"/>
      <c r="E20" s="48"/>
      <c r="F20" s="49"/>
      <c r="G20" s="28">
        <f>G17*0.5+G18*0.75+G19*1</f>
        <v>0</v>
      </c>
      <c r="H20" s="28">
        <f t="shared" ref="H20:Q20" si="2">H17*0.5+H18*0.75+H19*1</f>
        <v>0</v>
      </c>
      <c r="I20" s="28">
        <f t="shared" si="2"/>
        <v>0</v>
      </c>
      <c r="J20" s="28">
        <f t="shared" si="2"/>
        <v>0</v>
      </c>
      <c r="K20" s="28">
        <f t="shared" si="2"/>
        <v>0</v>
      </c>
      <c r="L20" s="28">
        <f t="shared" si="2"/>
        <v>0</v>
      </c>
      <c r="M20" s="28">
        <f t="shared" si="2"/>
        <v>0</v>
      </c>
      <c r="N20" s="28">
        <f t="shared" si="2"/>
        <v>0</v>
      </c>
      <c r="O20" s="28">
        <f t="shared" si="2"/>
        <v>0</v>
      </c>
      <c r="P20" s="28">
        <f t="shared" si="2"/>
        <v>0</v>
      </c>
      <c r="Q20" s="28">
        <f t="shared" si="2"/>
        <v>0</v>
      </c>
      <c r="R20" s="29">
        <f t="shared" si="0"/>
        <v>0</v>
      </c>
      <c r="S20" s="5"/>
      <c r="T20" s="3"/>
    </row>
    <row r="21" spans="1:20" ht="30.9" customHeight="1">
      <c r="A21" s="73"/>
      <c r="B21" s="52" t="s">
        <v>15</v>
      </c>
      <c r="C21" s="52"/>
      <c r="D21" s="52"/>
      <c r="E21" s="52"/>
      <c r="F21" s="52"/>
      <c r="G21" s="28">
        <f>G16+G20</f>
        <v>0</v>
      </c>
      <c r="H21" s="28">
        <f t="shared" ref="H21:Q21" si="3">H16+H20</f>
        <v>0</v>
      </c>
      <c r="I21" s="28">
        <f t="shared" si="3"/>
        <v>0</v>
      </c>
      <c r="J21" s="28">
        <f t="shared" si="3"/>
        <v>0</v>
      </c>
      <c r="K21" s="28">
        <f t="shared" si="3"/>
        <v>0</v>
      </c>
      <c r="L21" s="28">
        <f t="shared" si="3"/>
        <v>0</v>
      </c>
      <c r="M21" s="28">
        <f t="shared" si="3"/>
        <v>0</v>
      </c>
      <c r="N21" s="28">
        <f t="shared" si="3"/>
        <v>0</v>
      </c>
      <c r="O21" s="28">
        <f t="shared" si="3"/>
        <v>0</v>
      </c>
      <c r="P21" s="28">
        <f t="shared" si="3"/>
        <v>0</v>
      </c>
      <c r="Q21" s="28">
        <f t="shared" si="3"/>
        <v>0</v>
      </c>
      <c r="R21" s="29">
        <f t="shared" si="0"/>
        <v>0</v>
      </c>
      <c r="S21" s="5"/>
      <c r="T21" s="3"/>
    </row>
    <row r="22" spans="1:20" ht="30.9" customHeight="1">
      <c r="A22" s="53" t="s">
        <v>16</v>
      </c>
      <c r="B22" s="52"/>
      <c r="C22" s="52"/>
      <c r="D22" s="52"/>
      <c r="E22" s="52"/>
      <c r="F22" s="52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22"/>
      <c r="S22" s="4">
        <v>0.8571428571428571</v>
      </c>
      <c r="T22" s="3"/>
    </row>
    <row r="23" spans="1:20" ht="30.9" customHeight="1">
      <c r="A23" s="54" t="s">
        <v>17</v>
      </c>
      <c r="B23" s="54"/>
      <c r="C23" s="54"/>
      <c r="D23" s="54"/>
      <c r="E23" s="54"/>
      <c r="F23" s="54"/>
      <c r="G23" s="29">
        <f t="shared" ref="G23:Q23" si="4">IF(G22=6/7,ROUND(G21*6/7,2),G21)</f>
        <v>0</v>
      </c>
      <c r="H23" s="29">
        <f t="shared" si="4"/>
        <v>0</v>
      </c>
      <c r="I23" s="29">
        <f t="shared" si="4"/>
        <v>0</v>
      </c>
      <c r="J23" s="29">
        <f t="shared" si="4"/>
        <v>0</v>
      </c>
      <c r="K23" s="29">
        <f t="shared" si="4"/>
        <v>0</v>
      </c>
      <c r="L23" s="29">
        <f t="shared" si="4"/>
        <v>0</v>
      </c>
      <c r="M23" s="29">
        <f t="shared" si="4"/>
        <v>0</v>
      </c>
      <c r="N23" s="29">
        <f t="shared" si="4"/>
        <v>0</v>
      </c>
      <c r="O23" s="29">
        <f t="shared" si="4"/>
        <v>0</v>
      </c>
      <c r="P23" s="29">
        <f t="shared" si="4"/>
        <v>0</v>
      </c>
      <c r="Q23" s="29">
        <f t="shared" si="4"/>
        <v>0</v>
      </c>
      <c r="R23" s="29">
        <f t="shared" si="0"/>
        <v>0</v>
      </c>
      <c r="S23" s="5"/>
      <c r="T23" s="3"/>
    </row>
    <row r="24" spans="1:20" ht="30" customHeight="1">
      <c r="S24" s="3"/>
    </row>
    <row r="25" spans="1:20" ht="30" customHeight="1" thickBot="1">
      <c r="K25" s="54" t="s">
        <v>36</v>
      </c>
      <c r="L25" s="54"/>
      <c r="M25" s="19">
        <f>COUNT(G23:Q23)-COUNTIF(G23:Q23,0)</f>
        <v>0</v>
      </c>
      <c r="N25" s="55" t="s">
        <v>18</v>
      </c>
      <c r="O25" s="55"/>
      <c r="P25" s="55"/>
      <c r="Q25" s="56" t="str">
        <f>IFERROR(R23/M25,"")</f>
        <v/>
      </c>
      <c r="R25" s="56"/>
    </row>
    <row r="26" spans="1:20" ht="30" customHeight="1" thickTop="1" thickBot="1">
      <c r="K26" s="23"/>
      <c r="L26" s="11"/>
      <c r="M26" s="12"/>
      <c r="N26" s="50" t="s">
        <v>26</v>
      </c>
      <c r="O26" s="51"/>
      <c r="P26" s="51"/>
      <c r="Q26" s="42" t="str">
        <f>IF(Q25="","",IF(Q25&lt;=750,"通常規模事業所",IF(AND(750&lt;Q25,Q25&lt;=900),"大規模事業所Ⅰ",IF(Q25&gt;900,"大規模事業所Ⅱ",""))))</f>
        <v/>
      </c>
      <c r="R26" s="43"/>
    </row>
    <row r="27" spans="1:20" ht="18.600000000000001" thickTop="1"/>
    <row r="28" spans="1:20" ht="19.8">
      <c r="A28" s="18" t="s">
        <v>30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20">
      <c r="A29" s="1" t="s">
        <v>37</v>
      </c>
      <c r="B29" s="13"/>
      <c r="C29" s="13"/>
      <c r="D29" s="13"/>
      <c r="E29" s="13"/>
      <c r="F29" s="13"/>
      <c r="G29" s="13"/>
      <c r="H29" s="13"/>
      <c r="J29" s="13"/>
      <c r="L29" s="13"/>
    </row>
    <row r="30" spans="1:20" ht="36.75" customHeight="1" thickBot="1">
      <c r="A30" s="14"/>
      <c r="B30" s="15"/>
      <c r="C30" s="24" t="s">
        <v>40</v>
      </c>
      <c r="D30" s="15"/>
      <c r="E30" s="15"/>
      <c r="F30" s="15"/>
      <c r="H30" s="61" t="s">
        <v>41</v>
      </c>
      <c r="I30" s="61"/>
      <c r="K30" s="24" t="s">
        <v>42</v>
      </c>
      <c r="L30" s="25"/>
      <c r="M30" s="25"/>
      <c r="N30" s="25"/>
      <c r="O30" s="16"/>
      <c r="P30" s="16"/>
      <c r="Q30" s="16"/>
    </row>
    <row r="31" spans="1:20" ht="29.1" customHeight="1" thickTop="1" thickBot="1">
      <c r="C31" s="32"/>
      <c r="D31" s="1" t="s">
        <v>0</v>
      </c>
      <c r="E31" s="17" t="s">
        <v>3</v>
      </c>
      <c r="F31" s="1">
        <v>0.9</v>
      </c>
      <c r="G31" s="17"/>
      <c r="H31" s="32"/>
      <c r="J31" s="17" t="s">
        <v>38</v>
      </c>
      <c r="K31" s="26" t="str">
        <f>IF(C31*F31*H31=0,"",C31*F31*H31)</f>
        <v/>
      </c>
      <c r="L31" s="17" t="s">
        <v>39</v>
      </c>
      <c r="M31" s="6"/>
      <c r="N31" s="39" t="s">
        <v>26</v>
      </c>
      <c r="O31" s="40"/>
      <c r="P31" s="41"/>
      <c r="Q31" s="42" t="str">
        <f>IF(K31="","",IF(K31&lt;=750,"通常規模事業所",IF(AND(750&lt;K31,K31&lt;=900),"大規模事業所Ⅰ",IF(K31&gt;900,"大規模事業所Ⅱ",""))))</f>
        <v/>
      </c>
      <c r="R31" s="43"/>
    </row>
    <row r="32" spans="1:20" ht="9.75" customHeight="1" thickTop="1"/>
    <row r="33" ht="29.1" customHeight="1"/>
  </sheetData>
  <mergeCells count="37">
    <mergeCell ref="H30:I30"/>
    <mergeCell ref="A11:F12"/>
    <mergeCell ref="A2:R2"/>
    <mergeCell ref="I3:J3"/>
    <mergeCell ref="M3:R3"/>
    <mergeCell ref="A5:K5"/>
    <mergeCell ref="Q26:R26"/>
    <mergeCell ref="A7:A8"/>
    <mergeCell ref="A13:A21"/>
    <mergeCell ref="B13:B16"/>
    <mergeCell ref="B17:B20"/>
    <mergeCell ref="B6:K6"/>
    <mergeCell ref="B7:K8"/>
    <mergeCell ref="M5:R8"/>
    <mergeCell ref="I10:J10"/>
    <mergeCell ref="M10:P10"/>
    <mergeCell ref="Q25:R25"/>
    <mergeCell ref="S11:S12"/>
    <mergeCell ref="G11:O11"/>
    <mergeCell ref="P11:Q11"/>
    <mergeCell ref="R11:R12"/>
    <mergeCell ref="N31:P31"/>
    <mergeCell ref="Q31:R31"/>
    <mergeCell ref="C13:F13"/>
    <mergeCell ref="C14:F14"/>
    <mergeCell ref="C15:F15"/>
    <mergeCell ref="C16:F16"/>
    <mergeCell ref="C17:F17"/>
    <mergeCell ref="C18:F18"/>
    <mergeCell ref="C19:F19"/>
    <mergeCell ref="C20:F20"/>
    <mergeCell ref="N26:P26"/>
    <mergeCell ref="B21:F21"/>
    <mergeCell ref="A22:F22"/>
    <mergeCell ref="A23:F23"/>
    <mergeCell ref="K25:L25"/>
    <mergeCell ref="N25:P25"/>
  </mergeCells>
  <phoneticPr fontId="1"/>
  <conditionalFormatting sqref="A11">
    <cfRule type="expression" dxfId="12" priority="1">
      <formula>$U$6=FALSE</formula>
    </cfRule>
    <cfRule type="expression" dxfId="11" priority="2">
      <formula>"$U$6＝FALSE"</formula>
    </cfRule>
  </conditionalFormatting>
  <conditionalFormatting sqref="A28">
    <cfRule type="expression" dxfId="10" priority="3">
      <formula>"$U$6＝FALSE"</formula>
    </cfRule>
  </conditionalFormatting>
  <conditionalFormatting sqref="A10:R10 G11:R12 A13:R26">
    <cfRule type="expression" dxfId="9" priority="6">
      <formula>"$U$6＝FALSE"</formula>
    </cfRule>
  </conditionalFormatting>
  <conditionalFormatting sqref="A29:R32">
    <cfRule type="expression" dxfId="8" priority="4">
      <formula>$U$7=FALSE</formula>
    </cfRule>
  </conditionalFormatting>
  <conditionalFormatting sqref="G11:R12 A13:R26">
    <cfRule type="expression" dxfId="7" priority="5">
      <formula>$U$6=FALSE</formula>
    </cfRule>
  </conditionalFormatting>
  <dataValidations count="1">
    <dataValidation type="list" allowBlank="1" showInputMessage="1" showErrorMessage="1" sqref="G22:Q22" xr:uid="{00000000-0002-0000-0000-000000000000}">
      <formula1>$S$22</formula1>
    </dataValidation>
  </dataValidations>
  <pageMargins left="0.9055118110236221" right="0.51181102362204722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30480</xdr:colOff>
                    <xdr:row>4</xdr:row>
                    <xdr:rowOff>228600</xdr:rowOff>
                  </from>
                  <to>
                    <xdr:col>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0</xdr:col>
                    <xdr:colOff>30480</xdr:colOff>
                    <xdr:row>6</xdr:row>
                    <xdr:rowOff>7620</xdr:rowOff>
                  </from>
                  <to>
                    <xdr:col>1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41"/>
  <sheetViews>
    <sheetView view="pageBreakPreview" zoomScaleNormal="85" zoomScaleSheetLayoutView="100" workbookViewId="0">
      <pane ySplit="3" topLeftCell="A4" activePane="bottomLeft" state="frozen"/>
      <selection pane="bottomLeft"/>
    </sheetView>
  </sheetViews>
  <sheetFormatPr defaultColWidth="9" defaultRowHeight="18"/>
  <cols>
    <col min="1" max="1" width="3.8984375" style="1" customWidth="1"/>
    <col min="2" max="2" width="5.19921875" style="1" customWidth="1"/>
    <col min="3" max="17" width="7.09765625" style="1" customWidth="1"/>
    <col min="18" max="18" width="7.69921875" style="1" customWidth="1"/>
    <col min="19" max="19" width="7.59765625" style="1" customWidth="1"/>
    <col min="20" max="16384" width="9" style="1"/>
  </cols>
  <sheetData>
    <row r="1" spans="1:21" ht="18.75" customHeight="1"/>
    <row r="2" spans="1:21" ht="37.5" customHeight="1">
      <c r="A2" s="68" t="s">
        <v>44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2"/>
    </row>
    <row r="3" spans="1:21">
      <c r="A3" s="6"/>
      <c r="G3" s="7" t="s">
        <v>1</v>
      </c>
      <c r="H3" s="7"/>
      <c r="I3" s="69"/>
      <c r="J3" s="69"/>
      <c r="K3" s="8" t="s">
        <v>2</v>
      </c>
      <c r="L3" s="8"/>
      <c r="M3" s="70"/>
      <c r="N3" s="70"/>
      <c r="O3" s="70"/>
      <c r="P3" s="70"/>
      <c r="Q3" s="70"/>
      <c r="R3" s="70"/>
    </row>
    <row r="4" spans="1:21">
      <c r="A4" s="6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1" ht="18.899999999999999" customHeight="1">
      <c r="A5" s="71" t="s">
        <v>28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10"/>
      <c r="M5" s="97" t="s">
        <v>57</v>
      </c>
      <c r="N5" s="98"/>
      <c r="O5" s="98"/>
      <c r="P5" s="98"/>
      <c r="Q5" s="98"/>
      <c r="R5" s="99"/>
    </row>
    <row r="6" spans="1:21" ht="18.899999999999999" customHeight="1">
      <c r="A6" s="27"/>
      <c r="B6" s="75" t="s">
        <v>65</v>
      </c>
      <c r="C6" s="75"/>
      <c r="D6" s="75"/>
      <c r="E6" s="75"/>
      <c r="F6" s="75"/>
      <c r="G6" s="75"/>
      <c r="H6" s="75"/>
      <c r="I6" s="75"/>
      <c r="J6" s="75"/>
      <c r="K6" s="75"/>
      <c r="L6" s="10"/>
      <c r="M6" s="100"/>
      <c r="N6" s="101"/>
      <c r="O6" s="101"/>
      <c r="P6" s="101"/>
      <c r="Q6" s="101"/>
      <c r="R6" s="102"/>
      <c r="U6" s="33" t="b">
        <v>0</v>
      </c>
    </row>
    <row r="7" spans="1:21" ht="18.899999999999999" customHeight="1">
      <c r="A7" s="96"/>
      <c r="B7" s="76" t="s">
        <v>66</v>
      </c>
      <c r="C7" s="76"/>
      <c r="D7" s="76"/>
      <c r="E7" s="76"/>
      <c r="F7" s="76"/>
      <c r="G7" s="76"/>
      <c r="H7" s="76"/>
      <c r="I7" s="76"/>
      <c r="J7" s="76"/>
      <c r="K7" s="76"/>
      <c r="L7" s="10"/>
      <c r="M7" s="100"/>
      <c r="N7" s="101"/>
      <c r="O7" s="101"/>
      <c r="P7" s="101"/>
      <c r="Q7" s="101"/>
      <c r="R7" s="102"/>
      <c r="U7" s="33" t="b">
        <v>0</v>
      </c>
    </row>
    <row r="8" spans="1:21" ht="18.75" customHeight="1">
      <c r="A8" s="96"/>
      <c r="B8" s="76"/>
      <c r="C8" s="76"/>
      <c r="D8" s="76"/>
      <c r="E8" s="76"/>
      <c r="F8" s="76"/>
      <c r="G8" s="76"/>
      <c r="H8" s="76"/>
      <c r="I8" s="76"/>
      <c r="J8" s="76"/>
      <c r="K8" s="76"/>
      <c r="L8" s="10"/>
      <c r="M8" s="103"/>
      <c r="N8" s="104"/>
      <c r="O8" s="104"/>
      <c r="P8" s="104"/>
      <c r="Q8" s="104"/>
      <c r="R8" s="105"/>
    </row>
    <row r="9" spans="1:21" ht="18.899999999999999" customHeight="1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1" ht="18.899999999999999" customHeight="1">
      <c r="A10" s="18" t="s">
        <v>29</v>
      </c>
      <c r="G10" s="7"/>
      <c r="H10" s="7"/>
      <c r="I10" s="86"/>
      <c r="J10" s="86"/>
      <c r="K10" s="8"/>
      <c r="L10" s="8"/>
      <c r="M10" s="86"/>
      <c r="N10" s="86"/>
      <c r="O10" s="86"/>
      <c r="P10" s="87"/>
    </row>
    <row r="11" spans="1:21">
      <c r="A11" s="62"/>
      <c r="B11" s="63"/>
      <c r="C11" s="63"/>
      <c r="D11" s="63"/>
      <c r="E11" s="63"/>
      <c r="F11" s="64"/>
      <c r="G11" s="59" t="s">
        <v>64</v>
      </c>
      <c r="H11" s="60"/>
      <c r="I11" s="60"/>
      <c r="J11" s="60"/>
      <c r="K11" s="60"/>
      <c r="L11" s="60"/>
      <c r="M11" s="60"/>
      <c r="N11" s="60"/>
      <c r="O11" s="60"/>
      <c r="P11" s="59" t="s">
        <v>67</v>
      </c>
      <c r="Q11" s="59"/>
      <c r="R11" s="59" t="s">
        <v>4</v>
      </c>
      <c r="S11" s="57"/>
      <c r="T11" s="3"/>
    </row>
    <row r="12" spans="1:21">
      <c r="A12" s="65"/>
      <c r="B12" s="66"/>
      <c r="C12" s="66"/>
      <c r="D12" s="66"/>
      <c r="E12" s="66"/>
      <c r="F12" s="67"/>
      <c r="G12" s="20" t="s">
        <v>45</v>
      </c>
      <c r="H12" s="20" t="s">
        <v>46</v>
      </c>
      <c r="I12" s="20" t="s">
        <v>47</v>
      </c>
      <c r="J12" s="20" t="s">
        <v>48</v>
      </c>
      <c r="K12" s="20" t="s">
        <v>49</v>
      </c>
      <c r="L12" s="20" t="s">
        <v>50</v>
      </c>
      <c r="M12" s="20" t="s">
        <v>51</v>
      </c>
      <c r="N12" s="20" t="s">
        <v>52</v>
      </c>
      <c r="O12" s="20" t="s">
        <v>53</v>
      </c>
      <c r="P12" s="20" t="s">
        <v>54</v>
      </c>
      <c r="Q12" s="20" t="s">
        <v>55</v>
      </c>
      <c r="R12" s="59"/>
      <c r="S12" s="58"/>
      <c r="T12" s="3"/>
    </row>
    <row r="13" spans="1:21" ht="30.9" customHeight="1">
      <c r="A13" s="73" t="s">
        <v>5</v>
      </c>
      <c r="B13" s="74" t="s">
        <v>19</v>
      </c>
      <c r="C13" s="44" t="s">
        <v>32</v>
      </c>
      <c r="D13" s="45"/>
      <c r="E13" s="45"/>
      <c r="F13" s="46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21">
        <f>SUM(G13:Q13)</f>
        <v>0</v>
      </c>
      <c r="S13" s="4"/>
      <c r="T13" s="3"/>
    </row>
    <row r="14" spans="1:21" ht="30.9" customHeight="1">
      <c r="A14" s="73"/>
      <c r="B14" s="74"/>
      <c r="C14" s="47" t="s">
        <v>33</v>
      </c>
      <c r="D14" s="48"/>
      <c r="E14" s="48"/>
      <c r="F14" s="4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21">
        <f t="shared" ref="R14:R25" si="0">SUM(G14:Q14)</f>
        <v>0</v>
      </c>
      <c r="S14" s="4"/>
      <c r="T14" s="3"/>
    </row>
    <row r="15" spans="1:21" ht="30.9" customHeight="1">
      <c r="A15" s="73"/>
      <c r="B15" s="74"/>
      <c r="C15" s="47" t="s">
        <v>34</v>
      </c>
      <c r="D15" s="48"/>
      <c r="E15" s="48"/>
      <c r="F15" s="4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21">
        <f t="shared" si="0"/>
        <v>0</v>
      </c>
      <c r="S15" s="4"/>
      <c r="T15" s="3"/>
    </row>
    <row r="16" spans="1:21" ht="30.9" customHeight="1">
      <c r="A16" s="73"/>
      <c r="B16" s="74"/>
      <c r="C16" s="47" t="s">
        <v>35</v>
      </c>
      <c r="D16" s="48"/>
      <c r="E16" s="48"/>
      <c r="F16" s="49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21">
        <f t="shared" si="0"/>
        <v>0</v>
      </c>
      <c r="S16" s="5"/>
      <c r="T16" s="3"/>
    </row>
    <row r="17" spans="1:20" ht="30.9" customHeight="1">
      <c r="A17" s="73"/>
      <c r="B17" s="74"/>
      <c r="C17" s="47" t="s">
        <v>20</v>
      </c>
      <c r="D17" s="48"/>
      <c r="E17" s="48"/>
      <c r="F17" s="49"/>
      <c r="G17" s="28">
        <f>G13*0.25+G14*0.5+G15*0.75+G16</f>
        <v>0</v>
      </c>
      <c r="H17" s="28">
        <f t="shared" ref="H17:Q17" si="1">H13*0.25+H14*0.5+H15*0.75+H16</f>
        <v>0</v>
      </c>
      <c r="I17" s="28">
        <f t="shared" si="1"/>
        <v>0</v>
      </c>
      <c r="J17" s="28">
        <f t="shared" si="1"/>
        <v>0</v>
      </c>
      <c r="K17" s="28">
        <f t="shared" si="1"/>
        <v>0</v>
      </c>
      <c r="L17" s="28">
        <f t="shared" si="1"/>
        <v>0</v>
      </c>
      <c r="M17" s="28">
        <f t="shared" si="1"/>
        <v>0</v>
      </c>
      <c r="N17" s="28">
        <f t="shared" si="1"/>
        <v>0</v>
      </c>
      <c r="O17" s="28">
        <f t="shared" si="1"/>
        <v>0</v>
      </c>
      <c r="P17" s="28">
        <f t="shared" si="1"/>
        <v>0</v>
      </c>
      <c r="Q17" s="28">
        <f t="shared" si="1"/>
        <v>0</v>
      </c>
      <c r="R17" s="29">
        <f t="shared" si="0"/>
        <v>0</v>
      </c>
      <c r="S17" s="5"/>
      <c r="T17" s="3"/>
    </row>
    <row r="18" spans="1:20" ht="30.9" customHeight="1">
      <c r="A18" s="73"/>
      <c r="B18" s="74" t="s">
        <v>56</v>
      </c>
      <c r="C18" s="47" t="s">
        <v>21</v>
      </c>
      <c r="D18" s="48"/>
      <c r="E18" s="48"/>
      <c r="F18" s="4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21">
        <f t="shared" si="0"/>
        <v>0</v>
      </c>
      <c r="S18" s="5"/>
      <c r="T18" s="3"/>
    </row>
    <row r="19" spans="1:20" ht="30.9" customHeight="1">
      <c r="A19" s="73"/>
      <c r="B19" s="74"/>
      <c r="C19" s="47" t="s">
        <v>22</v>
      </c>
      <c r="D19" s="48"/>
      <c r="E19" s="48"/>
      <c r="F19" s="4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21">
        <f t="shared" si="0"/>
        <v>0</v>
      </c>
      <c r="S19" s="5"/>
      <c r="T19" s="3"/>
    </row>
    <row r="20" spans="1:20" ht="30.9" customHeight="1">
      <c r="A20" s="73"/>
      <c r="B20" s="74"/>
      <c r="C20" s="47" t="s">
        <v>23</v>
      </c>
      <c r="D20" s="48"/>
      <c r="E20" s="48"/>
      <c r="F20" s="4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21">
        <f t="shared" si="0"/>
        <v>0</v>
      </c>
      <c r="S20" s="5"/>
      <c r="T20" s="3"/>
    </row>
    <row r="21" spans="1:20" ht="30.9" customHeight="1">
      <c r="A21" s="73"/>
      <c r="B21" s="74"/>
      <c r="C21" s="47" t="s">
        <v>24</v>
      </c>
      <c r="D21" s="48"/>
      <c r="E21" s="48"/>
      <c r="F21" s="4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21">
        <f t="shared" si="0"/>
        <v>0</v>
      </c>
      <c r="S21" s="5"/>
      <c r="T21" s="3"/>
    </row>
    <row r="22" spans="1:20" ht="30.9" customHeight="1">
      <c r="A22" s="73"/>
      <c r="B22" s="74"/>
      <c r="C22" s="47" t="s">
        <v>25</v>
      </c>
      <c r="D22" s="48"/>
      <c r="E22" s="48"/>
      <c r="F22" s="49"/>
      <c r="G22" s="28">
        <f>G18*0.25+G19*0.5+G20*0.75+G21</f>
        <v>0</v>
      </c>
      <c r="H22" s="28">
        <f t="shared" ref="H22:Q22" si="2">H18*0.25+H19*0.5+H20*0.75+H21</f>
        <v>0</v>
      </c>
      <c r="I22" s="28">
        <f t="shared" si="2"/>
        <v>0</v>
      </c>
      <c r="J22" s="28">
        <f t="shared" si="2"/>
        <v>0</v>
      </c>
      <c r="K22" s="28">
        <f t="shared" si="2"/>
        <v>0</v>
      </c>
      <c r="L22" s="28">
        <f t="shared" si="2"/>
        <v>0</v>
      </c>
      <c r="M22" s="28">
        <f t="shared" si="2"/>
        <v>0</v>
      </c>
      <c r="N22" s="28">
        <f t="shared" si="2"/>
        <v>0</v>
      </c>
      <c r="O22" s="28">
        <f t="shared" si="2"/>
        <v>0</v>
      </c>
      <c r="P22" s="28">
        <f t="shared" si="2"/>
        <v>0</v>
      </c>
      <c r="Q22" s="28">
        <f t="shared" si="2"/>
        <v>0</v>
      </c>
      <c r="R22" s="29">
        <f t="shared" si="0"/>
        <v>0</v>
      </c>
      <c r="S22" s="5"/>
      <c r="T22" s="3"/>
    </row>
    <row r="23" spans="1:20" ht="30.9" customHeight="1">
      <c r="A23" s="73"/>
      <c r="B23" s="52" t="s">
        <v>15</v>
      </c>
      <c r="C23" s="52"/>
      <c r="D23" s="52"/>
      <c r="E23" s="52"/>
      <c r="F23" s="52"/>
      <c r="G23" s="28">
        <f>G17+G22</f>
        <v>0</v>
      </c>
      <c r="H23" s="28">
        <f t="shared" ref="H23:Q23" si="3">H17+H22</f>
        <v>0</v>
      </c>
      <c r="I23" s="28">
        <f t="shared" si="3"/>
        <v>0</v>
      </c>
      <c r="J23" s="28">
        <f t="shared" si="3"/>
        <v>0</v>
      </c>
      <c r="K23" s="28">
        <f t="shared" si="3"/>
        <v>0</v>
      </c>
      <c r="L23" s="28">
        <f t="shared" si="3"/>
        <v>0</v>
      </c>
      <c r="M23" s="28">
        <f t="shared" si="3"/>
        <v>0</v>
      </c>
      <c r="N23" s="28">
        <f t="shared" si="3"/>
        <v>0</v>
      </c>
      <c r="O23" s="28">
        <f t="shared" si="3"/>
        <v>0</v>
      </c>
      <c r="P23" s="28">
        <f t="shared" si="3"/>
        <v>0</v>
      </c>
      <c r="Q23" s="28">
        <f t="shared" si="3"/>
        <v>0</v>
      </c>
      <c r="R23" s="29">
        <f t="shared" si="0"/>
        <v>0</v>
      </c>
      <c r="S23" s="5"/>
      <c r="T23" s="3"/>
    </row>
    <row r="24" spans="1:20" ht="30.9" customHeight="1">
      <c r="A24" s="53" t="s">
        <v>16</v>
      </c>
      <c r="B24" s="52"/>
      <c r="C24" s="52"/>
      <c r="D24" s="52"/>
      <c r="E24" s="52"/>
      <c r="F24" s="52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22"/>
      <c r="S24" s="4">
        <v>0.8571428571428571</v>
      </c>
      <c r="T24" s="3"/>
    </row>
    <row r="25" spans="1:20" ht="30.9" customHeight="1">
      <c r="A25" s="54" t="s">
        <v>17</v>
      </c>
      <c r="B25" s="54"/>
      <c r="C25" s="54"/>
      <c r="D25" s="54"/>
      <c r="E25" s="54"/>
      <c r="F25" s="54"/>
      <c r="G25" s="29">
        <f t="shared" ref="G25:Q25" si="4">IF(G24=6/7,ROUND(G23*6/7,2),G23)</f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 t="shared" si="4"/>
        <v>0</v>
      </c>
      <c r="O25" s="29">
        <f t="shared" si="4"/>
        <v>0</v>
      </c>
      <c r="P25" s="29">
        <f t="shared" si="4"/>
        <v>0</v>
      </c>
      <c r="Q25" s="29">
        <f t="shared" si="4"/>
        <v>0</v>
      </c>
      <c r="R25" s="29">
        <f t="shared" si="0"/>
        <v>0</v>
      </c>
      <c r="S25" s="5"/>
      <c r="T25" s="3"/>
    </row>
    <row r="26" spans="1:20" ht="30" customHeight="1">
      <c r="S26" s="3"/>
    </row>
    <row r="27" spans="1:20" ht="30" customHeight="1" thickBot="1">
      <c r="K27" s="54" t="s">
        <v>36</v>
      </c>
      <c r="L27" s="54"/>
      <c r="M27" s="19">
        <f>COUNT(G25:Q25)-COUNTIF(G25:Q25,0)</f>
        <v>0</v>
      </c>
      <c r="N27" s="55" t="s">
        <v>18</v>
      </c>
      <c r="O27" s="55"/>
      <c r="P27" s="55"/>
      <c r="Q27" s="56" t="str">
        <f>IFERROR(R25/M27,"")</f>
        <v/>
      </c>
      <c r="R27" s="56"/>
    </row>
    <row r="28" spans="1:20" ht="30" customHeight="1" thickTop="1" thickBot="1">
      <c r="K28" s="23"/>
      <c r="L28" s="11"/>
      <c r="M28" s="12"/>
      <c r="N28" s="50" t="s">
        <v>26</v>
      </c>
      <c r="O28" s="51"/>
      <c r="P28" s="51"/>
      <c r="Q28" s="42" t="str">
        <f>IF(Q27="","",IF(Q27&lt;=750,"通常規模事業所","大規模事業所"))</f>
        <v/>
      </c>
      <c r="R28" s="43"/>
    </row>
    <row r="29" spans="1:20" ht="18.600000000000001" thickTop="1"/>
    <row r="30" spans="1:20" ht="19.8">
      <c r="A30" s="18" t="s">
        <v>30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20">
      <c r="A31" s="1" t="s">
        <v>37</v>
      </c>
      <c r="B31" s="13"/>
      <c r="C31" s="13"/>
      <c r="D31" s="13"/>
      <c r="E31" s="13"/>
      <c r="F31" s="13"/>
      <c r="G31" s="13"/>
      <c r="H31" s="13"/>
      <c r="J31" s="13"/>
      <c r="L31" s="13"/>
    </row>
    <row r="32" spans="1:20" ht="36.75" customHeight="1" thickBot="1">
      <c r="A32" s="14"/>
      <c r="B32" s="15"/>
      <c r="C32" s="24" t="s">
        <v>40</v>
      </c>
      <c r="D32" s="15"/>
      <c r="E32" s="15"/>
      <c r="F32" s="15"/>
      <c r="H32" s="61" t="s">
        <v>41</v>
      </c>
      <c r="I32" s="61"/>
      <c r="K32" s="24" t="s">
        <v>42</v>
      </c>
      <c r="L32" s="25"/>
      <c r="M32" s="25"/>
      <c r="N32" s="25"/>
      <c r="O32" s="16"/>
      <c r="P32" s="16"/>
      <c r="Q32" s="16"/>
    </row>
    <row r="33" spans="1:21" ht="29.1" customHeight="1" thickTop="1" thickBot="1">
      <c r="C33" s="32"/>
      <c r="D33" s="1" t="s">
        <v>0</v>
      </c>
      <c r="E33" s="17" t="s">
        <v>3</v>
      </c>
      <c r="F33" s="1">
        <v>0.9</v>
      </c>
      <c r="G33" s="17"/>
      <c r="H33" s="32"/>
      <c r="J33" s="17" t="s">
        <v>38</v>
      </c>
      <c r="K33" s="34" t="str">
        <f>IF(C33*F33*H33=0,"",C33*F33*H33)</f>
        <v/>
      </c>
      <c r="L33" s="17" t="s">
        <v>39</v>
      </c>
      <c r="M33" s="6"/>
      <c r="N33" s="39" t="s">
        <v>26</v>
      </c>
      <c r="O33" s="40"/>
      <c r="P33" s="41"/>
      <c r="Q33" s="42" t="str">
        <f>IF(K33="","",IF(K33&lt;=750,"通常規模事業所","大規模事業所"))</f>
        <v/>
      </c>
      <c r="R33" s="43"/>
      <c r="U33" s="33" t="b">
        <f>IF(OR(Q28="大規模事業所",Q33="大規模事業所"),TRUE,FALSE)</f>
        <v>0</v>
      </c>
    </row>
    <row r="34" spans="1:21" ht="9.75" customHeight="1" thickTop="1"/>
    <row r="35" spans="1:21" ht="29.1" customHeight="1"/>
    <row r="36" spans="1:21" ht="19.8">
      <c r="A36" s="38" t="s">
        <v>58</v>
      </c>
    </row>
    <row r="37" spans="1:21">
      <c r="A37" s="71" t="s">
        <v>59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</row>
    <row r="38" spans="1:21" ht="18.600000000000001" thickBot="1">
      <c r="A38" s="36"/>
      <c r="B38" s="75" t="s">
        <v>60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U38" s="33" t="b">
        <v>0</v>
      </c>
    </row>
    <row r="39" spans="1:21" ht="18.600000000000001" thickTop="1">
      <c r="A39" s="96"/>
      <c r="B39" s="76" t="s">
        <v>61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N39" s="88" t="s">
        <v>62</v>
      </c>
      <c r="O39" s="89"/>
      <c r="P39" s="89"/>
      <c r="Q39" s="92" t="str">
        <f>IF(U40=TRUE,"該当","非該当")</f>
        <v>非該当</v>
      </c>
      <c r="R39" s="93"/>
      <c r="U39" s="33" t="b">
        <v>0</v>
      </c>
    </row>
    <row r="40" spans="1:21" ht="18.600000000000001" thickBot="1">
      <c r="A40" s="9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N40" s="90"/>
      <c r="O40" s="91"/>
      <c r="P40" s="91"/>
      <c r="Q40" s="94"/>
      <c r="R40" s="95"/>
      <c r="U40" s="33" t="b">
        <f>AND(U38=TRUE,U39=TRUE)</f>
        <v>0</v>
      </c>
    </row>
    <row r="41" spans="1:21" ht="18.600000000000001" thickTop="1">
      <c r="N41" s="37" t="s">
        <v>63</v>
      </c>
    </row>
  </sheetData>
  <mergeCells count="45">
    <mergeCell ref="A24:F24"/>
    <mergeCell ref="A25:F25"/>
    <mergeCell ref="N33:P33"/>
    <mergeCell ref="Q33:R33"/>
    <mergeCell ref="C15:F15"/>
    <mergeCell ref="C19:F19"/>
    <mergeCell ref="H32:I32"/>
    <mergeCell ref="K27:L27"/>
    <mergeCell ref="N27:P27"/>
    <mergeCell ref="Q27:R27"/>
    <mergeCell ref="N28:P28"/>
    <mergeCell ref="Q28:R28"/>
    <mergeCell ref="S11:S12"/>
    <mergeCell ref="A13:A23"/>
    <mergeCell ref="B13:B17"/>
    <mergeCell ref="C13:F13"/>
    <mergeCell ref="C14:F14"/>
    <mergeCell ref="C16:F16"/>
    <mergeCell ref="C17:F17"/>
    <mergeCell ref="B18:B22"/>
    <mergeCell ref="C18:F18"/>
    <mergeCell ref="A11:F12"/>
    <mergeCell ref="C20:F20"/>
    <mergeCell ref="C21:F21"/>
    <mergeCell ref="C22:F22"/>
    <mergeCell ref="B23:F23"/>
    <mergeCell ref="I10:J10"/>
    <mergeCell ref="M10:P10"/>
    <mergeCell ref="G11:O11"/>
    <mergeCell ref="P11:Q11"/>
    <mergeCell ref="R11:R12"/>
    <mergeCell ref="A2:R2"/>
    <mergeCell ref="I3:J3"/>
    <mergeCell ref="M3:R3"/>
    <mergeCell ref="A5:K5"/>
    <mergeCell ref="M5:R8"/>
    <mergeCell ref="B6:K6"/>
    <mergeCell ref="A7:A8"/>
    <mergeCell ref="B7:K8"/>
    <mergeCell ref="N39:P40"/>
    <mergeCell ref="Q39:R40"/>
    <mergeCell ref="A39:A40"/>
    <mergeCell ref="A37:L37"/>
    <mergeCell ref="B38:L38"/>
    <mergeCell ref="B39:L40"/>
  </mergeCells>
  <phoneticPr fontId="1"/>
  <conditionalFormatting sqref="A11 A13:R14 A15:C15 G15:R15 A16:R18 A19:C19 G19:R19 A20:R28">
    <cfRule type="expression" dxfId="6" priority="8">
      <formula>$U$6=FALSE</formula>
    </cfRule>
  </conditionalFormatting>
  <conditionalFormatting sqref="A30">
    <cfRule type="expression" dxfId="5" priority="4">
      <formula>"$U$6＝FALSE"</formula>
    </cfRule>
  </conditionalFormatting>
  <conditionalFormatting sqref="A10:R10 A11 A13:R14 A15:C15 G15:R15 A16:R18 A19:C19 G19:R19 A20:R28">
    <cfRule type="expression" dxfId="4" priority="9">
      <formula>"$U$6＝FALSE"</formula>
    </cfRule>
  </conditionalFormatting>
  <conditionalFormatting sqref="A31:R34">
    <cfRule type="expression" dxfId="3" priority="5">
      <formula>$U$7=FALSE</formula>
    </cfRule>
  </conditionalFormatting>
  <conditionalFormatting sqref="A37:R41">
    <cfRule type="expression" dxfId="2" priority="1">
      <formula>$U$33=FALSE</formula>
    </cfRule>
  </conditionalFormatting>
  <conditionalFormatting sqref="G11:R12">
    <cfRule type="expression" dxfId="1" priority="2">
      <formula>$U$6=FALSE</formula>
    </cfRule>
    <cfRule type="expression" dxfId="0" priority="3">
      <formula>"$U$6＝FALSE"</formula>
    </cfRule>
  </conditionalFormatting>
  <dataValidations count="1">
    <dataValidation type="list" allowBlank="1" showInputMessage="1" showErrorMessage="1" sqref="G24:Q24" xr:uid="{00000000-0002-0000-0100-000000000000}">
      <formula1>$S$24</formula1>
    </dataValidation>
  </dataValidations>
  <pageMargins left="0.9055118110236221" right="0.51181102362204722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30480</xdr:colOff>
                    <xdr:row>4</xdr:row>
                    <xdr:rowOff>228600</xdr:rowOff>
                  </from>
                  <to>
                    <xdr:col>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6</xdr:row>
                    <xdr:rowOff>7620</xdr:rowOff>
                  </from>
                  <to>
                    <xdr:col>1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37</xdr:row>
                    <xdr:rowOff>22860</xdr:rowOff>
                  </from>
                  <to>
                    <xdr:col>1</xdr:col>
                    <xdr:colOff>350520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38</xdr:row>
                    <xdr:rowOff>121920</xdr:rowOff>
                  </from>
                  <to>
                    <xdr:col>1</xdr:col>
                    <xdr:colOff>365760</xdr:colOff>
                    <xdr:row>39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【通所介護】確認計算表</vt:lpstr>
      <vt:lpstr>【通所リハ】確認計算表 </vt:lpstr>
      <vt:lpstr>'【通所リハ】確認計算表 '!Print_Area</vt:lpstr>
      <vt:lpstr>【通所介護】確認計算表!Print_Area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圓尾　康子</cp:lastModifiedBy>
  <cp:lastPrinted>2024-04-30T04:29:14Z</cp:lastPrinted>
  <dcterms:created xsi:type="dcterms:W3CDTF">2023-02-20T07:39:40Z</dcterms:created>
  <dcterms:modified xsi:type="dcterms:W3CDTF">2026-02-04T05:38:15Z</dcterms:modified>
</cp:coreProperties>
</file>