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D4C14F5-C9B3-4D36-98FF-A020EE9A90B6}" xr6:coauthVersionLast="47" xr6:coauthVersionMax="47" xr10:uidLastSave="{00000000-0000-0000-0000-000000000000}"/>
  <bookViews>
    <workbookView xWindow="-90" yWindow="-16320" windowWidth="29040" windowHeight="1572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99" l="1"/>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P97" i="99" s="1"/>
  <c r="AL97" i="99" s="1"/>
  <c r="AC89" i="99"/>
  <c r="AP89" i="99" s="1"/>
  <c r="AL89" i="99" s="1"/>
  <c r="AB89" i="99"/>
  <c r="AB81" i="99"/>
  <c r="AC81" i="99"/>
  <c r="AP81" i="99" s="1"/>
  <c r="AL81" i="99" s="1"/>
  <c r="AB73" i="99"/>
  <c r="AC73" i="99"/>
  <c r="AP73" i="99" s="1"/>
  <c r="AL73" i="99" s="1"/>
  <c r="AB65" i="99"/>
  <c r="AC65" i="99"/>
  <c r="AB82" i="99"/>
  <c r="AC82" i="99"/>
  <c r="AB96" i="99"/>
  <c r="AC96" i="99"/>
  <c r="AB88" i="99"/>
  <c r="AC88" i="99"/>
  <c r="AP88" i="99" s="1"/>
  <c r="AL88" i="99" s="1"/>
  <c r="AC80" i="99"/>
  <c r="AB80" i="99"/>
  <c r="AB72" i="99"/>
  <c r="AC72" i="99"/>
  <c r="AP72" i="99" s="1"/>
  <c r="AL72" i="99" s="1"/>
  <c r="AB64" i="99"/>
  <c r="AC64" i="99"/>
  <c r="AP64" i="99" s="1"/>
  <c r="AL64" i="99" s="1"/>
  <c r="AC98" i="99"/>
  <c r="AP98" i="99" s="1"/>
  <c r="AL98" i="99" s="1"/>
  <c r="AB98" i="99"/>
  <c r="AB74" i="99"/>
  <c r="AC74" i="99"/>
  <c r="AB111" i="99"/>
  <c r="AC111" i="99"/>
  <c r="AP111" i="99" s="1"/>
  <c r="AL111" i="99" s="1"/>
  <c r="AB103" i="99"/>
  <c r="AC103" i="99"/>
  <c r="AC95" i="99"/>
  <c r="AP95" i="99" s="1"/>
  <c r="AL95" i="99" s="1"/>
  <c r="AB95" i="99"/>
  <c r="AB87" i="99"/>
  <c r="AC87" i="99"/>
  <c r="AP87" i="99" s="1"/>
  <c r="AL87" i="99" s="1"/>
  <c r="AB79" i="99"/>
  <c r="AC79" i="99"/>
  <c r="AP79" i="99" s="1"/>
  <c r="AL79" i="99" s="1"/>
  <c r="AC71" i="99"/>
  <c r="AP71" i="99" s="1"/>
  <c r="AL71" i="99" s="1"/>
  <c r="AB71" i="99"/>
  <c r="AB63" i="99"/>
  <c r="AC63" i="99"/>
  <c r="AP63" i="99" s="1"/>
  <c r="AL63" i="99" s="1"/>
  <c r="AB106" i="99"/>
  <c r="AC106" i="99"/>
  <c r="AP106" i="99" s="1"/>
  <c r="AL106" i="99" s="1"/>
  <c r="AB90" i="99"/>
  <c r="AC90" i="99"/>
  <c r="AP90" i="99" s="1"/>
  <c r="AL90" i="99" s="1"/>
  <c r="AB105" i="99"/>
  <c r="AC105" i="99"/>
  <c r="AP105" i="99" s="1"/>
  <c r="AL105" i="99" s="1"/>
  <c r="AB110" i="99"/>
  <c r="AC110" i="99"/>
  <c r="AP110" i="99" s="1"/>
  <c r="AL110" i="99" s="1"/>
  <c r="AB94" i="99"/>
  <c r="AC94" i="99"/>
  <c r="AP94" i="99" s="1"/>
  <c r="AL94" i="99" s="1"/>
  <c r="AB78" i="99"/>
  <c r="AC78" i="99"/>
  <c r="AB70" i="99"/>
  <c r="AC70" i="99"/>
  <c r="AP70" i="99" s="1"/>
  <c r="AL70" i="99" s="1"/>
  <c r="AC62" i="99"/>
  <c r="AB62" i="99"/>
  <c r="AB54" i="99"/>
  <c r="AC54" i="99"/>
  <c r="AP54" i="99" s="1"/>
  <c r="AL54" i="99" s="1"/>
  <c r="AC86" i="99"/>
  <c r="AP86" i="99" s="1"/>
  <c r="AL86" i="99" s="1"/>
  <c r="AB86" i="99"/>
  <c r="AB109" i="99"/>
  <c r="AC109" i="99"/>
  <c r="AP109" i="99" s="1"/>
  <c r="AL109" i="99" s="1"/>
  <c r="AB101" i="99"/>
  <c r="AC101" i="99"/>
  <c r="AP101" i="99" s="1"/>
  <c r="AL101" i="99" s="1"/>
  <c r="AB93" i="99"/>
  <c r="AC93" i="99"/>
  <c r="AB85" i="99"/>
  <c r="AC85" i="99"/>
  <c r="AP85" i="99" s="1"/>
  <c r="AL85" i="99" s="1"/>
  <c r="AC77" i="99"/>
  <c r="AB77" i="99"/>
  <c r="AB69" i="99"/>
  <c r="AC69" i="99"/>
  <c r="AP69" i="99" s="1"/>
  <c r="AL69" i="99" s="1"/>
  <c r="AB61" i="99"/>
  <c r="AC61" i="99"/>
  <c r="AP61" i="99" s="1"/>
  <c r="AL61" i="99" s="1"/>
  <c r="AC108" i="99"/>
  <c r="AP108" i="99" s="1"/>
  <c r="AL108" i="99" s="1"/>
  <c r="AB108" i="99"/>
  <c r="AC92" i="99"/>
  <c r="AP92" i="99" s="1"/>
  <c r="AL92" i="99" s="1"/>
  <c r="AB92" i="99"/>
  <c r="AC84" i="99"/>
  <c r="AP84" i="99" s="1"/>
  <c r="AL84" i="99" s="1"/>
  <c r="AB84" i="99"/>
  <c r="AC76" i="99"/>
  <c r="AB76" i="99"/>
  <c r="AC68" i="99"/>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8" i="99"/>
  <c r="AL68" i="99" s="1"/>
  <c r="AP76" i="99"/>
  <c r="AL76" i="99" s="1"/>
  <c r="AP82" i="99"/>
  <c r="AL82" i="99" s="1"/>
  <c r="AP74" i="99"/>
  <c r="AL74" i="99" s="1"/>
  <c r="AP66" i="99"/>
  <c r="AL66" i="99" s="1"/>
  <c r="AP65" i="99"/>
  <c r="AL65" i="99" s="1"/>
  <c r="AP62" i="99"/>
  <c r="AL62" i="99" s="1"/>
  <c r="AP77" i="99"/>
  <c r="AL77" i="99" s="1"/>
  <c r="AP96" i="99"/>
  <c r="AL96" i="99" s="1"/>
  <c r="AP80" i="99"/>
  <c r="AL80" i="99" s="1"/>
  <c r="AP103" i="99"/>
  <c r="AL103" i="99" s="1"/>
  <c r="AP78" i="99"/>
  <c r="AL78" i="99" s="1"/>
  <c r="AP93" i="99"/>
  <c r="AL93"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3" i="95" l="1"/>
  <c r="AP23" i="95"/>
  <c r="AL36" i="95"/>
  <c r="AP36" i="95"/>
  <c r="AL46" i="95"/>
  <c r="AP46" i="95"/>
  <c r="AL40" i="95"/>
  <c r="AP40" i="95"/>
  <c r="AL48" i="95"/>
  <c r="AP48" i="95"/>
  <c r="AL60" i="95"/>
  <c r="AP60" i="95"/>
  <c r="AL20" i="95"/>
  <c r="AP20" i="95"/>
  <c r="AL44" i="95"/>
  <c r="AP44" i="95"/>
  <c r="AL39" i="95"/>
  <c r="AP39" i="95"/>
  <c r="AL26" i="95"/>
  <c r="AP26" i="95"/>
  <c r="AL45" i="95"/>
  <c r="AP45" i="95"/>
  <c r="AL29" i="95"/>
  <c r="AP29" i="95"/>
  <c r="AL21" i="95"/>
  <c r="AP21" i="95"/>
  <c r="AL28" i="95"/>
  <c r="AP28" i="95"/>
  <c r="AL19" i="95"/>
  <c r="AP19" i="95"/>
  <c r="AC14" i="95"/>
  <c r="AP14" i="95" s="1"/>
  <c r="AB14" i="95"/>
  <c r="AC31" i="99"/>
  <c r="AB31" i="99"/>
  <c r="AB14" i="99"/>
  <c r="AC14" i="99"/>
  <c r="AP14" i="99" s="1"/>
  <c r="AL14" i="99" s="1"/>
  <c r="AC25" i="99"/>
  <c r="AB25" i="99"/>
  <c r="AC28" i="99"/>
  <c r="AP28" i="99" s="1"/>
  <c r="AL28" i="99" s="1"/>
  <c r="AB28" i="99"/>
  <c r="AB35" i="99"/>
  <c r="AC35" i="99"/>
  <c r="AP35" i="99" s="1"/>
  <c r="AL35" i="99" s="1"/>
  <c r="AB24" i="99"/>
  <c r="AC24" i="99"/>
  <c r="AB27" i="99"/>
  <c r="AC27" i="99"/>
  <c r="AB33" i="99"/>
  <c r="AC33" i="99"/>
  <c r="AP33" i="99" s="1"/>
  <c r="AL33" i="99" s="1"/>
  <c r="AB32" i="99"/>
  <c r="AC32" i="99"/>
  <c r="AP32" i="99" s="1"/>
  <c r="AL32" i="99" s="1"/>
  <c r="AB38" i="99"/>
  <c r="AC38" i="99"/>
  <c r="AP38" i="99" s="1"/>
  <c r="AL38" i="99" s="1"/>
  <c r="AB21" i="99"/>
  <c r="AC21" i="99"/>
  <c r="AP21" i="99" s="1"/>
  <c r="AL21" i="99" s="1"/>
  <c r="AC53" i="99"/>
  <c r="AP53" i="99" s="1"/>
  <c r="AL53" i="99" s="1"/>
  <c r="AB53" i="99"/>
  <c r="AB42" i="99"/>
  <c r="AC42" i="99"/>
  <c r="AB43" i="99"/>
  <c r="AC43" i="99"/>
  <c r="AB19" i="99"/>
  <c r="AC19" i="99"/>
  <c r="AP19" i="99" s="1"/>
  <c r="AL19" i="99" s="1"/>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B55" i="95"/>
  <c r="AP24" i="99"/>
  <c r="AL24" i="99" s="1"/>
  <c r="AP27" i="99"/>
  <c r="AL27" i="99" s="1"/>
  <c r="AP42" i="99"/>
  <c r="AL42" i="99" s="1"/>
  <c r="AC57" i="95"/>
  <c r="AB57" i="95"/>
  <c r="AP43" i="99"/>
  <c r="AL43" i="99" s="1"/>
  <c r="AC53" i="95"/>
  <c r="AP53" i="95" s="1"/>
  <c r="AB53" i="95"/>
  <c r="AC56" i="95"/>
  <c r="AP56" i="95" s="1"/>
  <c r="AB56" i="95"/>
  <c r="AC51" i="95"/>
  <c r="AP51" i="95" s="1"/>
  <c r="AB51" i="95"/>
  <c r="AC52" i="95"/>
  <c r="AP52" i="95" s="1"/>
  <c r="AB52" i="95"/>
  <c r="AP40" i="99"/>
  <c r="AL40" i="99" s="1"/>
  <c r="AB18" i="95"/>
  <c r="AC18" i="95"/>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L16" i="95"/>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A34EC440-25DA-4EF7-9CD1-71FF53F4E6E3}">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<sst xmlns="http://schemas.openxmlformats.org/spreadsheetml/2006/main" count="7669" uniqueCount="2492">
  <si>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</si>
  <si>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</si>
  <si>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</si>
  <si>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</si>
  <si>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</si>
  <si>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</si>
  <si>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</si>
  <si>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</si>
  <si>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</si>
  <si>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</si>
  <si>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</si>
  <si>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</si>
  <si>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</si>
  <si>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</si>
  <si>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</si>
  <si>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</si>
  <si>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</si>
  <si>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</si>
  <si>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</si>
  <si>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</si>
  <si>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</si>
  <si>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</si>
  <si>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</si>
  <si>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</si>
  <si>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</si>
  <si>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</si>
  <si>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</si>
  <si>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</si>
  <si>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</si>
  <si>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</si>
  <si>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</si>
  <si>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</si>
  <si>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</si>
  <si>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</si>
  <si>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</si>
  <si>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</si>
  <si>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</si>
  <si>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</si>
  <si>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</si>
  <si>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</si>
  <si>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</si>
  <si>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</si>
  <si>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</si>
  <si>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</si>
  <si>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</si>
  <si>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</si>
  <si>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</si>
  <si>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</si>
  <si>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</si>
  <si>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</si>
  <si>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</si>
  <si>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</si>
  <si>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</si>
  <si>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</si>
  <si>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</si>
  <si>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</si>
  <si>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</si>
  <si>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</si>
  <si>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</si>
  <si>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</si>
  <si>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</si>
  <si>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</si>
  <si>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</si>
  <si>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</si>
  <si>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</si>
  <si>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</si>
  <si>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</si>
  <si>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</si>
  <si>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</si>
  <si>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</si>
  <si>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</si>
  <si>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</si>
  <si>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</si>
  <si>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</si>
  <si>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</si>
  <si>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</si>
  <si>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</si>
  <si>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</si>
  <si>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</si>
  <si>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</si>
  <si>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</si>
  <si>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</si>
  <si>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</si>
  <si>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</si>
  <si>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</si>
  <si>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</si>
  <si>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</si>
  <si>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</si>
  <si>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</si>
  <si>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</si>
  <si>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</si>
  <si>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</si>
  <si>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</si>
  <si>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</si>
  <si>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</si>
  <si>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</si>
  <si>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</si>
  <si>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</si>
  <si>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</si>
  <si>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</si>
  <si>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</si>
  <si>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</si>
  <si>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</si>
  <si>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</si>
  <si>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</si>
  <si>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</si>
  <si>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</si>
  <si>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</si>
  <si>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</si>
  <si>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</si>
  <si>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</si>
  <si>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</si>
  <si>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</si>
  <si>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</si>
  <si>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</si>
  <si>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</si>
  <si>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</si>
  <si>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</si>
  <si>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</si>
  <si>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</si>
  <si>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</si>
  <si>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</si>
  <si>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</si>
  <si>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</si>
  <si>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</si>
  <si>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</si>
  <si>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</si>
  <si>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</si>
  <si>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</si>
  <si>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</si>
  <si>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</si>
  <si>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</si>
  <si>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</si>
  <si>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</si>
  <si>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</si>
  <si>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</si>
  <si>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</si>
  <si>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</si>
  <si>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</si>
  <si>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</si>
  <si>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</si>
  <si>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</si>
  <si>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</si>
  <si>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</si>
  <si>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</si>
  <si>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</si>
  <si>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</si>
  <si>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</si>
  <si>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</si>
  <si>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</si>
  <si>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</si>
  <si>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</si>
  <si>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</si>
  <si>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</si>
  <si>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</si>
  <si>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</si>
  <si>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</si>
  <si>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</si>
  <si>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</si>
  <si>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</si>
  <si>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</si>
  <si>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</si>
  <si>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</si>
  <si>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</si>
  <si>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</si>
  <si>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</si>
  <si>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</si>
  <si>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</si>
  <si>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</si>
  <si>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</si>
  <si>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</si>
  <si>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</si>
  <si>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</si>
  <si>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</si>
  <si>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</si>
  <si>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</si>
  <si>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</si>
  <si>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</si>
  <si>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</si>
  <si>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</si>
  <si>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</si>
  <si>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</si>
  <si>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</si>
  <si>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</si>
  <si>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</si>
  <si>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</si>
  <si>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</si>
  <si>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</si>
  <si>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</si>
  <si>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</si>
  <si>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</si>
  <si>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</si>
  <si>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</si>
  <si>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</si>
  <si>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</si>
  <si>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</si>
  <si>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</si>
  <si>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</si>
  <si>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</si>
  <si>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</si>
  <si>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</si>
  <si>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</si>
  <si>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</si>
  <si>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</si>
  <si>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</si>
  <si>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</si>
  <si>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</si>
  <si>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</si>
  <si>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</si>
  <si>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</si>
  <si>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</si>
  <si>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</si>
  <si>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</si>
  <si>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</si>
  <si>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</si>
  <si>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</si>
  <si>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</si>
  <si>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</si>
  <si>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</si>
  <si>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</si>
  <si>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</si>
  <si>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</si>
  <si>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</si>
  <si>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</si>
  <si>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</si>
  <si>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</si>
  <si>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</si>
  <si>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</si>
  <si>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</si>
  <si>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</si>
  <si>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</si>
  <si>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</si>
  <si>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</si>
  <si>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</si>
  <si>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</si>
  <si>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</si>
  <si>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</si>
  <si>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</si>
  <si>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</si>
  <si>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</si>
  <si>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</si>
  <si>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</si>
  <si>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</si>
  <si>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</si>
  <si>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</si>
  <si>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</si>
  <si>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</si>
  <si>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</si>
  <si>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</si>
  <si>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</si>
  <si>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</si>
  <si>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</si>
  <si>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</si>
  <si>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</si>
  <si>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</si>
  <si>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</si>
  <si>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</si>
  <si>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</si>
  <si>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</si>
  <si>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</si>
  <si>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</si>
  <si>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</si>
  <si>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</si>
  <si>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</si>
  <si>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</si>
  <si>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</si>
  <si>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</si>
  <si>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</si>
  <si>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</si>
  <si>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</si>
  <si>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</si>
  <si>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</si>
  <si>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</si>
  <si>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</si>
  <si>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</si>
  <si>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</si>
  <si>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</si>
  <si>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</si>
  <si>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</si>
  <si>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</si>
  <si>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</si>
  <si>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</si>
  <si>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</si>
  <si>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</si>
  <si>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</si>
  <si>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</si>
  <si>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</si>
  <si>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</si>
  <si>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</si>
  <si>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</si>
  <si>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</si>
  <si>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</si>
  <si>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</si>
  <si>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</si>
  <si>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</si>
  <si>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</si>
  <si>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</si>
  <si>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</si>
  <si>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</si>
  <si>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</si>
  <si>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</si>
  <si>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</si>
  <si>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</si>
  <si>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</si>
  <si>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</si>
  <si>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</si>
  <si>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</si>
  <si>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</si>
  <si>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</si>
  <si>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</si>
  <si>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</si>
  <si>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</si>
  <si>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</si>
  <si>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</si>
  <si>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</si>
  <si>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</si>
  <si>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</si>
  <si>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</si>
  <si>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</si>
  <si>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</si>
  <si>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</si>
  <si>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</si>
  <si>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</si>
  <si>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</si>
  <si>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</si>
  <si>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</si>
  <si>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</si>
  <si>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</si>
  <si>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</si>
  <si>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</si>
  <si>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</si>
  <si>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</si>
  <si>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</si>
  <si>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</si>
  <si>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</si>
  <si>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</si>
  <si>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</si>
  <si>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</si>
  <si>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</si>
  <si>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</si>
  <si>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</si>
  <si>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</si>
  <si>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</si>
  <si>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</si>
  <si>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</si>
  <si>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</si>
  <si>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</si>
  <si>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</si>
  <si>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</si>
  <si>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</si>
  <si>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</si>
  <si>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</si>
  <si>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</si>
  <si>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</si>
  <si>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</si>
  <si>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</si>
  <si>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</si>
  <si>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</si>
  <si>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</si>
  <si>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</si>
  <si>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</si>
  <si>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</si>
  <si>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</si>
  <si>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</si>
  <si>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</si>
  <si>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</si>
  <si>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</si>
  <si>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</si>
  <si>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</si>
  <si>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</si>
  <si>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</si>
  <si>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</si>
  <si>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</si>
  <si>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</si>
  <si>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</si>
  <si>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</si>
  <si>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</si>
  <si>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</si>
  <si>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</si>
  <si>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</si>
  <si>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</si>
  <si>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</si>
  <si>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</si>
  <si>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</si>
  <si>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</si>
  <si>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</si>
  <si>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</si>
  <si>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</si>
  <si>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</si>
  <si>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</si>
  <si>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</si>
  <si>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</si>
  <si>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</si>
  <si>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</si>
  <si>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</si>
  <si>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</si>
  <si>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</si>
  <si>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</si>
  <si>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</si>
  <si>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</si>
  <si>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</si>
  <si>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</si>
  <si>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</si>
  <si>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</si>
  <si>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</si>
  <si>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</si>
  <si>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</si>
  <si>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</si>
  <si>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</si>
  <si>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</si>
  <si>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</si>
  <si>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</si>
  <si>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</si>
  <si>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</si>
  <si>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</si>
  <si>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</si>
  <si>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</si>
  <si>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</si>
  <si>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</si>
  <si>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</si>
  <si>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</si>
  <si>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</si>
  <si>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</si>
  <si>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</si>
  <si>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</si>
  <si>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</si>
  <si>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</si>
  <si>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</si>
  <si>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</si>
  <si>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</si>
  <si>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</si>
  <si>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</si>
  <si>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</si>
  <si>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</si>
  <si>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</si>
  <si>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</si>
  <si>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</si>
  <si>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</si>
  <si>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</si>
  <si>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</si>
  <si>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</si>
  <si>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</si>
  <si>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</si>
  <si>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</si>
  <si>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</si>
  <si>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</si>
  <si>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</si>
  <si>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</si>
  <si>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</si>
  <si>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</si>
  <si>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</si>
  <si>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</si>
  <si>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</si>
  <si>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</si>
  <si>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</si>
  <si>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</si>
  <si>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</si>
  <si>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</si>
  <si>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</si>
  <si>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</si>
  <si>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</si>
  <si>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</si>
  <si>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</si>
  <si>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</si>
  <si>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</si>
  <si>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</si>
  <si>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</si>
  <si>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</si>
  <si>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</si>
  <si>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</si>
  <si>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</si>
  <si>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</si>
  <si>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</si>
  <si>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</si>
  <si>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</si>
  <si>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</si>
  <si>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</si>
  <si>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</si>
  <si>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</si>
  <si>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</si>
  <si>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</si>
  <si>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</si>
  <si>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</si>
  <si>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</si>
  <si>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</si>
  <si>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</si>
  <si>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</si>
  <si>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</si>
  <si>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</si>
  <si>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</si>
  <si>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</si>
  <si>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</si>
  <si>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</si>
  <si>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</si>
  <si>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</si>
  <si>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</si>
  <si>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</si>
  <si>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</si>
  <si>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</si>
  <si>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</si>
  <si>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</si>
  <si>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</si>
  <si>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</si>
  <si>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</si>
  <si>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</si>
  <si>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</si>
  <si>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</si>
  <si>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</si>
  <si>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</si>
  <si>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</si>
  <si>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</si>
  <si>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</si>
  <si>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</si>
  <si>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</si>
  <si>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</si>
  <si>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</si>
  <si>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</si>
  <si>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</si>
  <si>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</si>
  <si>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</si>
  <si>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</si>
  <si>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</si>
  <si>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</si>
  <si>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</si>
  <si>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</si>
  <si>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</si>
  <si>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</si>
  <si>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</si>
  <si>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</si>
  <si>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</si>
  <si>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</si>
  <si>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</si>
  <si>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</si>
  <si>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</si>
  <si>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</si>
  <si>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</si>
  <si>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</si>
  <si>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</si>
  <si>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</si>
  <si>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</si>
  <si>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</si>
  <si>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</si>
  <si>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</si>
  <si>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</si>
  <si>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</si>
  <si>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</si>
  <si>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</si>
  <si>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</si>
  <si>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</si>
  <si>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</si>
  <si>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</si>
  <si>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</si>
  <si>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</si>
  <si>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</si>
  <si>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</si>
  <si>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</si>
  <si>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</si>
  <si>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</si>
  <si>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</si>
  <si>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</si>
  <si>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</si>
  <si>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</si>
  <si>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</si>
  <si>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</si>
  <si>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</si>
  <si>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</si>
  <si>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</si>
  <si>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</si>
  <si>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</si>
  <si>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</si>
  <si>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</si>
  <si>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</si>
  <si>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</si>
  <si>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</si>
  <si>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</si>
  <si>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</si>
  <si>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</si>
  <si>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</si>
  <si>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</si>
  <si>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</si>
  <si>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</si>
  <si>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</si>
  <si>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</si>
  <si>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</si>
  <si>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</si>
  <si>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</si>
  <si>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</si>
  <si>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</si>
  <si>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</si>
  <si>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</si>
  <si>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</si>
  <si>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</si>
  <si>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</si>
  <si>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</si>
  <si>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</si>
  <si>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</si>
  <si>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</si>
  <si>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</si>
  <si>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</si>
  <si>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</si>
  <si>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</si>
  <si>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</si>
  <si>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</si>
  <si>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</si>
  <si>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</si>
  <si>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</si>
  <si>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</si>
  <si>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</si>
  <si>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</si>
  <si>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</si>
  <si>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</si>
  <si>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</si>
  <si>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</si>
  <si>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</si>
  <si>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</si>
  <si>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</si>
  <si>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</si>
  <si>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</si>
  <si>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</si>
  <si>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</si>
  <si>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</si>
  <si>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</si>
  <si>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</si>
  <si>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</si>
  <si>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</si>
  <si>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</si>
  <si>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</si>
  <si>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</si>
  <si>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</si>
  <si>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</si>
  <si>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</si>
  <si>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</si>
  <si>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</si>
  <si>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</si>
  <si>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</si>
  <si>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</si>
  <si>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</si>
  <si>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</si>
  <si>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</si>
  <si>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</si>
  <si>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</si>
  <si>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</si>
  <si>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</si>
  <si>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</si>
  <si>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</si>
  <si>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</si>
  <si>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</si>
  <si>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</si>
  <si>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</si>
  <si>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</si>
  <si>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</si>
  <si>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</si>
  <si>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</si>
  <si>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</si>
  <si>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</si>
  <si>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</si>
  <si>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</si>
  <si>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</si>
  <si>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</si>
  <si>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</si>
  <si>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</si>
  <si>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</si>
  <si>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</si>
  <si>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</si>
  <si>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</si>
  <si>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</si>
  <si>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</si>
  <si>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</si>
  <si>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</si>
  <si>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</si>
  <si>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</si>
  <si>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</si>
  <si>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</si>
  <si>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</si>
  <si>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</si>
  <si>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</si>
  <si>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</si>
  <si>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</si>
  <si>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</si>
  <si>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</si>
  <si>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</si>
  <si>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</si>
  <si>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</si>
  <si>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</si>
  <si>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</si>
  <si>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</si>
  <si>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</si>
  <si>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</si>
  <si>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</si>
  <si>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</si>
  <si>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</si>
  <si>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</si>
  <si>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</si>
  <si>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</si>
  <si>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</si>
  <si>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</si>
  <si>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</si>
  <si>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</si>
  <si>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</si>
  <si>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</si>
  <si>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</si>
  <si>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</si>
  <si>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</si>
  <si>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</si>
  <si>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</si>
  <si>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</si>
  <si>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</si>
  <si>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</si>
  <si>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</si>
  <si>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</si>
  <si>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</si>
  <si>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</si>
  <si>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</si>
  <si>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</si>
  <si>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</si>
  <si>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</si>
  <si>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</si>
  <si>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</si>
  <si>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</si>
  <si>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</si>
  <si>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</si>
  <si>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</si>
  <si>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</si>
  <si>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</si>
  <si>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</si>
  <si>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</si>
  <si>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</si>
  <si>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</si>
  <si>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</si>
  <si>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</si>
  <si>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</si>
  <si>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</si>
  <si>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</si>
  <si>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</si>
  <si>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</si>
  <si>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</si>
  <si>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</si>
  <si>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</si>
  <si>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</si>
  <si>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</si>
  <si>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</si>
  <si>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</si>
  <si>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</si>
  <si>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</si>
  <si>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</si>
  <si>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</si>
  <si>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</si>
  <si>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</si>
  <si>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</si>
  <si>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</si>
  <si>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</si>
  <si>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</si>
  <si>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</si>
  <si>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</si>
  <si>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</si>
  <si>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</si>
  <si>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</si>
  <si>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</si>
  <si>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</si>
  <si>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</si>
  <si>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</si>
  <si>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</si>
  <si>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</si>
  <si>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</si>
  <si>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</si>
  <si>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</si>
  <si>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</si>
  <si>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</si>
  <si>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</si>
  <si>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</si>
  <si>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</si>
  <si>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</si>
  <si>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</si>
  <si>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</si>
  <si>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</si>
  <si>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</si>
  <si>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</si>
  <si>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</si>
  <si>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</si>
  <si>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</si>
  <si>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</si>
  <si>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</si>
  <si>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</si>
  <si>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</si>
  <si>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</si>
  <si>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</si>
  <si>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</si>
  <si>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</si>
  <si>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</si>
  <si>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</si>
  <si>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</si>
  <si>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</si>
  <si>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</si>
  <si>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</si>
  <si>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</si>
  <si>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</si>
  <si>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</si>
  <si>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</si>
  <si>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</si>
  <si>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</si>
  <si>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</si>
  <si>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</si>
  <si>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</si>
  <si>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</si>
  <si>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</si>
  <si>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</si>
  <si>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</si>
  <si>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</si>
  <si>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</si>
  <si>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</si>
  <si>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</si>
  <si>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</si>
  <si>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</si>
  <si>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</si>
  <si>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</si>
  <si>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</si>
  <si>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</si>
  <si>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</si>
  <si>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</si>
  <si>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</si>
  <si>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</si>
  <si>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</si>
  <si>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</si>
  <si>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</si>
  <si>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</si>
  <si>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</si>
  <si>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</si>
  <si>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</si>
  <si>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</si>
  <si>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</si>
  <si>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</si>
  <si>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</si>
  <si>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</si>
  <si>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</si>
  <si>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</si>
  <si>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</si>
  <si>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</si>
  <si>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</si>
  <si>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</si>
  <si>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</si>
  <si>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</si>
  <si>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</si>
  <si>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</si>
  <si>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</si>
  <si>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</si>
  <si>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</si>
  <si>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</si>
  <si>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</si>
  <si>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</si>
  <si>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</si>
  <si>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</si>
  <si>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</si>
  <si>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</si>
  <si>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</si>
  <si>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</si>
  <si>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</si>
  <si>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</si>
  <si>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</si>
  <si>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</si>
  <si>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</si>
  <si>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</si>
  <si>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</si>
  <si>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</si>
  <si>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</si>
  <si>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</si>
  <si>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</si>
  <si>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</si>
  <si>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</si>
  <si>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</si>
  <si>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</si>
  <si>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</si>
  <si>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</si>
  <si>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</si>
  <si>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</si>
  <si>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</si>
  <si>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</si>
  <si>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</si>
  <si>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</si>
  <si>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</si>
  <si>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</si>
  <si>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</si>
  <si>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</si>
  <si>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</si>
  <si>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</si>
  <si>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</si>
  <si>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</si>
  <si>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</si>
  <si>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</si>
  <si>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</si>
  <si>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</si>
  <si>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</si>
  <si>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</si>
  <si>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</si>
  <si>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</si>
  <si>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</si>
  <si>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</si>
  <si>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</si>
  <si>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</si>
  <si>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</si>
  <si>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</si>
  <si>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</si>
  <si>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</si>
  <si>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</si>
  <si>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</si>
  <si>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</si>
  <si>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</si>
  <si>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</si>
  <si>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</si>
  <si>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</si>
  <si>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</si>
  <si>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</si>
  <si>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</si>
  <si>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</si>
  <si>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</si>
  <si>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</si>
  <si>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</si>
  <si>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</si>
  <si>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</si>
  <si>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</si>
  <si>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</si>
  <si>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</si>
  <si>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</si>
  <si>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</si>
  <si>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</si>
  <si>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</si>
  <si>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</si>
  <si>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</si>
  <si>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</si>
  <si>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</si>
  <si>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</si>
  <si>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</si>
  <si>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</si>
  <si>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</si>
  <si>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</si>
  <si>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</si>
  <si>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</si>
  <si>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</si>
  <si>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</si>
  <si>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</si>
  <si>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</si>
  <si>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</si>
  <si>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</si>
  <si>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</si>
  <si>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</si>
  <si>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</si>
  <si>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</si>
  <si>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</si>
  <si>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</si>
  <si>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</si>
  <si>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</si>
  <si>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</si>
  <si>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</si>
  <si>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</si>
  <si>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</si>
  <si>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</si>
  <si>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</si>
  <si>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</si>
  <si>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</si>
  <si>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</si>
  <si>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</si>
  <si>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</si>
  <si>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</si>
  <si>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</si>
  <si>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</si>
  <si>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</si>
  <si>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</si>
  <si>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</si>
  <si>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</si>
  <si>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</si>
  <si>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</si>
  <si>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</si>
  <si>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</si>
  <si>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</si>
  <si>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</si>
  <si>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</si>
  <si>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</si>
  <si>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</si>
  <si>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</si>
  <si>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</si>
  <si>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</si>
  <si>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</si>
  <si>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</si>
  <si>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</si>
  <si>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</si>
  <si>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</si>
  <si>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</si>
  <si>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</si>
  <si>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</si>
  <si>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</si>
  <si>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</si>
  <si>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</si>
  <si>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</si>
  <si>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</si>
  <si>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</si>
  <si>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</si>
  <si>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</si>
  <si>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</si>
  <si>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</si>
  <si>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</si>
  <si>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</si>
  <si>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</si>
  <si>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</si>
  <si>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</si>
  <si>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</si>
  <si>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</si>
  <si>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</si>
  <si>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</si>
  <si>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</si>
  <si>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</si>
  <si>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</si>
  <si>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</si>
  <si>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</si>
  <si>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</si>
  <si>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</si>
  <si>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</si>
  <si>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</si>
  <si>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</si>
  <si>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</si>
  <si>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</si>
  <si>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</si>
  <si>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</si>
  <si>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</si>
  <si>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</si>
  <si>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</si>
  <si>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</si>
  <si>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</si>
  <si>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</si>
  <si>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</si>
  <si>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</si>
  <si>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</si>
  <si>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</si>
  <si>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</si>
  <si>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</si>
  <si>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</si>
  <si>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</si>
  <si>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</si>
  <si>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</si>
  <si>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</si>
  <si>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</si>
  <si>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</si>
  <si>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</si>
  <si>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</si>
  <si>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</si>
  <si>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</si>
  <si>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</si>
  <si>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</si>
  <si>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</si>
  <si>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</si>
  <si>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</si>
  <si>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</si>
  <si>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</si>
  <si>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</si>
  <si>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</si>
  <si>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</si>
  <si>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</si>
  <si>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</si>
  <si>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</si>
  <si>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</si>
  <si>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</si>
  <si>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</si>
  <si>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</si>
  <si>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</si>
  <si>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</si>
  <si>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</si>
  <si>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</si>
  <si>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</si>
  <si>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</si>
  <si>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</si>
  <si>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</si>
  <si>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</si>
  <si>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</si>
  <si>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</si>
  <si>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</si>
  <si>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</si>
  <si>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</si>
  <si>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</si>
  <si>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</si>
  <si>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</si>
  <si>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</si>
  <si>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</si>
  <si>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</si>
  <si>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</si>
  <si>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</si>
  <si>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</si>
  <si>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</si>
  <si>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</si>
  <si>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</si>
  <si>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</si>
  <si>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</si>
  <si>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</si>
  <si>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</si>
  <si>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</si>
  <si>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</si>
  <si>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</si>
  <si>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</si>
  <si>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</si>
  <si>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</si>
  <si>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</si>
  <si>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</si>
  <si>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</si>
  <si>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</si>
  <si>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</si>
  <si>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</si>
  <si>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</si>
  <si>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</si>
  <si>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</si>
  <si>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</si>
  <si>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</si>
  <si>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</si>
  <si>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</si>
  <si>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</si>
  <si>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</si>
  <si>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</si>
  <si>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</si>
  <si>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</si>
  <si>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</si>
  <si>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</si>
  <si>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</si>
  <si>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</si>
  <si>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</si>
  <si>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</si>
  <si>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</si>
  <si>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</si>
  <si>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</si>
  <si>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</si>
  <si>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</si>
  <si>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</si>
  <si>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</si>
  <si>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</si>
  <si>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</si>
  <si>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</si>
  <si>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</si>
  <si>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</si>
  <si>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</si>
  <si>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</si>
  <si>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</si>
  <si>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</si>
  <si>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</si>
  <si>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</si>
  <si>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</si>
  <si>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</si>
  <si>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</si>
  <si>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</si>
  <si>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</si>
  <si>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</si>
  <si>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</si>
  <si>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</si>
  <si>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</si>
  <si>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</si>
  <si>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</si>
  <si>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</si>
  <si>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</si>
  <si>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</si>
  <si>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</si>
  <si>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</si>
  <si>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</si>
  <si>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</si>
  <si>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</si>
  <si>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</si>
  <si>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</si>
  <si>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</si>
  <si>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</si>
  <si>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</si>
  <si>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</si>
  <si>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</si>
  <si>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</si>
  <si>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</si>
  <si>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</si>
  <si>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</si>
  <si>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</si>
  <si>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</si>
  <si>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</si>
  <si>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</si>
  <si>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</si>
  <si>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</si>
  <si>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</si>
  <si>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</si>
  <si>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</si>
  <si>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</si>
  <si>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</si>
  <si>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</si>
  <si>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</si>
  <si>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</si>
  <si>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</si>
  <si>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</si>
  <si>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</si>
  <si>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</si>
  <si>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</si>
  <si>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</si>
  <si>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</si>
  <si>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</si>
  <si>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</si>
  <si>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</si>
  <si>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</si>
  <si>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</si>
  <si>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</si>
  <si>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</si>
  <si>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</si>
  <si>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</si>
  <si>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</si>
  <si>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</si>
  <si>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</si>
  <si>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</si>
  <si>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</si>
  <si>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</si>
  <si>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</si>
  <si>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</si>
  <si>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</si>
  <si>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</si>
  <si>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</si>
  <si>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</si>
  <si>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</si>
  <si>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</si>
  <si>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</si>
  <si>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</si>
  <si>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</si>
  <si>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</si>
  <si>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</si>
  <si>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</si>
  <si>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</si>
  <si>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</si>
  <si>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</si>
  <si>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</si>
  <si>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</si>
  <si>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</si>
  <si>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</si>
  <si>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</si>
  <si>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</si>
  <si>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</si>
  <si>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</si>
  <si>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</si>
  <si>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</si>
  <si>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</si>
  <si>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</si>
  <si>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</si>
  <si>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</si>
  <si>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</si>
  <si>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</si>
  <si>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</si>
  <si>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</si>
  <si>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</si>
  <si>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</si>
  <si>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</si>
  <si>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</si>
  <si>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</si>
  <si>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</si>
  <si>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</si>
  <si>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</si>
  <si>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</si>
  <si>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</si>
  <si>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</si>
  <si>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</si>
  <si>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</si>
  <si>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</si>
  <si>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</si>
  <si>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</si>
  <si>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</si>
  <si>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</si>
  <si>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</si>
  <si>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</si>
  <si>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</si>
  <si>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</si>
  <si>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</si>
  <si>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</si>
  <si>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</si>
  <si>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</si>
  <si>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</si>
  <si>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</si>
  <si>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</si>
  <si>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</si>
  <si>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</si>
  <si>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</si>
  <si>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</si>
  <si>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</si>
  <si>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</si>
  <si>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</si>
  <si>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</si>
  <si>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</si>
  <si>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</si>
  <si>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</si>
  <si>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</si>
  <si>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</si>
  <si>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</si>
  <si>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</si>
  <si>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</si>
  <si>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</si>
  <si>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</si>
  <si>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</si>
  <si>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</si>
  <si>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</si>
  <si>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</si>
  <si>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</si>
  <si>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</si>
  <si>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</si>
  <si>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</si>
  <si>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</si>
  <si>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</si>
  <si>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</si>
  <si>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</si>
  <si>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</si>
  <si>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</si>
  <si>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</si>
  <si>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</si>
  <si>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</si>
  <si>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</si>
  <si>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</si>
  <si>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</si>
  <si>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</si>
  <si>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</si>
  <si>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</si>
  <si>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</si>
  <si>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</si>
  <si>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</si>
  <si>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</si>
  <si>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</si>
  <si>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</si>
  <si>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</si>
  <si>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</si>
  <si>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</si>
  <si>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</si>
  <si>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</si>
  <si>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</si>
  <si>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</si>
  <si>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</si>
  <si>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</si>
  <si>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</si>
  <si>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</si>
  <si>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</si>
  <si>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</si>
  <si>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</si>
  <si>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</si>
  <si>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</si>
  <si>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</si>
  <si>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</si>
  <si>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</si>
  <si>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</si>
  <si>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</si>
  <si>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</si>
  <si>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</si>
  <si>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</si>
  <si>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</si>
  <si>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</si>
  <si>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</si>
  <si>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</si>
  <si>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</si>
  <si>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</si>
  <si>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</si>
  <si>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</si>
  <si>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</si>
  <si>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</si>
  <si>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</si>
  <si>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</si>
  <si>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</si>
  <si>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</si>
  <si>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</si>
  <si>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</si>
  <si>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</si>
  <si>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</si>
  <si>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</si>
  <si>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</si>
  <si>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</si>
  <si>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</si>
  <si>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</si>
  <si>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</si>
  <si>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</si>
  <si>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</si>
  <si>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</si>
  <si>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</si>
  <si>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</si>
  <si>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</si>
  <si>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</si>
  <si>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</si>
  <si>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</si>
  <si>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</si>
  <si>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</si>
  <si>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</si>
  <si>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</si>
  <si>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</si>
  <si>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</si>
  <si>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</si>
  <si>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</si>
  <si>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</si>
  <si>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</si>
  <si>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</si>
  <si>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</si>
  <si>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</si>
  <si>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</si>
  <si>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</si>
  <si>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</si>
  <si>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</si>
  <si>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</si>
  <si>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</si>
  <si>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</si>
  <si>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</si>
  <si>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</si>
  <si>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</si>
  <si>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</si>
  <si>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</si>
  <si>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</si>
  <si>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</si>
  <si>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</si>
  <si>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</si>
  <si>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</si>
  <si>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</si>
  <si>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</si>
  <si>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</si>
  <si>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</si>
  <si>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</si>
  <si>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</si>
  <si>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</si>
  <si>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</si>
  <si>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</si>
  <si>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</si>
  <si>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</si>
  <si>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</si>
  <si>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</si>
  <si>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</si>
  <si>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</si>
  <si>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</si>
  <si>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</si>
  <si>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</si>
  <si>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</si>
  <si>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</si>
  <si>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</si>
  <si>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</si>
  <si>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</si>
  <si>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</si>
  <si>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</si>
  <si>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</si>
  <si>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</si>
  <si>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</si>
  <si>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</si>
  <si>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</si>
  <si>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</si>
  <si>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</si>
  <si>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</si>
  <si>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</si>
  <si>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</si>
  <si>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</si>
  <si>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</si>
  <si>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</si>
  <si>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</si>
  <si>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</si>
  <si>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</si>
  <si>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</si>
  <si>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</si>
  <si>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</si>
  <si>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</si>
  <si>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</si>
  <si>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</si>
  <si>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</si>
  <si>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</si>
  <si>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</si>
  <si>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</si>
  <si>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</si>
  <si>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</si>
  <si>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</si>
  <si>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</si>
  <si>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</si>
  <si>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</si>
  <si>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</si>
  <si>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</si>
  <si>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</si>
  <si>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</si>
  <si>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</si>
  <si>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</si>
  <si>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</si>
  <si>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</si>
  <si>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</si>
  <si>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</si>
  <si>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</si>
  <si>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</si>
  <si>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</si>
  <si>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</si>
  <si>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</si>
  <si>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</si>
  <si>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</si>
  <si>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</si>
  <si>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</si>
  <si>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</si>
  <si>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</si>
  <si>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</si>
  <si>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</si>
  <si>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</si>
  <si>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</si>
  <si>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</si>
  <si>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</si>
  <si>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</si>
  <si>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</si>
  <si>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</si>
  <si>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</si>
  <si>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</si>
  <si>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</si>
  <si>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</si>
  <si>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</si>
  <si>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</si>
  <si>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</si>
  <si>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</si>
  <si>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</si>
  <si>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</si>
  <si>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</si>
  <si>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</si>
  <si>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</si>
  <si>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</si>
  <si>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</si>
  <si>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</si>
  <si>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</si>
  <si>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</si>
  <si>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</si>
  <si>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</si>
  <si>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</si>
  <si>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</si>
  <si>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</si>
  <si>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</si>
  <si>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</si>
  <si>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</si>
  <si>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</si>
  <si>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</si>
  <si>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</si>
  <si>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</si>
  <si>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</si>
  <si>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</si>
  <si>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</si>
  <si>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</si>
  <si>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</si>
  <si>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</si>
  <si>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</si>
  <si>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</si>
  <si>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</si>
  <si>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</si>
  <si>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</si>
  <si>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</si>
  <si>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</si>
  <si>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</si>
  <si>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</si>
  <si>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</si>
  <si>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</si>
  <si>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</si>
  <si>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</si>
  <si>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</si>
  <si>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</si>
  <si>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</si>
  <si>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</si>
  <si>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</si>
  <si>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</si>
  <si>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</si>
  <si>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</si>
  <si>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</si>
  <si>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</si>
  <si>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</si>
  <si>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</si>
  <si>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</si>
  <si>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</si>
  <si>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</si>
  <si>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</si>
  <si>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</si>
  <si>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</si>
  <si>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</si>
  <si>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</si>
  <si>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</si>
  <si>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</si>
  <si>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</si>
  <si>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</si>
  <si>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</si>
  <si>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</si>
  <si>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</si>
  <si>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</si>
  <si>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</si>
  <si>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</si>
  <si>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</si>
  <si>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</si>
  <si>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</si>
  <si>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</si>
  <si>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</si>
  <si>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</si>
  <si>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</si>
  <si>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</si>
  <si>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</si>
  <si>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</si>
  <si>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</si>
  <si>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</si>
  <si>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</si>
  <si>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</si>
  <si>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</si>
  <si>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</si>
  <si>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</si>
  <si>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</si>
  <si>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</si>
  <si>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</si>
  <si>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</si>
  <si>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</si>
  <si>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</si>
  <si>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</si>
  <si>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</si>
  <si>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</si>
  <si>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</si>
  <si>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</si>
  <si>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</si>
  <si>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</si>
  <si>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</si>
  <si>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</si>
  <si>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</si>
  <si>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</si>
  <si>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</si>
  <si>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</si>
  <si>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</si>
  <si>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</si>
  <si>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</si>
  <si>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</si>
  <si>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</si>
  <si>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</si>
  <si>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</si>
  <si>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</si>
  <si>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</si>
  <si>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</si>
  <si>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</si>
  <si>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</si>
  <si>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</si>
  <si>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</si>
  <si>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</si>
  <si>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</si>
  <si>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</si>
  <si>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</si>
  <si>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</si>
  <si>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</si>
  <si>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</si>
  <si>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</si>
  <si>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</si>
  <si>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</si>
  <si>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</si>
  <si>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</si>
  <si>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</si>
  <si>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</si>
  <si>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</si>
  <si>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</si>
  <si>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</si>
  <si>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</si>
  <si>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</si>
  <si>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</si>
  <si>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</si>
  <si>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</si>
  <si>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</si>
  <si>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</si>
  <si>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</si>
  <si>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</si>
  <si>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</si>
  <si>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</si>
  <si>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</si>
  <si>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</si>
  <si>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</si>
  <si>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</si>
  <si>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</si>
  <si>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</si>
  <si>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</si>
  <si>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</si>
  <si>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</si>
  <si>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</si>
  <si>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</si>
  <si>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</si>
  <si>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</si>
  <si>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</si>
  <si>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</si>
  <si>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</si>
  <si>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</si>
  <si>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</si>
  <si>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</si>
  <si>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</si>
  <si>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</si>
  <si>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</si>
  <si>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</si>
  <si>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</si>
  <si>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</si>
  <si>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</si>
  <si>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</si>
  <si>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</si>
  <si>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</si>
  <si>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</si>
  <si>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</si>
  <si>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</si>
  <si>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</si>
  <si>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</si>
  <si>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</si>
  <si>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</si>
  <si>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</si>
  <si>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</si>
  <si>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</si>
  <si>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</si>
  <si>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</si>
  <si>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</si>
  <si>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</si>
  <si>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</si>
  <si>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</si>
  <si>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</si>
  <si>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</si>
  <si>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</si>
  <si>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</si>
  <si>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</si>
  <si>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</si>
  <si>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</si>
  <si>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</si>
  <si>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</si>
  <si>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</si>
  <si>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</si>
  <si>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</si>
  <si>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</si>
  <si>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</si>
  <si>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</si>
  <si>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</si>
  <si>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</si>
  <si>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</si>
  <si>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</si>
  <si>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</si>
  <si>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</si>
  <si>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</si>
  <si>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</si>
  <si>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</si>
  <si>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</si>
  <si>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</si>
  <si>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</si>
  <si>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</si>
  <si>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</si>
  <si>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</si>
  <si>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</si>
  <si>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</si>
  <si>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</si>
  <si>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</si>
  <si>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</si>
  <si>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</si>
  <si>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</si>
  <si>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</si>
  <si>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</si>
  <si>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</si>
  <si>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</si>
  <si>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</si>
  <si>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</si>
  <si>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</si>
  <si>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</si>
  <si>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</si>
  <si>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</si>
  <si>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</si>
  <si>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</si>
  <si>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</si>
  <si>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</si>
  <si>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</si>
  <si>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</si>
  <si>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</si>
  <si>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</si>
  <si>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</si>
  <si>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</si>
  <si>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</si>
  <si>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</si>
  <si>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</si>
  <si>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</si>
  <si>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</si>
  <si>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</si>
  <si>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</si>
  <si>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</si>
  <si>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</si>
  <si>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</si>
  <si>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</si>
  <si>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</si>
  <si>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</si>
  <si>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</si>
  <si>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</si>
  <si>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</si>
  <si>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</si>
  <si>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</si>
  <si>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</si>
  <si>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</si>
  <si>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</si>
  <si>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</si>
  <si>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</si>
  <si>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</si>
  <si>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</si>
  <si>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</si>
  <si>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</si>
  <si>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</si>
  <si>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</si>
  <si>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</si>
  <si>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</si>
  <si>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</si>
  <si>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</si>
  <si>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</si>
  <si>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</si>
  <si>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</si>
  <si>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</si>
  <si>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</si>
  <si>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</si>
  <si>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</si>
  <si>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</si>
  <si>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</si>
  <si>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</si>
  <si>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</si>
  <si>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</si>
  <si>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</si>
  <si>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</si>
  <si>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</si>
  <si>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</si>
  <si>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</si>
  <si>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</si>
  <si>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</si>
  <si>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</si>
  <si>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</si>
  <si>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</si>
  <si>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</si>
  <si>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</si>
  <si>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</si>
  <si>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</si>
  <si>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</si>
  <si>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</si>
  <si>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</si>
  <si>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</si>
  <si>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</si>
  <si>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</si>
  <si>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</si>
  <si>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</si>
  <si>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</si>
  <si>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</si>
  <si>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</si>
  <si>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</si>
  <si>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</si>
  <si>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</si>
  <si>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</si>
  <si>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</si>
  <si>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</si>
  <si>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</si>
  <si>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</si>
  <si>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</si>
  <si>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</si>
  <si>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</si>
  <si>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</si>
  <si>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</si>
  <si>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</si>
  <si>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</si>
  <si>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</si>
  <si>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</si>
  <si>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</si>
  <si>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</si>
  <si>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</si>
  <si>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</si>
  <si>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</si>
  <si>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</si>
  <si>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</si>
  <si>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</si>
  <si>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</si>
  <si>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</si>
  <si>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</si>
  <si>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</si>
  <si>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</si>
  <si>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</si>
  <si>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</si>
  <si>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</si>
  <si>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</si>
  <si>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</si>
  <si>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</si>
  <si>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</si>
  <si>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</si>
  <si>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</si>
  <si>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</si>
  <si>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</si>
  <si>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</si>
  <si>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</si>
  <si>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</si>
  <si>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</si>
  <si>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</si>
  <si>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</si>
  <si>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</si>
  <si>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</si>
  <si>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</si>
  <si>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</si>
  <si>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</si>
  <si>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</si>
  <si>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</si>
  <si>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</si>
  <si>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</si>
  <si>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</si>
  <si>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</si>
  <si>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</si>
  <si>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</si>
  <si>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</si>
  <si>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</si>
  <si>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</si>
  <si>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</si>
  <si>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</si>
  <si>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</si>
  <si>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</si>
  <si>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</si>
  <si>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</si>
  <si>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</si>
  <si>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</si>
  <si>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</si>
  <si>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</si>
  <si>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</si>
  <si>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</si>
  <si>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</si>
  <si>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</si>
  <si>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</si>
  <si>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</si>
  <si>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</si>
  <si>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</si>
  <si>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</si>
  <si>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</si>
  <si>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</si>
  <si>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</si>
  <si>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</si>
  <si>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</si>
  <si>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</si>
  <si>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</si>
  <si>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</si>
  <si>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</si>
  <si>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</si>
  <si>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</si>
  <si>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</si>
  <si>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</si>
  <si>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</si>
  <si>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</si>
  <si>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</si>
  <si>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</si>
  <si>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</si>
  <si>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</si>
  <si>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</si>
  <si>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</si>
  <si>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</si>
  <si>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</si>
  <si>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</si>
  <si>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</si>
  <si>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</si>
  <si>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</si>
  <si>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</si>
  <si>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</si>
  <si>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</si>
  <si>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</si>
  <si>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</si>
  <si>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</si>
  <si>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</si>
  <si>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</si>
  <si>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</si>
  <si>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</si>
  <si>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</si>
  <si>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</si>
  <si>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</si>
  <si>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</si>
  <si>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</si>
  <si>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</si>
  <si>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</si>
  <si>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</si>
  <si>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</si>
  <si>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</si>
  <si>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</si>
  <si>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</si>
  <si>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</si>
  <si>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</si>
  <si>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</si>
  <si>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</si>
  <si>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</si>
  <si>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</si>
  <si>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</si>
  <si>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</si>
  <si>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</si>
  <si>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</si>
  <si>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</si>
  <si>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</si>
  <si>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</si>
  <si>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</si>
  <si>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</si>
  <si>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</si>
  <si>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</si>
  <si>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</si>
  <si>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</si>
  <si>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</si>
  <si>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</si>
  <si>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</si>
  <si>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</si>
  <si>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</si>
  <si>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</si>
  <si>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</si>
  <si>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</si>
  <si>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</si>
  <si>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</si>
  <si>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</si>
  <si>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</si>
  <si>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</si>
  <si>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</si>
  <si>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</si>
  <si>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</si>
  <si>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</si>
  <si>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</si>
  <si>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</si>
  <si>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</si>
  <si>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</si>
  <si>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</si>
  <si>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</si>
  <si>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</si>
  <si>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</si>
  <si>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</si>
  <si>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</si>
  <si>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</si>
  <si>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</si>
  <si>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</si>
  <si>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</si>
  <si>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</si>
  <si>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</si>
  <si>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</si>
  <si>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</si>
  <si>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</si>
  <si>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</si>
  <si>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</si>
  <si>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</si>
  <si>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</si>
  <si>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</si>
  <si>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</si>
  <si>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</si>
  <si>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</si>
  <si>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</si>
  <si>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</si>
  <si>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</si>
  <si>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</si>
  <si>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</si>
  <si>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</si>
  <si>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</si>
  <si>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</si>
  <si>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</si>
  <si>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</si>
  <si>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</si>
  <si>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</si>
  <si>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</si>
  <si>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</si>
  <si>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</si>
  <si>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</si>
  <si>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</si>
  <si>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</si>
  <si>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</si>
  <si>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</si>
  <si>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</si>
  <si>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</si>
  <si>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</si>
  <si>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</si>
  <si>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</si>
  <si>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</si>
  <si>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</si>
  <si>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</si>
  <si>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</si>
  <si>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</si>
  <si>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</si>
  <si>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</si>
  <si>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</si>
  <si>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</si>
  <si>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</si>
  <si>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</si>
  <si>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</si>
  <si>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</si>
  <si>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</si>
  <si>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</si>
  <si>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</si>
  <si>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</si>
  <si>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</si>
  <si>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</si>
  <si>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</si>
  <si>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</si>
  <si>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</si>
  <si>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</si>
  <si>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</si>
  <si>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</si>
  <si>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</si>
  <si>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</si>
  <si>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</si>
  <si>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</si>
  <si>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</si>
  <si>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</si>
  <si>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</si>
  <si>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</si>
  <si>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</si>
  <si>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</si>
  <si>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</si>
  <si>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</si>
  <si>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</si>
  <si>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</si>
  <si>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</si>
  <si>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</si>
  <si>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</si>
  <si>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</si>
  <si>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</si>
  <si>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</si>
  <si>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</si>
  <si>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</si>
  <si>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</si>
  <si>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</si>
  <si>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</si>
  <si>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</si>
  <si>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</si>
  <si>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</si>
  <si>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</si>
  <si>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</si>
  <si>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</si>
  <si>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</si>
  <si>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</si>
  <si>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</si>
  <si>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</si>
  <si>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</si>
  <si>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</si>
  <si>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</si>
  <si>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</si>
  <si>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</si>
  <si>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</si>
  <si>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</si>
  <si>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</si>
  <si>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</si>
  <si>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</si>
  <si>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</si>
  <si>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</si>
  <si>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</si>
  <si>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</si>
  <si>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</si>
  <si>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</si>
  <si>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</si>
  <si>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</si>
  <si>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</si>
  <si>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</si>
  <si>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</si>
  <si>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</si>
  <si>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</si>
  <si>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</si>
  <si>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</si>
  <si>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</si>
  <si>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</si>
  <si>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</si>
  <si>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</si>
  <si>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</si>
  <si>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</si>
  <si>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</si>
  <si>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</si>
  <si>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</si>
  <si>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</si>
  <si>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</si>
  <si>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</si>
  <si>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</si>
  <si>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</si>
  <si>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</si>
  <si>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</si>
  <si>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</si>
  <si>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</si>
  <si>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</si>
  <si>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</si>
  <si>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</si>
  <si>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</si>
  <si>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</si>
  <si>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</si>
  <si>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</si>
  <si>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</si>
  <si>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</si>
  <si>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</si>
  <si>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</si>
  <si>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</si>
  <si>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</si>
  <si>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</si>
  <si>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</si>
  <si>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</si>
  <si>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</si>
  <si>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</si>
  <si>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</si>
  <si>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</si>
  <si>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</si>
  <si>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</si>
  <si>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</si>
  <si>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</si>
  <si>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</si>
  <si>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</si>
  <si>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</si>
  <si>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</si>
  <si>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</si>
  <si>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</si>
  <si>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</si>
  <si>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</si>
  <si>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</si>
  <si>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</si>
  <si>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</si>
  <si>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</si>
  <si>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</si>
  <si>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</si>
  <si>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</si>
  <si>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</si>
  <si>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</si>
  <si>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</si>
  <si>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</si>
  <si>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</si>
  <si>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</si>
  <si>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</si>
  <si>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</si>
  <si>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</si>
  <si>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</si>
  <si>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</si>
  <si>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</si>
  <si>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</si>
  <si>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</si>
  <si>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</si>
  <si>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</si>
  <si>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</si>
  <si>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</si>
  <si>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</si>
  <si>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</si>
  <si>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</si>
  <si>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</si>
  <si>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</si>
  <si>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</si>
  <si>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</si>
  <si>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</si>
  <si>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</si>
  <si>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</si>
  <si>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</si>
  <si>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</si>
  <si>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</si>
  <si>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</si>
  <si>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</si>
  <si>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</si>
  <si>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</si>
  <si>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</si>
  <si>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</si>
  <si>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</si>
  <si>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</si>
  <si>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</si>
  <si>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</si>
  <si>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</si>
  <si>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</si>
  <si>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</si>
  <si>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</si>
  <si>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</si>
  <si>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</si>
  <si>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</si>
  <si>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</si>
  <si>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</si>
  <si>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</si>
  <si>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</si>
  <si>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</si>
  <si>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</si>
  <si>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</si>
  <si>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</si>
  <si>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</si>
  <si>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</si>
  <si>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</si>
  <si>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</si>
  <si>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</si>
  <si>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</si>
  <si>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</si>
  <si>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</si>
  <si>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</si>
  <si>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</si>
  <si>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</si>
  <si>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</si>
  <si>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</si>
  <si>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</si>
  <si>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</si>
  <si>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</si>
  <si>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</si>
  <si>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</si>
  <si>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</si>
  <si>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</si>
  <si>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</si>
  <si>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</si>
  <si>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</si>
  <si>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</si>
  <si>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</si>
  <si>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</si>
  <si>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</si>
  <si>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</si>
  <si>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</si>
  <si>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</si>
  <si>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</si>
  <si>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</si>
  <si>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</si>
  <si>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</si>
  <si>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</si>
  <si>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</si>
  <si>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</si>
  <si>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</si>
  <si>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</si>
  <si>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</si>
  <si>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</si>
  <si>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</si>
  <si>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</si>
  <si>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</si>
  <si>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</si>
  <si>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</si>
  <si>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</si>
  <si>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</si>
  <si>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</si>
  <si>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</si>
  <si>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</si>
  <si>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</si>
  <si>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</si>
  <si>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</si>
  <si>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</si>
  <si>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</si>
  <si>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</si>
  <si>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</si>
  <si>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</si>
  <si>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</si>
  <si>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</si>
  <si>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</si>
  <si>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</si>
  <si>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</si>
  <si>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</si>
  <si>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</si>
  <si>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</si>
  <si>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</si>
  <si>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</si>
  <si>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</si>
  <si>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</si>
  <si>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</si>
  <si>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</si>
  <si>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</si>
  <si>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</si>
  <si>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</si>
  <si>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</si>
  <si>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</si>
  <si>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</si>
  <si>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</si>
  <si>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</si>
  <si>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</si>
  <si>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</si>
  <si>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</si>
  <si>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</si>
  <si>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</si>
  <si>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</si>
  <si>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</si>
  <si>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</si>
  <si>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</si>
  <si>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</si>
  <si>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</si>
  <si>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</si>
  <si>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</si>
  <si>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</si>
  <si>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</si>
  <si>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</si>
  <si>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</si>
  <si>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</si>
  <si>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</si>
  <si>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</si>
  <si>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</si>
  <si>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</si>
  <si>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</si>
  <si>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</si>
  <si>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</si>
  <si>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</si>
  <si>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</si>
  <si>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</si>
  <si>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</si>
  <si>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</si>
  <si>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</si>
  <si>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</si>
  <si>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</si>
  <si>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</si>
  <si>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</si>
  <si>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</si>
  <si>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</si>
  <si>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</si>
  <si>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</si>
  <si>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</si>
  <si>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</si>
  <si>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</si>
  <si>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</si>
  <si>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</si>
  <si>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</si>
  <si>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</si>
  <si>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</si>
  <si>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</si>
  <si>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</si>
  <si>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</si>
  <si>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</si>
  <si>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</si>
  <si>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</si>
  <si>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</si>
  <si>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</si>
  <si>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</si>
  <si>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</si>
  <si>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</si>
  <si>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</si>
  <si>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</si>
  <si>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</si>
  <si>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</si>
  <si>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</si>
  <si>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</si>
  <si>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</si>
  <si>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</si>
  <si>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</si>
  <si>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</si>
  <si>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</si>
  <si>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</si>
  <si>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</si>
  <si>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</si>
  <si>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</si>
  <si>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</si>
  <si>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</si>
  <si>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</si>
  <si>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</si>
  <si>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</si>
  <si>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</si>
  <si>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</si>
  <si>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</si>
  <si>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</si>
  <si>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</si>
  <si>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</si>
  <si>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</si>
  <si>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</si>
  <si>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</si>
  <si>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</si>
  <si>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</si>
  <si>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</si>
  <si>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</si>
  <si>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</si>
  <si>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</si>
  <si>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</si>
  <si>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</si>
  <si>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</si>
  <si>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</si>
  <si>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</si>
  <si>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</si>
  <si>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</si>
  <si>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</si>
  <si>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</si>
  <si>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</si>
  <si>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</si>
  <si>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</si>
  <si>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</si>
  <si>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</si>
  <si>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</si>
  <si>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</si>
  <si>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</si>
  <si>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</si>
  <si>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</si>
  <si>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</si>
  <si>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</si>
  <si>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</si>
  <si>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</si>
  <si>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</si>
  <si>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</si>
  <si>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</si>
  <si>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</si>
  <si>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</si>
  <si>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</si>
  <si>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</si>
  <si>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</si>
  <si>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</si>
  <si>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</si>
  <si>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</si>
  <si>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</si>
  <si>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</si>
  <si>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</si>
  <si>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</si>
  <si>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</si>
  <si>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</si>
  <si>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</si>
  <si>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</si>
  <si>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</si>
  <si>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</si>
  <si>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</si>
  <si>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</si>
  <si>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</si>
  <si>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</si>
  <si>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</si>
  <si>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</si>
  <si>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</si>
  <si>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</si>
  <si>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</si>
  <si>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</si>
  <si>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</si>
  <si>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</si>
  <si>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</si>
  <si>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</si>
  <si>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</si>
  <si>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</si>
  <si>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</si>
  <si>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</si>
  <si>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</si>
  <si>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</si>
  <si>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</si>
  <si>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</si>
  <si>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</si>
  <si>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</si>
  <si>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</si>
  <si>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</si>
  <si>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</si>
  <si>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</si>
  <si>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</si>
  <si>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</si>
  <si>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</si>
  <si>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</si>
  <si>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</si>
  <si>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</si>
  <si>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</si>
  <si>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</si>
  <si>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</si>
  <si>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茨城県</t>
    <rPh sb="0" eb="3">
      <t>イバラキケン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</si>
</sst>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41571" y="78468"/>
          <a:ext cx="11092997" cy="90954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32476" y="75213"/>
          <a:ext cx="11089821" cy="89684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2500" y="25060275"/>
              <a:ext cx="1454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2500" y="4572000"/>
              <a:ext cx="145415"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2500" y="23861412"/>
              <a:ext cx="145415" cy="11988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2500" y="11458575"/>
              <a:ext cx="1454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2500" y="25060275"/>
              <a:ext cx="145415"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6514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65145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2500" y="18842355"/>
              <a:ext cx="14541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2500" y="23602950"/>
              <a:ext cx="14541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2500" y="18838545"/>
              <a:ext cx="15240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2500" y="23602950"/>
              <a:ext cx="152400"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2500" y="18838545"/>
              <a:ext cx="152400" cy="50215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2500" y="23793450"/>
              <a:ext cx="152400" cy="66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2500" y="18842355"/>
              <a:ext cx="145415" cy="5017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2500" y="23793450"/>
              <a:ext cx="145415" cy="66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2500" y="2053590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2500" y="2053590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2500" y="2341245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2500" y="234124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53175" y="225647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53175" y="22564725"/>
              <a:ext cx="15240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82903" y="30231"/>
          <a:ext cx="6458000" cy="32159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Normal="67" zoomScaleSheetLayoutView="100"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t="s">
        <v>2491</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49999999999999"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49999999999999"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49999999999999"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49999999999999"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49999999999999"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49999999999999"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70" zoomScaleNormal="42"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757" t="s">
        <v>53</v>
      </c>
      <c r="B3" s="757"/>
      <c r="C3" s="758"/>
      <c r="D3" s="759" t="str">
        <f>IF(基本情報入力シート!L16="","",基本情報入力シート!L16)</f>
        <v/>
      </c>
      <c r="E3" s="760"/>
      <c r="F3" s="760"/>
      <c r="G3" s="760"/>
      <c r="H3" s="760"/>
      <c r="I3" s="760"/>
      <c r="J3" s="7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7" t="s">
        <v>218</v>
      </c>
      <c r="AF4" s="797"/>
      <c r="AG4" s="797"/>
      <c r="AH4" s="797"/>
      <c r="AI4" s="797"/>
      <c r="AJ4" s="797"/>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762" t="s">
        <v>219</v>
      </c>
      <c r="B5" s="763"/>
      <c r="C5" s="763"/>
      <c r="D5" s="763"/>
      <c r="E5" s="763"/>
      <c r="F5" s="763"/>
      <c r="G5" s="763"/>
      <c r="H5" s="763"/>
      <c r="I5" s="763"/>
      <c r="J5" s="763"/>
      <c r="K5" s="764"/>
      <c r="L5" s="742">
        <f>IFERROR(SUM(AB:AB),"")</f>
        <v>0</v>
      </c>
      <c r="M5" s="743"/>
      <c r="N5" s="429" t="s">
        <v>61</v>
      </c>
      <c r="O5" s="423"/>
      <c r="P5" s="430"/>
      <c r="Q5" s="404"/>
      <c r="R5" s="405"/>
      <c r="S5" s="283"/>
      <c r="T5" s="406"/>
      <c r="U5" s="406"/>
      <c r="V5" s="406"/>
      <c r="W5" s="406"/>
      <c r="X5" s="406"/>
      <c r="Y5" s="406"/>
      <c r="Z5" s="406"/>
      <c r="AA5" s="406"/>
      <c r="AB5" s="406"/>
      <c r="AC5" s="406"/>
      <c r="AD5" s="407"/>
      <c r="AE5" s="744" t="s">
        <v>220</v>
      </c>
      <c r="AF5" s="745"/>
      <c r="AG5" s="745"/>
      <c r="AH5" s="745"/>
      <c r="AI5" s="746"/>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739" t="s">
        <v>221</v>
      </c>
      <c r="C6" s="740"/>
      <c r="D6" s="740"/>
      <c r="E6" s="740"/>
      <c r="F6" s="740"/>
      <c r="G6" s="740"/>
      <c r="H6" s="740"/>
      <c r="I6" s="740"/>
      <c r="J6" s="740"/>
      <c r="K6" s="741"/>
      <c r="L6" s="742">
        <f>IFERROR(SUM(AC:AC),"")</f>
        <v>0</v>
      </c>
      <c r="M6" s="743"/>
      <c r="N6" s="429" t="s">
        <v>61</v>
      </c>
      <c r="O6" s="403"/>
      <c r="P6" s="430"/>
      <c r="Q6" s="404"/>
      <c r="R6" s="405"/>
      <c r="S6" s="283"/>
      <c r="T6" s="406"/>
      <c r="U6" s="406"/>
      <c r="V6" s="406"/>
      <c r="W6" s="406"/>
      <c r="X6" s="406"/>
      <c r="Y6" s="406"/>
      <c r="Z6" s="406"/>
      <c r="AA6" s="406"/>
      <c r="AB6" s="406"/>
      <c r="AC6" s="406"/>
      <c r="AD6" s="407"/>
      <c r="AE6" s="744" t="s">
        <v>222</v>
      </c>
      <c r="AF6" s="745"/>
      <c r="AG6" s="745"/>
      <c r="AH6" s="745"/>
      <c r="AI6" s="746"/>
      <c r="AJ6" s="433">
        <f>SUMIFS(AG:AG, AT:AT, "対象", BH:BH, "その他", K:K, "&lt;&gt;*短期入所*")</f>
        <v>0</v>
      </c>
      <c r="AK6" s="522"/>
      <c r="AL6" s="522"/>
      <c r="AM6" s="522"/>
      <c r="AN6" s="522"/>
      <c r="AO6" s="522"/>
      <c r="AP6" s="523"/>
      <c r="AQ6" s="515"/>
      <c r="AR6" s="522"/>
      <c r="AS6" s="515"/>
      <c r="AT6" s="515"/>
      <c r="AU6" s="524"/>
      <c r="AV6" s="524"/>
      <c r="AW6" s="524"/>
      <c r="AX6" s="738"/>
      <c r="AY6" s="738"/>
      <c r="AZ6" s="738"/>
      <c r="BA6" s="738"/>
      <c r="BB6" s="738"/>
      <c r="BC6" s="738"/>
      <c r="BD6" s="738"/>
      <c r="BE6" s="738"/>
      <c r="BF6" s="738"/>
      <c r="BG6" s="738"/>
      <c r="BH6" s="738"/>
      <c r="BI6" s="738"/>
      <c r="BJ6" s="525"/>
      <c r="BK6" s="738"/>
      <c r="BL6" s="738"/>
      <c r="BM6" s="738"/>
      <c r="BN6" s="738"/>
      <c r="BO6" s="738"/>
    </row>
    <row r="7" spans="1:68" s="517" customFormat="1" ht="35.25" customHeight="1" thickBot="1">
      <c r="A7" s="765" t="s">
        <v>223</v>
      </c>
      <c r="B7" s="765"/>
      <c r="C7" s="765"/>
      <c r="D7" s="765"/>
      <c r="E7" s="765"/>
      <c r="F7" s="765"/>
      <c r="G7" s="765"/>
      <c r="H7" s="765"/>
      <c r="I7" s="765"/>
      <c r="J7" s="765"/>
      <c r="K7" s="765"/>
      <c r="L7" s="765"/>
      <c r="M7" s="765"/>
      <c r="N7" s="434"/>
      <c r="O7" s="403"/>
      <c r="P7" s="430"/>
      <c r="Q7" s="404"/>
      <c r="R7" s="405"/>
      <c r="S7" s="283"/>
      <c r="T7" s="406"/>
      <c r="U7" s="406"/>
      <c r="V7" s="406"/>
      <c r="W7" s="406"/>
      <c r="X7" s="406"/>
      <c r="Y7" s="406"/>
      <c r="Z7" s="406"/>
      <c r="AA7" s="406"/>
      <c r="AB7" s="406"/>
      <c r="AC7" s="406"/>
      <c r="AD7" s="407"/>
      <c r="AE7" s="744" t="s">
        <v>224</v>
      </c>
      <c r="AF7" s="745"/>
      <c r="AG7" s="745"/>
      <c r="AH7" s="745"/>
      <c r="AI7" s="746"/>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735"/>
      <c r="AR8" s="735"/>
      <c r="AS8" s="735"/>
      <c r="AT8" s="735"/>
      <c r="AU8" s="735"/>
      <c r="AV8" s="735"/>
      <c r="AW8" s="735"/>
      <c r="AX8" s="735"/>
      <c r="AY8" s="526"/>
      <c r="AZ8" s="735"/>
      <c r="BA8" s="735"/>
      <c r="BB8" s="735"/>
      <c r="BC8" s="735"/>
      <c r="BD8" s="735"/>
      <c r="BE8" s="735"/>
      <c r="BF8" s="526"/>
      <c r="BG8" s="735"/>
      <c r="BH8" s="735"/>
      <c r="BI8" s="735"/>
      <c r="BJ8" s="735"/>
      <c r="BK8" s="735"/>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736" t="str">
        <f>IF(D3="", "", IFERROR(IF(COUNTIF(AP12:AP111,"未入力")=0,"○","×"),""))</f>
        <v/>
      </c>
      <c r="AD9" s="737"/>
      <c r="AE9" s="441" t="str">
        <f>IF(D3="", "", IFERROR(IF(COUNTIF(AQ:AQ,"未入力")=0,"○","×"),""))</f>
        <v/>
      </c>
      <c r="AF9" s="441" t="str">
        <f>IF(D3="", "", IFERROR(IF(COUNTIF(AS:AS,"未入力")=0,"○","×"),""))</f>
        <v/>
      </c>
      <c r="AG9" s="736" t="str">
        <f>IF(D3="", "", IFERROR(IF(COUNTIF(AW:AW,"未入力")=0,"○","×"),""))</f>
        <v/>
      </c>
      <c r="AH9" s="737"/>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783"/>
      <c r="B10" s="785" t="s">
        <v>225</v>
      </c>
      <c r="C10" s="786"/>
      <c r="D10" s="786"/>
      <c r="E10" s="786"/>
      <c r="F10" s="787"/>
      <c r="G10" s="791" t="s">
        <v>39</v>
      </c>
      <c r="H10" s="750" t="s">
        <v>40</v>
      </c>
      <c r="I10" s="750"/>
      <c r="J10" s="751" t="s">
        <v>226</v>
      </c>
      <c r="K10" s="753" t="s">
        <v>42</v>
      </c>
      <c r="L10" s="776" t="s">
        <v>227</v>
      </c>
      <c r="M10" s="778" t="s">
        <v>228</v>
      </c>
      <c r="N10" s="780" t="s">
        <v>229</v>
      </c>
      <c r="O10" s="775" t="s">
        <v>230</v>
      </c>
      <c r="P10" s="766" t="s">
        <v>231</v>
      </c>
      <c r="Q10" s="767"/>
      <c r="R10" s="767"/>
      <c r="S10" s="767"/>
      <c r="T10" s="767"/>
      <c r="U10" s="767"/>
      <c r="V10" s="767"/>
      <c r="W10" s="767"/>
      <c r="X10" s="767"/>
      <c r="Y10" s="767"/>
      <c r="Z10" s="767"/>
      <c r="AA10" s="768"/>
      <c r="AB10" s="772" t="s">
        <v>232</v>
      </c>
      <c r="AC10" s="774" t="s">
        <v>233</v>
      </c>
      <c r="AD10" s="775"/>
      <c r="AE10" s="443" t="s">
        <v>234</v>
      </c>
      <c r="AF10" s="443" t="s">
        <v>235</v>
      </c>
      <c r="AG10" s="793" t="s">
        <v>236</v>
      </c>
      <c r="AH10" s="775"/>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784"/>
      <c r="B11" s="788"/>
      <c r="C11" s="789"/>
      <c r="D11" s="789"/>
      <c r="E11" s="789"/>
      <c r="F11" s="790"/>
      <c r="G11" s="792"/>
      <c r="H11" s="446" t="s">
        <v>240</v>
      </c>
      <c r="I11" s="446" t="s">
        <v>241</v>
      </c>
      <c r="J11" s="752"/>
      <c r="K11" s="754"/>
      <c r="L11" s="777"/>
      <c r="M11" s="779"/>
      <c r="N11" s="781"/>
      <c r="O11" s="782"/>
      <c r="P11" s="769"/>
      <c r="Q11" s="770"/>
      <c r="R11" s="770"/>
      <c r="S11" s="770"/>
      <c r="T11" s="770"/>
      <c r="U11" s="770"/>
      <c r="V11" s="770"/>
      <c r="W11" s="770"/>
      <c r="X11" s="770"/>
      <c r="Y11" s="770"/>
      <c r="Z11" s="770"/>
      <c r="AA11" s="771"/>
      <c r="AB11" s="773"/>
      <c r="AC11" s="447" t="s">
        <v>242</v>
      </c>
      <c r="AD11" s="448" t="s">
        <v>243</v>
      </c>
      <c r="AE11" s="449" t="s">
        <v>244</v>
      </c>
      <c r="AF11" s="450" t="s">
        <v>245</v>
      </c>
      <c r="AG11" s="450" t="s">
        <v>246</v>
      </c>
      <c r="AH11" s="451" t="s">
        <v>247</v>
      </c>
      <c r="AI11" s="452" t="s">
        <v>248</v>
      </c>
      <c r="AJ11" s="453" t="s">
        <v>249</v>
      </c>
      <c r="AK11" s="755" t="s">
        <v>250</v>
      </c>
      <c r="AL11" s="756"/>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747" t="str">
        <f>IF(基本情報入力シート!B40="","",基本情報入力シート!B40)</f>
        <v/>
      </c>
      <c r="C12" s="748"/>
      <c r="D12" s="748"/>
      <c r="E12" s="748"/>
      <c r="F12" s="74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747" t="str">
        <f>IF(基本情報入力シート!B41="","",基本情報入力シート!B41)</f>
        <v/>
      </c>
      <c r="C13" s="748"/>
      <c r="D13" s="748"/>
      <c r="E13" s="748"/>
      <c r="F13" s="74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747" t="str">
        <f>IF(基本情報入力シート!B42="","",基本情報入力シート!B42)</f>
        <v/>
      </c>
      <c r="C14" s="748"/>
      <c r="D14" s="748"/>
      <c r="E14" s="748"/>
      <c r="F14" s="74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747" t="str">
        <f>IF(基本情報入力シート!B43="","",基本情報入力シート!B43)</f>
        <v/>
      </c>
      <c r="C15" s="748"/>
      <c r="D15" s="748"/>
      <c r="E15" s="748"/>
      <c r="F15" s="74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747" t="str">
        <f>IF(基本情報入力シート!B44="","",基本情報入力シート!B44)</f>
        <v/>
      </c>
      <c r="C16" s="748"/>
      <c r="D16" s="748"/>
      <c r="E16" s="748"/>
      <c r="F16" s="74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v>8</v>
      </c>
      <c r="R16" s="457" t="s">
        <v>271</v>
      </c>
      <c r="S16" s="141">
        <v>4</v>
      </c>
      <c r="T16" s="457" t="s">
        <v>272</v>
      </c>
      <c r="U16" s="141">
        <v>8</v>
      </c>
      <c r="V16" s="457" t="s">
        <v>271</v>
      </c>
      <c r="W16" s="141">
        <v>5</v>
      </c>
      <c r="X16" s="457" t="s">
        <v>182</v>
      </c>
      <c r="Y16" s="457" t="s">
        <v>274</v>
      </c>
      <c r="Z16" s="457">
        <f t="shared" si="16"/>
        <v>2</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747" t="str">
        <f>IF(基本情報入力シート!B45="","",基本情報入力シート!B45)</f>
        <v/>
      </c>
      <c r="C17" s="748"/>
      <c r="D17" s="748"/>
      <c r="E17" s="748"/>
      <c r="F17" s="74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v>8</v>
      </c>
      <c r="R17" s="457" t="s">
        <v>271</v>
      </c>
      <c r="S17" s="141">
        <v>4</v>
      </c>
      <c r="T17" s="457" t="s">
        <v>272</v>
      </c>
      <c r="U17" s="141">
        <v>8</v>
      </c>
      <c r="V17" s="457" t="s">
        <v>271</v>
      </c>
      <c r="W17" s="141">
        <v>5</v>
      </c>
      <c r="X17" s="457" t="s">
        <v>182</v>
      </c>
      <c r="Y17" s="457" t="s">
        <v>274</v>
      </c>
      <c r="Z17" s="457">
        <f t="shared" si="16"/>
        <v>2</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747" t="str">
        <f>IF(基本情報入力シート!B46="","",基本情報入力シート!B46)</f>
        <v/>
      </c>
      <c r="C18" s="748"/>
      <c r="D18" s="748"/>
      <c r="E18" s="748"/>
      <c r="F18" s="74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v>8</v>
      </c>
      <c r="R18" s="457" t="s">
        <v>271</v>
      </c>
      <c r="S18" s="141">
        <v>4</v>
      </c>
      <c r="T18" s="457" t="s">
        <v>272</v>
      </c>
      <c r="U18" s="141">
        <v>8</v>
      </c>
      <c r="V18" s="457" t="s">
        <v>271</v>
      </c>
      <c r="W18" s="141">
        <v>5</v>
      </c>
      <c r="X18" s="457" t="s">
        <v>273</v>
      </c>
      <c r="Y18" s="457" t="s">
        <v>274</v>
      </c>
      <c r="Z18" s="457">
        <f t="shared" si="16"/>
        <v>2</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747" t="str">
        <f>IF(基本情報入力シート!B47="","",基本情報入力シート!B47)</f>
        <v/>
      </c>
      <c r="C19" s="748"/>
      <c r="D19" s="748"/>
      <c r="E19" s="748"/>
      <c r="F19" s="74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v>8</v>
      </c>
      <c r="R19" s="457" t="s">
        <v>271</v>
      </c>
      <c r="S19" s="141">
        <v>4</v>
      </c>
      <c r="T19" s="457" t="s">
        <v>272</v>
      </c>
      <c r="U19" s="141">
        <v>8</v>
      </c>
      <c r="V19" s="457" t="s">
        <v>271</v>
      </c>
      <c r="W19" s="141">
        <v>5</v>
      </c>
      <c r="X19" s="457" t="s">
        <v>273</v>
      </c>
      <c r="Y19" s="457" t="s">
        <v>274</v>
      </c>
      <c r="Z19" s="457">
        <f t="shared" si="16"/>
        <v>2</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747" t="str">
        <f>IF(基本情報入力シート!B48="","",基本情報入力シート!B48)</f>
        <v/>
      </c>
      <c r="C20" s="748"/>
      <c r="D20" s="748"/>
      <c r="E20" s="748"/>
      <c r="F20" s="74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v>8</v>
      </c>
      <c r="R20" s="457" t="s">
        <v>271</v>
      </c>
      <c r="S20" s="141">
        <v>4</v>
      </c>
      <c r="T20" s="457" t="s">
        <v>272</v>
      </c>
      <c r="U20" s="141">
        <v>8</v>
      </c>
      <c r="V20" s="457" t="s">
        <v>271</v>
      </c>
      <c r="W20" s="141">
        <v>5</v>
      </c>
      <c r="X20" s="457" t="s">
        <v>273</v>
      </c>
      <c r="Y20" s="457" t="s">
        <v>274</v>
      </c>
      <c r="Z20" s="457">
        <f t="shared" si="16"/>
        <v>2</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747" t="str">
        <f>IF(基本情報入力シート!B49="","",基本情報入力シート!B49)</f>
        <v/>
      </c>
      <c r="C21" s="748"/>
      <c r="D21" s="748"/>
      <c r="E21" s="748"/>
      <c r="F21" s="74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v>8</v>
      </c>
      <c r="R21" s="457" t="s">
        <v>271</v>
      </c>
      <c r="S21" s="141">
        <v>4</v>
      </c>
      <c r="T21" s="457" t="s">
        <v>272</v>
      </c>
      <c r="U21" s="141">
        <v>8</v>
      </c>
      <c r="V21" s="457" t="s">
        <v>271</v>
      </c>
      <c r="W21" s="141">
        <v>5</v>
      </c>
      <c r="X21" s="457" t="s">
        <v>182</v>
      </c>
      <c r="Y21" s="457" t="s">
        <v>274</v>
      </c>
      <c r="Z21" s="457">
        <f t="shared" si="16"/>
        <v>2</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747" t="str">
        <f>IF(基本情報入力シート!B50="","",基本情報入力シート!B50)</f>
        <v/>
      </c>
      <c r="C22" s="748"/>
      <c r="D22" s="748"/>
      <c r="E22" s="748"/>
      <c r="F22" s="74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v>8</v>
      </c>
      <c r="R22" s="457" t="s">
        <v>271</v>
      </c>
      <c r="S22" s="141">
        <v>4</v>
      </c>
      <c r="T22" s="457" t="s">
        <v>272</v>
      </c>
      <c r="U22" s="141">
        <v>8</v>
      </c>
      <c r="V22" s="457" t="s">
        <v>271</v>
      </c>
      <c r="W22" s="141">
        <v>5</v>
      </c>
      <c r="X22" s="457" t="s">
        <v>273</v>
      </c>
      <c r="Y22" s="457" t="s">
        <v>274</v>
      </c>
      <c r="Z22" s="457">
        <f t="shared" si="16"/>
        <v>2</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747" t="str">
        <f>IF(基本情報入力シート!B51="","",基本情報入力シート!B51)</f>
        <v/>
      </c>
      <c r="C23" s="748"/>
      <c r="D23" s="748"/>
      <c r="E23" s="748"/>
      <c r="F23" s="74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v>8</v>
      </c>
      <c r="R23" s="457" t="s">
        <v>271</v>
      </c>
      <c r="S23" s="141">
        <v>4</v>
      </c>
      <c r="T23" s="457" t="s">
        <v>272</v>
      </c>
      <c r="U23" s="141">
        <v>8</v>
      </c>
      <c r="V23" s="457" t="s">
        <v>271</v>
      </c>
      <c r="W23" s="141">
        <v>5</v>
      </c>
      <c r="X23" s="457" t="s">
        <v>273</v>
      </c>
      <c r="Y23" s="457" t="s">
        <v>274</v>
      </c>
      <c r="Z23" s="457">
        <f t="shared" si="16"/>
        <v>2</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747" t="str">
        <f>IF(基本情報入力シート!B52="","",基本情報入力シート!B52)</f>
        <v/>
      </c>
      <c r="C24" s="748"/>
      <c r="D24" s="748"/>
      <c r="E24" s="748"/>
      <c r="F24" s="74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v>8</v>
      </c>
      <c r="R24" s="457" t="s">
        <v>271</v>
      </c>
      <c r="S24" s="141">
        <v>4</v>
      </c>
      <c r="T24" s="457" t="s">
        <v>272</v>
      </c>
      <c r="U24" s="141">
        <v>8</v>
      </c>
      <c r="V24" s="457" t="s">
        <v>271</v>
      </c>
      <c r="W24" s="141">
        <v>5</v>
      </c>
      <c r="X24" s="457" t="s">
        <v>273</v>
      </c>
      <c r="Y24" s="457" t="s">
        <v>274</v>
      </c>
      <c r="Z24" s="457">
        <f t="shared" si="16"/>
        <v>2</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747" t="str">
        <f>IF(基本情報入力シート!B53="","",基本情報入力シート!B53)</f>
        <v/>
      </c>
      <c r="C25" s="748"/>
      <c r="D25" s="748"/>
      <c r="E25" s="748"/>
      <c r="F25" s="74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v>8</v>
      </c>
      <c r="R25" s="457" t="s">
        <v>271</v>
      </c>
      <c r="S25" s="141">
        <v>4</v>
      </c>
      <c r="T25" s="457" t="s">
        <v>272</v>
      </c>
      <c r="U25" s="141">
        <v>8</v>
      </c>
      <c r="V25" s="457" t="s">
        <v>271</v>
      </c>
      <c r="W25" s="141">
        <v>5</v>
      </c>
      <c r="X25" s="457" t="s">
        <v>182</v>
      </c>
      <c r="Y25" s="457" t="s">
        <v>274</v>
      </c>
      <c r="Z25" s="457">
        <f t="shared" si="16"/>
        <v>2</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747" t="str">
        <f>IF(基本情報入力シート!B54="","",基本情報入力シート!B54)</f>
        <v/>
      </c>
      <c r="C26" s="748"/>
      <c r="D26" s="748"/>
      <c r="E26" s="748"/>
      <c r="F26" s="74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v>8</v>
      </c>
      <c r="R26" s="457" t="s">
        <v>271</v>
      </c>
      <c r="S26" s="141">
        <v>4</v>
      </c>
      <c r="T26" s="457" t="s">
        <v>272</v>
      </c>
      <c r="U26" s="141">
        <v>8</v>
      </c>
      <c r="V26" s="457" t="s">
        <v>271</v>
      </c>
      <c r="W26" s="141">
        <v>5</v>
      </c>
      <c r="X26" s="457" t="s">
        <v>182</v>
      </c>
      <c r="Y26" s="457" t="s">
        <v>274</v>
      </c>
      <c r="Z26" s="457">
        <f t="shared" si="16"/>
        <v>2</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747" t="str">
        <f>IF(基本情報入力シート!B55="","",基本情報入力シート!B55)</f>
        <v/>
      </c>
      <c r="C27" s="748"/>
      <c r="D27" s="748"/>
      <c r="E27" s="748"/>
      <c r="F27" s="74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v>8</v>
      </c>
      <c r="R27" s="457" t="s">
        <v>271</v>
      </c>
      <c r="S27" s="141">
        <v>4</v>
      </c>
      <c r="T27" s="457" t="s">
        <v>272</v>
      </c>
      <c r="U27" s="141">
        <v>8</v>
      </c>
      <c r="V27" s="457" t="s">
        <v>271</v>
      </c>
      <c r="W27" s="141">
        <v>5</v>
      </c>
      <c r="X27" s="457" t="s">
        <v>273</v>
      </c>
      <c r="Y27" s="457" t="s">
        <v>274</v>
      </c>
      <c r="Z27" s="457">
        <f t="shared" si="16"/>
        <v>2</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747" t="str">
        <f>IF(基本情報入力シート!B56="","",基本情報入力シート!B56)</f>
        <v/>
      </c>
      <c r="C28" s="748"/>
      <c r="D28" s="748"/>
      <c r="E28" s="748"/>
      <c r="F28" s="74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v>8</v>
      </c>
      <c r="R28" s="457" t="s">
        <v>271</v>
      </c>
      <c r="S28" s="141">
        <v>4</v>
      </c>
      <c r="T28" s="457" t="s">
        <v>272</v>
      </c>
      <c r="U28" s="141">
        <v>8</v>
      </c>
      <c r="V28" s="457" t="s">
        <v>271</v>
      </c>
      <c r="W28" s="141">
        <v>5</v>
      </c>
      <c r="X28" s="457" t="s">
        <v>273</v>
      </c>
      <c r="Y28" s="457" t="s">
        <v>274</v>
      </c>
      <c r="Z28" s="457">
        <f t="shared" si="16"/>
        <v>2</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747" t="str">
        <f>IF(基本情報入力シート!B57="","",基本情報入力シート!B57)</f>
        <v/>
      </c>
      <c r="C29" s="748"/>
      <c r="D29" s="748"/>
      <c r="E29" s="748"/>
      <c r="F29" s="74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v>8</v>
      </c>
      <c r="R29" s="457" t="s">
        <v>271</v>
      </c>
      <c r="S29" s="141">
        <v>4</v>
      </c>
      <c r="T29" s="457" t="s">
        <v>272</v>
      </c>
      <c r="U29" s="141">
        <v>8</v>
      </c>
      <c r="V29" s="457" t="s">
        <v>271</v>
      </c>
      <c r="W29" s="141">
        <v>5</v>
      </c>
      <c r="X29" s="457" t="s">
        <v>273</v>
      </c>
      <c r="Y29" s="457" t="s">
        <v>274</v>
      </c>
      <c r="Z29" s="457">
        <f t="shared" si="16"/>
        <v>2</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747" t="str">
        <f>IF(基本情報入力シート!B58="","",基本情報入力シート!B58)</f>
        <v/>
      </c>
      <c r="C30" s="748"/>
      <c r="D30" s="748"/>
      <c r="E30" s="748"/>
      <c r="F30" s="74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v>8</v>
      </c>
      <c r="R30" s="457" t="s">
        <v>271</v>
      </c>
      <c r="S30" s="141">
        <v>4</v>
      </c>
      <c r="T30" s="457" t="s">
        <v>272</v>
      </c>
      <c r="U30" s="141">
        <v>8</v>
      </c>
      <c r="V30" s="457" t="s">
        <v>271</v>
      </c>
      <c r="W30" s="141">
        <v>5</v>
      </c>
      <c r="X30" s="457" t="s">
        <v>182</v>
      </c>
      <c r="Y30" s="457" t="s">
        <v>274</v>
      </c>
      <c r="Z30" s="457">
        <f t="shared" si="16"/>
        <v>2</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747" t="str">
        <f>IF(基本情報入力シート!B59="","",基本情報入力シート!B59)</f>
        <v/>
      </c>
      <c r="C31" s="748"/>
      <c r="D31" s="748"/>
      <c r="E31" s="748"/>
      <c r="F31" s="74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v>8</v>
      </c>
      <c r="R31" s="457" t="s">
        <v>271</v>
      </c>
      <c r="S31" s="141">
        <v>4</v>
      </c>
      <c r="T31" s="457" t="s">
        <v>272</v>
      </c>
      <c r="U31" s="141">
        <v>8</v>
      </c>
      <c r="V31" s="457" t="s">
        <v>271</v>
      </c>
      <c r="W31" s="141">
        <v>5</v>
      </c>
      <c r="X31" s="457" t="s">
        <v>273</v>
      </c>
      <c r="Y31" s="457" t="s">
        <v>274</v>
      </c>
      <c r="Z31" s="457">
        <f t="shared" si="16"/>
        <v>2</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747" t="str">
        <f>IF(基本情報入力シート!B60="","",基本情報入力シート!B60)</f>
        <v/>
      </c>
      <c r="C32" s="748"/>
      <c r="D32" s="748"/>
      <c r="E32" s="748"/>
      <c r="F32" s="74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v>8</v>
      </c>
      <c r="R32" s="457" t="s">
        <v>271</v>
      </c>
      <c r="S32" s="141">
        <v>4</v>
      </c>
      <c r="T32" s="457" t="s">
        <v>272</v>
      </c>
      <c r="U32" s="141">
        <v>8</v>
      </c>
      <c r="V32" s="457" t="s">
        <v>271</v>
      </c>
      <c r="W32" s="141">
        <v>5</v>
      </c>
      <c r="X32" s="457" t="s">
        <v>273</v>
      </c>
      <c r="Y32" s="457" t="s">
        <v>274</v>
      </c>
      <c r="Z32" s="457">
        <f t="shared" si="16"/>
        <v>2</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747" t="str">
        <f>IF(基本情報入力シート!B61="","",基本情報入力シート!B61)</f>
        <v/>
      </c>
      <c r="C33" s="748"/>
      <c r="D33" s="748"/>
      <c r="E33" s="748"/>
      <c r="F33" s="74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v>8</v>
      </c>
      <c r="R33" s="457" t="s">
        <v>271</v>
      </c>
      <c r="S33" s="141">
        <v>4</v>
      </c>
      <c r="T33" s="457" t="s">
        <v>272</v>
      </c>
      <c r="U33" s="141">
        <v>8</v>
      </c>
      <c r="V33" s="457" t="s">
        <v>271</v>
      </c>
      <c r="W33" s="141">
        <v>5</v>
      </c>
      <c r="X33" s="457" t="s">
        <v>273</v>
      </c>
      <c r="Y33" s="457" t="s">
        <v>274</v>
      </c>
      <c r="Z33" s="457">
        <f t="shared" si="16"/>
        <v>2</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747" t="str">
        <f>IF(基本情報入力シート!B62="","",基本情報入力シート!B62)</f>
        <v/>
      </c>
      <c r="C34" s="748"/>
      <c r="D34" s="748"/>
      <c r="E34" s="748"/>
      <c r="F34" s="74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v>8</v>
      </c>
      <c r="R34" s="457" t="s">
        <v>271</v>
      </c>
      <c r="S34" s="141">
        <v>4</v>
      </c>
      <c r="T34" s="457" t="s">
        <v>272</v>
      </c>
      <c r="U34" s="141">
        <v>8</v>
      </c>
      <c r="V34" s="457" t="s">
        <v>271</v>
      </c>
      <c r="W34" s="141">
        <v>5</v>
      </c>
      <c r="X34" s="457" t="s">
        <v>182</v>
      </c>
      <c r="Y34" s="457" t="s">
        <v>274</v>
      </c>
      <c r="Z34" s="457">
        <f t="shared" si="16"/>
        <v>2</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747" t="str">
        <f>IF(基本情報入力シート!B63="","",基本情報入力シート!B63)</f>
        <v/>
      </c>
      <c r="C35" s="748"/>
      <c r="D35" s="748"/>
      <c r="E35" s="748"/>
      <c r="F35" s="74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v>8</v>
      </c>
      <c r="R35" s="457" t="s">
        <v>271</v>
      </c>
      <c r="S35" s="141">
        <v>4</v>
      </c>
      <c r="T35" s="457" t="s">
        <v>272</v>
      </c>
      <c r="U35" s="141">
        <v>8</v>
      </c>
      <c r="V35" s="457" t="s">
        <v>271</v>
      </c>
      <c r="W35" s="141">
        <v>5</v>
      </c>
      <c r="X35" s="457" t="s">
        <v>182</v>
      </c>
      <c r="Y35" s="457" t="s">
        <v>274</v>
      </c>
      <c r="Z35" s="457">
        <f t="shared" si="16"/>
        <v>2</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747" t="str">
        <f>IF(基本情報入力シート!B64="","",基本情報入力シート!B64)</f>
        <v/>
      </c>
      <c r="C36" s="748"/>
      <c r="D36" s="748"/>
      <c r="E36" s="748"/>
      <c r="F36" s="74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v>8</v>
      </c>
      <c r="R36" s="457" t="s">
        <v>271</v>
      </c>
      <c r="S36" s="141">
        <v>4</v>
      </c>
      <c r="T36" s="457" t="s">
        <v>272</v>
      </c>
      <c r="U36" s="141">
        <v>8</v>
      </c>
      <c r="V36" s="457" t="s">
        <v>271</v>
      </c>
      <c r="W36" s="141">
        <v>5</v>
      </c>
      <c r="X36" s="457" t="s">
        <v>273</v>
      </c>
      <c r="Y36" s="457" t="s">
        <v>274</v>
      </c>
      <c r="Z36" s="457">
        <f t="shared" si="16"/>
        <v>2</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747" t="str">
        <f>IF(基本情報入力シート!B65="","",基本情報入力シート!B65)</f>
        <v/>
      </c>
      <c r="C37" s="748"/>
      <c r="D37" s="748"/>
      <c r="E37" s="748"/>
      <c r="F37" s="74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v>8</v>
      </c>
      <c r="R37" s="457" t="s">
        <v>271</v>
      </c>
      <c r="S37" s="141">
        <v>4</v>
      </c>
      <c r="T37" s="457" t="s">
        <v>272</v>
      </c>
      <c r="U37" s="141">
        <v>8</v>
      </c>
      <c r="V37" s="457" t="s">
        <v>271</v>
      </c>
      <c r="W37" s="141">
        <v>5</v>
      </c>
      <c r="X37" s="457" t="s">
        <v>273</v>
      </c>
      <c r="Y37" s="457" t="s">
        <v>274</v>
      </c>
      <c r="Z37" s="457">
        <f t="shared" si="16"/>
        <v>2</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747" t="str">
        <f>IF(基本情報入力シート!B66="","",基本情報入力シート!B66)</f>
        <v/>
      </c>
      <c r="C38" s="748"/>
      <c r="D38" s="748"/>
      <c r="E38" s="748"/>
      <c r="F38" s="74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v>8</v>
      </c>
      <c r="R38" s="457" t="s">
        <v>271</v>
      </c>
      <c r="S38" s="141">
        <v>4</v>
      </c>
      <c r="T38" s="457" t="s">
        <v>272</v>
      </c>
      <c r="U38" s="141">
        <v>8</v>
      </c>
      <c r="V38" s="457" t="s">
        <v>271</v>
      </c>
      <c r="W38" s="141">
        <v>5</v>
      </c>
      <c r="X38" s="457" t="s">
        <v>273</v>
      </c>
      <c r="Y38" s="457" t="s">
        <v>274</v>
      </c>
      <c r="Z38" s="457">
        <f t="shared" si="16"/>
        <v>2</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747" t="str">
        <f>IF(基本情報入力シート!B67="","",基本情報入力シート!B67)</f>
        <v/>
      </c>
      <c r="C39" s="748"/>
      <c r="D39" s="748"/>
      <c r="E39" s="748"/>
      <c r="F39" s="74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v>8</v>
      </c>
      <c r="R39" s="457" t="s">
        <v>271</v>
      </c>
      <c r="S39" s="141">
        <v>4</v>
      </c>
      <c r="T39" s="457" t="s">
        <v>272</v>
      </c>
      <c r="U39" s="141">
        <v>8</v>
      </c>
      <c r="V39" s="457" t="s">
        <v>271</v>
      </c>
      <c r="W39" s="141">
        <v>5</v>
      </c>
      <c r="X39" s="457" t="s">
        <v>182</v>
      </c>
      <c r="Y39" s="457" t="s">
        <v>274</v>
      </c>
      <c r="Z39" s="457">
        <f t="shared" si="16"/>
        <v>2</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747" t="str">
        <f>IF(基本情報入力シート!B68="","",基本情報入力シート!B68)</f>
        <v/>
      </c>
      <c r="C40" s="748"/>
      <c r="D40" s="748"/>
      <c r="E40" s="748"/>
      <c r="F40" s="74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v>8</v>
      </c>
      <c r="R40" s="457" t="s">
        <v>271</v>
      </c>
      <c r="S40" s="141">
        <v>4</v>
      </c>
      <c r="T40" s="457" t="s">
        <v>272</v>
      </c>
      <c r="U40" s="141">
        <v>8</v>
      </c>
      <c r="V40" s="457" t="s">
        <v>271</v>
      </c>
      <c r="W40" s="141">
        <v>5</v>
      </c>
      <c r="X40" s="457" t="s">
        <v>273</v>
      </c>
      <c r="Y40" s="457" t="s">
        <v>274</v>
      </c>
      <c r="Z40" s="457">
        <f t="shared" si="16"/>
        <v>2</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747" t="str">
        <f>IF(基本情報入力シート!B69="","",基本情報入力シート!B69)</f>
        <v/>
      </c>
      <c r="C41" s="748"/>
      <c r="D41" s="748"/>
      <c r="E41" s="748"/>
      <c r="F41" s="74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v>8</v>
      </c>
      <c r="R41" s="457" t="s">
        <v>271</v>
      </c>
      <c r="S41" s="141">
        <v>4</v>
      </c>
      <c r="T41" s="457" t="s">
        <v>272</v>
      </c>
      <c r="U41" s="141">
        <v>8</v>
      </c>
      <c r="V41" s="457" t="s">
        <v>271</v>
      </c>
      <c r="W41" s="141">
        <v>5</v>
      </c>
      <c r="X41" s="457" t="s">
        <v>273</v>
      </c>
      <c r="Y41" s="457" t="s">
        <v>274</v>
      </c>
      <c r="Z41" s="457">
        <f t="shared" si="16"/>
        <v>2</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747" t="str">
        <f>IF(基本情報入力シート!B70="","",基本情報入力シート!B70)</f>
        <v/>
      </c>
      <c r="C42" s="748"/>
      <c r="D42" s="748"/>
      <c r="E42" s="748"/>
      <c r="F42" s="74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v>8</v>
      </c>
      <c r="R42" s="457" t="s">
        <v>271</v>
      </c>
      <c r="S42" s="141">
        <v>4</v>
      </c>
      <c r="T42" s="457" t="s">
        <v>272</v>
      </c>
      <c r="U42" s="141">
        <v>8</v>
      </c>
      <c r="V42" s="457" t="s">
        <v>271</v>
      </c>
      <c r="W42" s="141">
        <v>5</v>
      </c>
      <c r="X42" s="457" t="s">
        <v>273</v>
      </c>
      <c r="Y42" s="457" t="s">
        <v>274</v>
      </c>
      <c r="Z42" s="457">
        <f t="shared" si="16"/>
        <v>2</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747" t="str">
        <f>IF(基本情報入力シート!B71="","",基本情報入力シート!B71)</f>
        <v/>
      </c>
      <c r="C43" s="748"/>
      <c r="D43" s="748"/>
      <c r="E43" s="748"/>
      <c r="F43" s="74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v>8</v>
      </c>
      <c r="R43" s="457" t="s">
        <v>271</v>
      </c>
      <c r="S43" s="141">
        <v>4</v>
      </c>
      <c r="T43" s="457" t="s">
        <v>272</v>
      </c>
      <c r="U43" s="141">
        <v>8</v>
      </c>
      <c r="V43" s="457" t="s">
        <v>271</v>
      </c>
      <c r="W43" s="141">
        <v>5</v>
      </c>
      <c r="X43" s="457" t="s">
        <v>182</v>
      </c>
      <c r="Y43" s="457" t="s">
        <v>274</v>
      </c>
      <c r="Z43" s="457">
        <f t="shared" si="16"/>
        <v>2</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747" t="str">
        <f>IF(基本情報入力シート!B72="","",基本情報入力シート!B72)</f>
        <v/>
      </c>
      <c r="C44" s="748"/>
      <c r="D44" s="748"/>
      <c r="E44" s="748"/>
      <c r="F44" s="74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v>8</v>
      </c>
      <c r="R44" s="457" t="s">
        <v>271</v>
      </c>
      <c r="S44" s="141">
        <v>4</v>
      </c>
      <c r="T44" s="457" t="s">
        <v>272</v>
      </c>
      <c r="U44" s="141">
        <v>8</v>
      </c>
      <c r="V44" s="457" t="s">
        <v>271</v>
      </c>
      <c r="W44" s="141">
        <v>5</v>
      </c>
      <c r="X44" s="457" t="s">
        <v>182</v>
      </c>
      <c r="Y44" s="457" t="s">
        <v>274</v>
      </c>
      <c r="Z44" s="457">
        <f t="shared" si="16"/>
        <v>2</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747" t="str">
        <f>IF(基本情報入力シート!B73="","",基本情報入力シート!B73)</f>
        <v/>
      </c>
      <c r="C45" s="748"/>
      <c r="D45" s="748"/>
      <c r="E45" s="748"/>
      <c r="F45" s="74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v>8</v>
      </c>
      <c r="R45" s="457" t="s">
        <v>271</v>
      </c>
      <c r="S45" s="141">
        <v>4</v>
      </c>
      <c r="T45" s="457" t="s">
        <v>272</v>
      </c>
      <c r="U45" s="141">
        <v>8</v>
      </c>
      <c r="V45" s="457" t="s">
        <v>271</v>
      </c>
      <c r="W45" s="141">
        <v>5</v>
      </c>
      <c r="X45" s="457" t="s">
        <v>273</v>
      </c>
      <c r="Y45" s="457" t="s">
        <v>274</v>
      </c>
      <c r="Z45" s="457">
        <f t="shared" si="16"/>
        <v>2</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747" t="str">
        <f>IF(基本情報入力シート!B74="","",基本情報入力シート!B74)</f>
        <v/>
      </c>
      <c r="C46" s="748"/>
      <c r="D46" s="748"/>
      <c r="E46" s="748"/>
      <c r="F46" s="74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v>8</v>
      </c>
      <c r="R46" s="457" t="s">
        <v>271</v>
      </c>
      <c r="S46" s="141">
        <v>4</v>
      </c>
      <c r="T46" s="457" t="s">
        <v>272</v>
      </c>
      <c r="U46" s="141">
        <v>8</v>
      </c>
      <c r="V46" s="457" t="s">
        <v>271</v>
      </c>
      <c r="W46" s="141">
        <v>5</v>
      </c>
      <c r="X46" s="457" t="s">
        <v>273</v>
      </c>
      <c r="Y46" s="457" t="s">
        <v>274</v>
      </c>
      <c r="Z46" s="457">
        <f t="shared" si="16"/>
        <v>2</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747" t="str">
        <f>IF(基本情報入力シート!B75="","",基本情報入力シート!B75)</f>
        <v/>
      </c>
      <c r="C47" s="748"/>
      <c r="D47" s="748"/>
      <c r="E47" s="748"/>
      <c r="F47" s="74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v>8</v>
      </c>
      <c r="R47" s="457" t="s">
        <v>271</v>
      </c>
      <c r="S47" s="141">
        <v>4</v>
      </c>
      <c r="T47" s="457" t="s">
        <v>272</v>
      </c>
      <c r="U47" s="141">
        <v>8</v>
      </c>
      <c r="V47" s="457" t="s">
        <v>271</v>
      </c>
      <c r="W47" s="141">
        <v>5</v>
      </c>
      <c r="X47" s="457" t="s">
        <v>273</v>
      </c>
      <c r="Y47" s="457" t="s">
        <v>274</v>
      </c>
      <c r="Z47" s="457">
        <f t="shared" si="16"/>
        <v>2</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747" t="str">
        <f>IF(基本情報入力シート!B76="","",基本情報入力シート!B76)</f>
        <v/>
      </c>
      <c r="C48" s="748"/>
      <c r="D48" s="748"/>
      <c r="E48" s="748"/>
      <c r="F48" s="74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v>8</v>
      </c>
      <c r="R48" s="457" t="s">
        <v>271</v>
      </c>
      <c r="S48" s="141">
        <v>4</v>
      </c>
      <c r="T48" s="457" t="s">
        <v>272</v>
      </c>
      <c r="U48" s="141">
        <v>8</v>
      </c>
      <c r="V48" s="457" t="s">
        <v>271</v>
      </c>
      <c r="W48" s="141">
        <v>5</v>
      </c>
      <c r="X48" s="457" t="s">
        <v>182</v>
      </c>
      <c r="Y48" s="457" t="s">
        <v>274</v>
      </c>
      <c r="Z48" s="457">
        <f t="shared" si="16"/>
        <v>2</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747" t="str">
        <f>IF(基本情報入力シート!B77="","",基本情報入力シート!B77)</f>
        <v/>
      </c>
      <c r="C49" s="748"/>
      <c r="D49" s="748"/>
      <c r="E49" s="748"/>
      <c r="F49" s="74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v>8</v>
      </c>
      <c r="R49" s="457" t="s">
        <v>271</v>
      </c>
      <c r="S49" s="141">
        <v>4</v>
      </c>
      <c r="T49" s="457" t="s">
        <v>272</v>
      </c>
      <c r="U49" s="141">
        <v>8</v>
      </c>
      <c r="V49" s="457" t="s">
        <v>271</v>
      </c>
      <c r="W49" s="141">
        <v>5</v>
      </c>
      <c r="X49" s="457" t="s">
        <v>273</v>
      </c>
      <c r="Y49" s="457" t="s">
        <v>274</v>
      </c>
      <c r="Z49" s="457">
        <f t="shared" si="16"/>
        <v>2</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747" t="str">
        <f>IF(基本情報入力シート!B78="","",基本情報入力シート!B78)</f>
        <v/>
      </c>
      <c r="C50" s="748"/>
      <c r="D50" s="748"/>
      <c r="E50" s="748"/>
      <c r="F50" s="74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v>8</v>
      </c>
      <c r="R50" s="457" t="s">
        <v>271</v>
      </c>
      <c r="S50" s="141">
        <v>4</v>
      </c>
      <c r="T50" s="457" t="s">
        <v>272</v>
      </c>
      <c r="U50" s="141">
        <v>8</v>
      </c>
      <c r="V50" s="457" t="s">
        <v>271</v>
      </c>
      <c r="W50" s="141">
        <v>5</v>
      </c>
      <c r="X50" s="457" t="s">
        <v>273</v>
      </c>
      <c r="Y50" s="457" t="s">
        <v>274</v>
      </c>
      <c r="Z50" s="457">
        <f t="shared" si="16"/>
        <v>2</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747" t="str">
        <f>IF(基本情報入力シート!B79="","",基本情報入力シート!B79)</f>
        <v/>
      </c>
      <c r="C51" s="748"/>
      <c r="D51" s="748"/>
      <c r="E51" s="748"/>
      <c r="F51" s="74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v>8</v>
      </c>
      <c r="R51" s="457" t="s">
        <v>271</v>
      </c>
      <c r="S51" s="141">
        <v>4</v>
      </c>
      <c r="T51" s="457" t="s">
        <v>272</v>
      </c>
      <c r="U51" s="141">
        <v>8</v>
      </c>
      <c r="V51" s="457" t="s">
        <v>271</v>
      </c>
      <c r="W51" s="141">
        <v>5</v>
      </c>
      <c r="X51" s="457" t="s">
        <v>273</v>
      </c>
      <c r="Y51" s="457" t="s">
        <v>274</v>
      </c>
      <c r="Z51" s="457">
        <f t="shared" si="16"/>
        <v>2</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747" t="str">
        <f>IF(基本情報入力シート!B80="","",基本情報入力シート!B80)</f>
        <v/>
      </c>
      <c r="C52" s="748"/>
      <c r="D52" s="748"/>
      <c r="E52" s="748"/>
      <c r="F52" s="74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v>8</v>
      </c>
      <c r="R52" s="457" t="s">
        <v>271</v>
      </c>
      <c r="S52" s="141">
        <v>4</v>
      </c>
      <c r="T52" s="457" t="s">
        <v>272</v>
      </c>
      <c r="U52" s="141">
        <v>8</v>
      </c>
      <c r="V52" s="457" t="s">
        <v>271</v>
      </c>
      <c r="W52" s="141">
        <v>5</v>
      </c>
      <c r="X52" s="457" t="s">
        <v>182</v>
      </c>
      <c r="Y52" s="457" t="s">
        <v>274</v>
      </c>
      <c r="Z52" s="457">
        <f t="shared" si="16"/>
        <v>2</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747" t="str">
        <f>IF(基本情報入力シート!B81="","",基本情報入力シート!B81)</f>
        <v/>
      </c>
      <c r="C53" s="748"/>
      <c r="D53" s="748"/>
      <c r="E53" s="748"/>
      <c r="F53" s="74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v>8</v>
      </c>
      <c r="R53" s="457" t="s">
        <v>271</v>
      </c>
      <c r="S53" s="141">
        <v>4</v>
      </c>
      <c r="T53" s="457" t="s">
        <v>272</v>
      </c>
      <c r="U53" s="141">
        <v>8</v>
      </c>
      <c r="V53" s="457" t="s">
        <v>271</v>
      </c>
      <c r="W53" s="141">
        <v>5</v>
      </c>
      <c r="X53" s="457" t="s">
        <v>182</v>
      </c>
      <c r="Y53" s="457" t="s">
        <v>274</v>
      </c>
      <c r="Z53" s="457">
        <f t="shared" si="16"/>
        <v>2</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747" t="str">
        <f>IF(基本情報入力シート!B82="","",基本情報入力シート!B82)</f>
        <v/>
      </c>
      <c r="C54" s="748"/>
      <c r="D54" s="748"/>
      <c r="E54" s="748"/>
      <c r="F54" s="74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v>8</v>
      </c>
      <c r="R54" s="457" t="s">
        <v>271</v>
      </c>
      <c r="S54" s="141">
        <v>4</v>
      </c>
      <c r="T54" s="457" t="s">
        <v>272</v>
      </c>
      <c r="U54" s="141">
        <v>8</v>
      </c>
      <c r="V54" s="457" t="s">
        <v>271</v>
      </c>
      <c r="W54" s="141">
        <v>5</v>
      </c>
      <c r="X54" s="457" t="s">
        <v>273</v>
      </c>
      <c r="Y54" s="457" t="s">
        <v>274</v>
      </c>
      <c r="Z54" s="457">
        <f t="shared" si="16"/>
        <v>2</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747" t="str">
        <f>IF(基本情報入力シート!B83="","",基本情報入力シート!B83)</f>
        <v/>
      </c>
      <c r="C55" s="748"/>
      <c r="D55" s="748"/>
      <c r="E55" s="748"/>
      <c r="F55" s="74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v>8</v>
      </c>
      <c r="R55" s="457" t="s">
        <v>271</v>
      </c>
      <c r="S55" s="141">
        <v>4</v>
      </c>
      <c r="T55" s="457" t="s">
        <v>272</v>
      </c>
      <c r="U55" s="141">
        <v>8</v>
      </c>
      <c r="V55" s="457" t="s">
        <v>271</v>
      </c>
      <c r="W55" s="141">
        <v>5</v>
      </c>
      <c r="X55" s="457" t="s">
        <v>273</v>
      </c>
      <c r="Y55" s="457" t="s">
        <v>274</v>
      </c>
      <c r="Z55" s="457">
        <f t="shared" si="16"/>
        <v>2</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747" t="str">
        <f>IF(基本情報入力シート!B84="","",基本情報入力シート!B84)</f>
        <v/>
      </c>
      <c r="C56" s="748"/>
      <c r="D56" s="748"/>
      <c r="E56" s="748"/>
      <c r="F56" s="74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v>8</v>
      </c>
      <c r="R56" s="457" t="s">
        <v>271</v>
      </c>
      <c r="S56" s="141">
        <v>4</v>
      </c>
      <c r="T56" s="457" t="s">
        <v>272</v>
      </c>
      <c r="U56" s="141">
        <v>8</v>
      </c>
      <c r="V56" s="457" t="s">
        <v>271</v>
      </c>
      <c r="W56" s="141">
        <v>5</v>
      </c>
      <c r="X56" s="457" t="s">
        <v>273</v>
      </c>
      <c r="Y56" s="457" t="s">
        <v>274</v>
      </c>
      <c r="Z56" s="457">
        <f t="shared" si="16"/>
        <v>2</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747" t="str">
        <f>IF(基本情報入力シート!B85="","",基本情報入力シート!B85)</f>
        <v/>
      </c>
      <c r="C57" s="748"/>
      <c r="D57" s="748"/>
      <c r="E57" s="748"/>
      <c r="F57" s="74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v>8</v>
      </c>
      <c r="R57" s="457" t="s">
        <v>271</v>
      </c>
      <c r="S57" s="141">
        <v>4</v>
      </c>
      <c r="T57" s="457" t="s">
        <v>272</v>
      </c>
      <c r="U57" s="141">
        <v>8</v>
      </c>
      <c r="V57" s="457" t="s">
        <v>271</v>
      </c>
      <c r="W57" s="141">
        <v>5</v>
      </c>
      <c r="X57" s="457" t="s">
        <v>182</v>
      </c>
      <c r="Y57" s="457" t="s">
        <v>274</v>
      </c>
      <c r="Z57" s="457">
        <f t="shared" si="16"/>
        <v>2</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747" t="str">
        <f>IF(基本情報入力シート!B86="","",基本情報入力シート!B86)</f>
        <v/>
      </c>
      <c r="C58" s="748"/>
      <c r="D58" s="748"/>
      <c r="E58" s="748"/>
      <c r="F58" s="74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v>8</v>
      </c>
      <c r="R58" s="457" t="s">
        <v>271</v>
      </c>
      <c r="S58" s="141">
        <v>4</v>
      </c>
      <c r="T58" s="457" t="s">
        <v>272</v>
      </c>
      <c r="U58" s="141">
        <v>8</v>
      </c>
      <c r="V58" s="457" t="s">
        <v>271</v>
      </c>
      <c r="W58" s="141">
        <v>5</v>
      </c>
      <c r="X58" s="457" t="s">
        <v>273</v>
      </c>
      <c r="Y58" s="457" t="s">
        <v>274</v>
      </c>
      <c r="Z58" s="457">
        <f t="shared" si="16"/>
        <v>2</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747" t="str">
        <f>IF(基本情報入力シート!B87="","",基本情報入力シート!B87)</f>
        <v/>
      </c>
      <c r="C59" s="748"/>
      <c r="D59" s="748"/>
      <c r="E59" s="748"/>
      <c r="F59" s="74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v>8</v>
      </c>
      <c r="R59" s="457" t="s">
        <v>271</v>
      </c>
      <c r="S59" s="141">
        <v>4</v>
      </c>
      <c r="T59" s="457" t="s">
        <v>272</v>
      </c>
      <c r="U59" s="141">
        <v>8</v>
      </c>
      <c r="V59" s="457" t="s">
        <v>271</v>
      </c>
      <c r="W59" s="141">
        <v>5</v>
      </c>
      <c r="X59" s="457" t="s">
        <v>273</v>
      </c>
      <c r="Y59" s="457" t="s">
        <v>274</v>
      </c>
      <c r="Z59" s="457">
        <f t="shared" si="16"/>
        <v>2</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747" t="str">
        <f>IF(基本情報入力シート!B88="","",基本情報入力シート!B88)</f>
        <v/>
      </c>
      <c r="C60" s="748"/>
      <c r="D60" s="748"/>
      <c r="E60" s="748"/>
      <c r="F60" s="74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v>8</v>
      </c>
      <c r="R60" s="457" t="s">
        <v>271</v>
      </c>
      <c r="S60" s="141">
        <v>4</v>
      </c>
      <c r="T60" s="457" t="s">
        <v>272</v>
      </c>
      <c r="U60" s="141">
        <v>8</v>
      </c>
      <c r="V60" s="457" t="s">
        <v>271</v>
      </c>
      <c r="W60" s="141">
        <v>5</v>
      </c>
      <c r="X60" s="457" t="s">
        <v>273</v>
      </c>
      <c r="Y60" s="457" t="s">
        <v>274</v>
      </c>
      <c r="Z60" s="457">
        <f t="shared" si="16"/>
        <v>2</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747" t="str">
        <f>IF(基本情報入力シート!B89="","",基本情報入力シート!B89)</f>
        <v/>
      </c>
      <c r="C61" s="748"/>
      <c r="D61" s="748"/>
      <c r="E61" s="748"/>
      <c r="F61" s="74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v>8</v>
      </c>
      <c r="R61" s="457" t="s">
        <v>271</v>
      </c>
      <c r="S61" s="141">
        <v>4</v>
      </c>
      <c r="T61" s="457" t="s">
        <v>272</v>
      </c>
      <c r="U61" s="141">
        <v>8</v>
      </c>
      <c r="V61" s="457" t="s">
        <v>271</v>
      </c>
      <c r="W61" s="141">
        <v>5</v>
      </c>
      <c r="X61" s="457" t="s">
        <v>182</v>
      </c>
      <c r="Y61" s="457" t="s">
        <v>274</v>
      </c>
      <c r="Z61" s="457">
        <f t="shared" si="16"/>
        <v>2</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747" t="str">
        <f>IF(基本情報入力シート!B90="","",基本情報入力シート!B90)</f>
        <v/>
      </c>
      <c r="C62" s="748"/>
      <c r="D62" s="748"/>
      <c r="E62" s="748"/>
      <c r="F62" s="74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v>8</v>
      </c>
      <c r="R62" s="457" t="s">
        <v>271</v>
      </c>
      <c r="S62" s="141">
        <v>4</v>
      </c>
      <c r="T62" s="457" t="s">
        <v>272</v>
      </c>
      <c r="U62" s="141">
        <v>8</v>
      </c>
      <c r="V62" s="457" t="s">
        <v>271</v>
      </c>
      <c r="W62" s="141">
        <v>5</v>
      </c>
      <c r="X62" s="457" t="s">
        <v>182</v>
      </c>
      <c r="Y62" s="457" t="s">
        <v>274</v>
      </c>
      <c r="Z62" s="457">
        <f t="shared" si="16"/>
        <v>2</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747" t="str">
        <f>IF(基本情報入力シート!B91="","",基本情報入力シート!B91)</f>
        <v/>
      </c>
      <c r="C63" s="748"/>
      <c r="D63" s="748"/>
      <c r="E63" s="748"/>
      <c r="F63" s="74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v>8</v>
      </c>
      <c r="R63" s="457" t="s">
        <v>271</v>
      </c>
      <c r="S63" s="141">
        <v>4</v>
      </c>
      <c r="T63" s="457" t="s">
        <v>272</v>
      </c>
      <c r="U63" s="141">
        <v>8</v>
      </c>
      <c r="V63" s="457" t="s">
        <v>271</v>
      </c>
      <c r="W63" s="141">
        <v>5</v>
      </c>
      <c r="X63" s="457" t="s">
        <v>273</v>
      </c>
      <c r="Y63" s="457" t="s">
        <v>274</v>
      </c>
      <c r="Z63" s="457">
        <f t="shared" si="16"/>
        <v>2</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747" t="str">
        <f>IF(基本情報入力シート!B92="","",基本情報入力シート!B92)</f>
        <v/>
      </c>
      <c r="C64" s="748"/>
      <c r="D64" s="748"/>
      <c r="E64" s="748"/>
      <c r="F64" s="74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v>8</v>
      </c>
      <c r="R64" s="457" t="s">
        <v>271</v>
      </c>
      <c r="S64" s="141">
        <v>4</v>
      </c>
      <c r="T64" s="457" t="s">
        <v>272</v>
      </c>
      <c r="U64" s="141">
        <v>8</v>
      </c>
      <c r="V64" s="457" t="s">
        <v>271</v>
      </c>
      <c r="W64" s="141">
        <v>5</v>
      </c>
      <c r="X64" s="457" t="s">
        <v>273</v>
      </c>
      <c r="Y64" s="457" t="s">
        <v>274</v>
      </c>
      <c r="Z64" s="457">
        <f t="shared" si="16"/>
        <v>2</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747" t="str">
        <f>IF(基本情報入力シート!B93="","",基本情報入力シート!B93)</f>
        <v/>
      </c>
      <c r="C65" s="748"/>
      <c r="D65" s="748"/>
      <c r="E65" s="748"/>
      <c r="F65" s="74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v>8</v>
      </c>
      <c r="R65" s="457" t="s">
        <v>271</v>
      </c>
      <c r="S65" s="141">
        <v>4</v>
      </c>
      <c r="T65" s="457" t="s">
        <v>272</v>
      </c>
      <c r="U65" s="141">
        <v>8</v>
      </c>
      <c r="V65" s="457" t="s">
        <v>271</v>
      </c>
      <c r="W65" s="141">
        <v>5</v>
      </c>
      <c r="X65" s="457" t="s">
        <v>273</v>
      </c>
      <c r="Y65" s="457" t="s">
        <v>274</v>
      </c>
      <c r="Z65" s="457">
        <f t="shared" si="16"/>
        <v>2</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747" t="str">
        <f>IF(基本情報入力シート!B94="","",基本情報入力シート!B94)</f>
        <v/>
      </c>
      <c r="C66" s="748"/>
      <c r="D66" s="748"/>
      <c r="E66" s="748"/>
      <c r="F66" s="74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v>8</v>
      </c>
      <c r="R66" s="457" t="s">
        <v>271</v>
      </c>
      <c r="S66" s="141">
        <v>4</v>
      </c>
      <c r="T66" s="457" t="s">
        <v>272</v>
      </c>
      <c r="U66" s="141">
        <v>8</v>
      </c>
      <c r="V66" s="457" t="s">
        <v>271</v>
      </c>
      <c r="W66" s="141">
        <v>5</v>
      </c>
      <c r="X66" s="457" t="s">
        <v>182</v>
      </c>
      <c r="Y66" s="457" t="s">
        <v>274</v>
      </c>
      <c r="Z66" s="457">
        <f t="shared" si="16"/>
        <v>2</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747" t="str">
        <f>IF(基本情報入力シート!B95="","",基本情報入力シート!B95)</f>
        <v/>
      </c>
      <c r="C67" s="748"/>
      <c r="D67" s="748"/>
      <c r="E67" s="748"/>
      <c r="F67" s="74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v>8</v>
      </c>
      <c r="R67" s="457" t="s">
        <v>271</v>
      </c>
      <c r="S67" s="141">
        <v>4</v>
      </c>
      <c r="T67" s="457" t="s">
        <v>272</v>
      </c>
      <c r="U67" s="141">
        <v>8</v>
      </c>
      <c r="V67" s="457" t="s">
        <v>271</v>
      </c>
      <c r="W67" s="141">
        <v>5</v>
      </c>
      <c r="X67" s="457" t="s">
        <v>273</v>
      </c>
      <c r="Y67" s="457" t="s">
        <v>274</v>
      </c>
      <c r="Z67" s="457">
        <f t="shared" si="16"/>
        <v>2</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747" t="str">
        <f>IF(基本情報入力シート!B96="","",基本情報入力シート!B96)</f>
        <v/>
      </c>
      <c r="C68" s="748"/>
      <c r="D68" s="748"/>
      <c r="E68" s="748"/>
      <c r="F68" s="74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v>8</v>
      </c>
      <c r="R68" s="457" t="s">
        <v>271</v>
      </c>
      <c r="S68" s="141">
        <v>4</v>
      </c>
      <c r="T68" s="457" t="s">
        <v>272</v>
      </c>
      <c r="U68" s="141">
        <v>8</v>
      </c>
      <c r="V68" s="457" t="s">
        <v>271</v>
      </c>
      <c r="W68" s="141">
        <v>5</v>
      </c>
      <c r="X68" s="457" t="s">
        <v>273</v>
      </c>
      <c r="Y68" s="457" t="s">
        <v>274</v>
      </c>
      <c r="Z68" s="457">
        <f t="shared" si="16"/>
        <v>2</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747" t="str">
        <f>IF(基本情報入力シート!B97="","",基本情報入力シート!B97)</f>
        <v/>
      </c>
      <c r="C69" s="748"/>
      <c r="D69" s="748"/>
      <c r="E69" s="748"/>
      <c r="F69" s="74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v>8</v>
      </c>
      <c r="R69" s="457" t="s">
        <v>271</v>
      </c>
      <c r="S69" s="141">
        <v>4</v>
      </c>
      <c r="T69" s="457" t="s">
        <v>272</v>
      </c>
      <c r="U69" s="141">
        <v>8</v>
      </c>
      <c r="V69" s="457" t="s">
        <v>271</v>
      </c>
      <c r="W69" s="141">
        <v>5</v>
      </c>
      <c r="X69" s="457" t="s">
        <v>273</v>
      </c>
      <c r="Y69" s="457" t="s">
        <v>274</v>
      </c>
      <c r="Z69" s="457">
        <f t="shared" si="16"/>
        <v>2</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747" t="str">
        <f>IF(基本情報入力シート!B98="","",基本情報入力シート!B98)</f>
        <v/>
      </c>
      <c r="C70" s="748"/>
      <c r="D70" s="748"/>
      <c r="E70" s="748"/>
      <c r="F70" s="74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v>8</v>
      </c>
      <c r="R70" s="457" t="s">
        <v>271</v>
      </c>
      <c r="S70" s="141">
        <v>4</v>
      </c>
      <c r="T70" s="457" t="s">
        <v>272</v>
      </c>
      <c r="U70" s="141">
        <v>8</v>
      </c>
      <c r="V70" s="457" t="s">
        <v>271</v>
      </c>
      <c r="W70" s="141">
        <v>5</v>
      </c>
      <c r="X70" s="457" t="s">
        <v>182</v>
      </c>
      <c r="Y70" s="457" t="s">
        <v>274</v>
      </c>
      <c r="Z70" s="457">
        <f t="shared" si="16"/>
        <v>2</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747" t="str">
        <f>IF(基本情報入力シート!B99="","",基本情報入力シート!B99)</f>
        <v/>
      </c>
      <c r="C71" s="748"/>
      <c r="D71" s="748"/>
      <c r="E71" s="748"/>
      <c r="F71" s="74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v>8</v>
      </c>
      <c r="R71" s="457" t="s">
        <v>271</v>
      </c>
      <c r="S71" s="141">
        <v>4</v>
      </c>
      <c r="T71" s="457" t="s">
        <v>272</v>
      </c>
      <c r="U71" s="141">
        <v>8</v>
      </c>
      <c r="V71" s="457" t="s">
        <v>271</v>
      </c>
      <c r="W71" s="141">
        <v>5</v>
      </c>
      <c r="X71" s="457" t="s">
        <v>182</v>
      </c>
      <c r="Y71" s="457" t="s">
        <v>274</v>
      </c>
      <c r="Z71" s="457">
        <f t="shared" si="16"/>
        <v>2</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747" t="str">
        <f>IF(基本情報入力シート!B100="","",基本情報入力シート!B100)</f>
        <v/>
      </c>
      <c r="C72" s="748"/>
      <c r="D72" s="748"/>
      <c r="E72" s="748"/>
      <c r="F72" s="74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v>8</v>
      </c>
      <c r="R72" s="457" t="s">
        <v>271</v>
      </c>
      <c r="S72" s="141">
        <v>4</v>
      </c>
      <c r="T72" s="457" t="s">
        <v>272</v>
      </c>
      <c r="U72" s="141">
        <v>8</v>
      </c>
      <c r="V72" s="457" t="s">
        <v>271</v>
      </c>
      <c r="W72" s="141">
        <v>5</v>
      </c>
      <c r="X72" s="457" t="s">
        <v>273</v>
      </c>
      <c r="Y72" s="457" t="s">
        <v>274</v>
      </c>
      <c r="Z72" s="457">
        <f t="shared" si="16"/>
        <v>2</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747" t="str">
        <f>IF(基本情報入力シート!B101="","",基本情報入力シート!B101)</f>
        <v/>
      </c>
      <c r="C73" s="748"/>
      <c r="D73" s="748"/>
      <c r="E73" s="748"/>
      <c r="F73" s="74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v>8</v>
      </c>
      <c r="R73" s="457" t="s">
        <v>271</v>
      </c>
      <c r="S73" s="141">
        <v>4</v>
      </c>
      <c r="T73" s="457" t="s">
        <v>272</v>
      </c>
      <c r="U73" s="141">
        <v>8</v>
      </c>
      <c r="V73" s="457" t="s">
        <v>271</v>
      </c>
      <c r="W73" s="141">
        <v>5</v>
      </c>
      <c r="X73" s="457" t="s">
        <v>273</v>
      </c>
      <c r="Y73" s="457" t="s">
        <v>274</v>
      </c>
      <c r="Z73" s="457">
        <f t="shared" si="16"/>
        <v>2</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747" t="str">
        <f>IF(基本情報入力シート!B102="","",基本情報入力シート!B102)</f>
        <v/>
      </c>
      <c r="C74" s="748"/>
      <c r="D74" s="748"/>
      <c r="E74" s="748"/>
      <c r="F74" s="74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v>8</v>
      </c>
      <c r="R74" s="457" t="s">
        <v>271</v>
      </c>
      <c r="S74" s="141">
        <v>4</v>
      </c>
      <c r="T74" s="457" t="s">
        <v>272</v>
      </c>
      <c r="U74" s="141">
        <v>8</v>
      </c>
      <c r="V74" s="457" t="s">
        <v>271</v>
      </c>
      <c r="W74" s="141">
        <v>5</v>
      </c>
      <c r="X74" s="457" t="s">
        <v>273</v>
      </c>
      <c r="Y74" s="457" t="s">
        <v>274</v>
      </c>
      <c r="Z74" s="457">
        <f t="shared" si="16"/>
        <v>2</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747" t="str">
        <f>IF(基本情報入力シート!B103="","",基本情報入力シート!B103)</f>
        <v/>
      </c>
      <c r="C75" s="748"/>
      <c r="D75" s="748"/>
      <c r="E75" s="748"/>
      <c r="F75" s="74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v>8</v>
      </c>
      <c r="R75" s="457" t="s">
        <v>271</v>
      </c>
      <c r="S75" s="141">
        <v>4</v>
      </c>
      <c r="T75" s="457" t="s">
        <v>272</v>
      </c>
      <c r="U75" s="141">
        <v>8</v>
      </c>
      <c r="V75" s="457" t="s">
        <v>271</v>
      </c>
      <c r="W75" s="141">
        <v>5</v>
      </c>
      <c r="X75" s="457" t="s">
        <v>182</v>
      </c>
      <c r="Y75" s="457" t="s">
        <v>274</v>
      </c>
      <c r="Z75" s="457">
        <f t="shared" si="16"/>
        <v>2</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747" t="str">
        <f>IF(基本情報入力シート!B104="","",基本情報入力シート!B104)</f>
        <v/>
      </c>
      <c r="C76" s="748"/>
      <c r="D76" s="748"/>
      <c r="E76" s="748"/>
      <c r="F76" s="74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v>8</v>
      </c>
      <c r="R76" s="457" t="s">
        <v>271</v>
      </c>
      <c r="S76" s="141">
        <v>4</v>
      </c>
      <c r="T76" s="457" t="s">
        <v>272</v>
      </c>
      <c r="U76" s="141">
        <v>8</v>
      </c>
      <c r="V76" s="457" t="s">
        <v>271</v>
      </c>
      <c r="W76" s="141">
        <v>5</v>
      </c>
      <c r="X76" s="457" t="s">
        <v>273</v>
      </c>
      <c r="Y76" s="457" t="s">
        <v>274</v>
      </c>
      <c r="Z76" s="457">
        <f t="shared" si="16"/>
        <v>2</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747" t="str">
        <f>IF(基本情報入力シート!B105="","",基本情報入力シート!B105)</f>
        <v/>
      </c>
      <c r="C77" s="748"/>
      <c r="D77" s="748"/>
      <c r="E77" s="748"/>
      <c r="F77" s="74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v>8</v>
      </c>
      <c r="R77" s="457" t="s">
        <v>271</v>
      </c>
      <c r="S77" s="141">
        <v>4</v>
      </c>
      <c r="T77" s="457" t="s">
        <v>272</v>
      </c>
      <c r="U77" s="141">
        <v>8</v>
      </c>
      <c r="V77" s="457" t="s">
        <v>271</v>
      </c>
      <c r="W77" s="141">
        <v>5</v>
      </c>
      <c r="X77" s="457" t="s">
        <v>273</v>
      </c>
      <c r="Y77" s="457" t="s">
        <v>274</v>
      </c>
      <c r="Z77" s="457">
        <f t="shared" si="16"/>
        <v>2</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747" t="str">
        <f>IF(基本情報入力シート!B106="","",基本情報入力シート!B106)</f>
        <v/>
      </c>
      <c r="C78" s="748"/>
      <c r="D78" s="748"/>
      <c r="E78" s="748"/>
      <c r="F78" s="74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v>8</v>
      </c>
      <c r="R78" s="457" t="s">
        <v>271</v>
      </c>
      <c r="S78" s="141">
        <v>4</v>
      </c>
      <c r="T78" s="457" t="s">
        <v>272</v>
      </c>
      <c r="U78" s="141">
        <v>8</v>
      </c>
      <c r="V78" s="457" t="s">
        <v>271</v>
      </c>
      <c r="W78" s="141">
        <v>5</v>
      </c>
      <c r="X78" s="457" t="s">
        <v>273</v>
      </c>
      <c r="Y78" s="457" t="s">
        <v>274</v>
      </c>
      <c r="Z78" s="457">
        <f t="shared" si="16"/>
        <v>2</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747" t="str">
        <f>IF(基本情報入力シート!B107="","",基本情報入力シート!B107)</f>
        <v/>
      </c>
      <c r="C79" s="748"/>
      <c r="D79" s="748"/>
      <c r="E79" s="748"/>
      <c r="F79" s="74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v>8</v>
      </c>
      <c r="R79" s="457" t="s">
        <v>271</v>
      </c>
      <c r="S79" s="141">
        <v>4</v>
      </c>
      <c r="T79" s="457" t="s">
        <v>272</v>
      </c>
      <c r="U79" s="141">
        <v>8</v>
      </c>
      <c r="V79" s="457" t="s">
        <v>271</v>
      </c>
      <c r="W79" s="141">
        <v>5</v>
      </c>
      <c r="X79" s="457" t="s">
        <v>182</v>
      </c>
      <c r="Y79" s="457" t="s">
        <v>274</v>
      </c>
      <c r="Z79" s="457">
        <f t="shared" ref="Z79:Z111" si="44">IF(Q79&gt;=1,(U79*12+W79)-(Q79*12+S79)+1,"")</f>
        <v>2</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747" t="str">
        <f>IF(基本情報入力シート!B108="","",基本情報入力シート!B108)</f>
        <v/>
      </c>
      <c r="C80" s="748"/>
      <c r="D80" s="748"/>
      <c r="E80" s="748"/>
      <c r="F80" s="74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v>8</v>
      </c>
      <c r="R80" s="457" t="s">
        <v>271</v>
      </c>
      <c r="S80" s="141">
        <v>4</v>
      </c>
      <c r="T80" s="457" t="s">
        <v>272</v>
      </c>
      <c r="U80" s="141">
        <v>8</v>
      </c>
      <c r="V80" s="457" t="s">
        <v>271</v>
      </c>
      <c r="W80" s="141">
        <v>5</v>
      </c>
      <c r="X80" s="457" t="s">
        <v>182</v>
      </c>
      <c r="Y80" s="457" t="s">
        <v>274</v>
      </c>
      <c r="Z80" s="457">
        <f t="shared" si="44"/>
        <v>2</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747" t="str">
        <f>IF(基本情報入力シート!B109="","",基本情報入力シート!B109)</f>
        <v/>
      </c>
      <c r="C81" s="748"/>
      <c r="D81" s="748"/>
      <c r="E81" s="748"/>
      <c r="F81" s="74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v>8</v>
      </c>
      <c r="R81" s="457" t="s">
        <v>271</v>
      </c>
      <c r="S81" s="141">
        <v>4</v>
      </c>
      <c r="T81" s="457" t="s">
        <v>272</v>
      </c>
      <c r="U81" s="141">
        <v>8</v>
      </c>
      <c r="V81" s="457" t="s">
        <v>271</v>
      </c>
      <c r="W81" s="141">
        <v>5</v>
      </c>
      <c r="X81" s="457" t="s">
        <v>273</v>
      </c>
      <c r="Y81" s="457" t="s">
        <v>274</v>
      </c>
      <c r="Z81" s="457">
        <f t="shared" si="44"/>
        <v>2</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747" t="str">
        <f>IF(基本情報入力シート!B110="","",基本情報入力シート!B110)</f>
        <v/>
      </c>
      <c r="C82" s="748"/>
      <c r="D82" s="748"/>
      <c r="E82" s="748"/>
      <c r="F82" s="74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v>8</v>
      </c>
      <c r="R82" s="457" t="s">
        <v>271</v>
      </c>
      <c r="S82" s="141">
        <v>4</v>
      </c>
      <c r="T82" s="457" t="s">
        <v>272</v>
      </c>
      <c r="U82" s="141">
        <v>8</v>
      </c>
      <c r="V82" s="457" t="s">
        <v>271</v>
      </c>
      <c r="W82" s="141">
        <v>5</v>
      </c>
      <c r="X82" s="457" t="s">
        <v>273</v>
      </c>
      <c r="Y82" s="457" t="s">
        <v>274</v>
      </c>
      <c r="Z82" s="457">
        <f t="shared" si="44"/>
        <v>2</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747" t="str">
        <f>IF(基本情報入力シート!B111="","",基本情報入力シート!B111)</f>
        <v/>
      </c>
      <c r="C83" s="748"/>
      <c r="D83" s="748"/>
      <c r="E83" s="748"/>
      <c r="F83" s="74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v>8</v>
      </c>
      <c r="R83" s="457" t="s">
        <v>271</v>
      </c>
      <c r="S83" s="141">
        <v>4</v>
      </c>
      <c r="T83" s="457" t="s">
        <v>272</v>
      </c>
      <c r="U83" s="141">
        <v>8</v>
      </c>
      <c r="V83" s="457" t="s">
        <v>271</v>
      </c>
      <c r="W83" s="141">
        <v>5</v>
      </c>
      <c r="X83" s="457" t="s">
        <v>273</v>
      </c>
      <c r="Y83" s="457" t="s">
        <v>274</v>
      </c>
      <c r="Z83" s="457">
        <f t="shared" si="44"/>
        <v>2</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747" t="str">
        <f>IF(基本情報入力シート!B112="","",基本情報入力シート!B112)</f>
        <v/>
      </c>
      <c r="C84" s="748"/>
      <c r="D84" s="748"/>
      <c r="E84" s="748"/>
      <c r="F84" s="74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v>8</v>
      </c>
      <c r="R84" s="457" t="s">
        <v>271</v>
      </c>
      <c r="S84" s="141">
        <v>4</v>
      </c>
      <c r="T84" s="457" t="s">
        <v>272</v>
      </c>
      <c r="U84" s="141">
        <v>8</v>
      </c>
      <c r="V84" s="457" t="s">
        <v>271</v>
      </c>
      <c r="W84" s="141">
        <v>5</v>
      </c>
      <c r="X84" s="457" t="s">
        <v>182</v>
      </c>
      <c r="Y84" s="457" t="s">
        <v>274</v>
      </c>
      <c r="Z84" s="457">
        <f t="shared" si="44"/>
        <v>2</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747" t="str">
        <f>IF(基本情報入力シート!B113="","",基本情報入力シート!B113)</f>
        <v/>
      </c>
      <c r="C85" s="748"/>
      <c r="D85" s="748"/>
      <c r="E85" s="748"/>
      <c r="F85" s="74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v>8</v>
      </c>
      <c r="R85" s="457" t="s">
        <v>271</v>
      </c>
      <c r="S85" s="141">
        <v>4</v>
      </c>
      <c r="T85" s="457" t="s">
        <v>272</v>
      </c>
      <c r="U85" s="141">
        <v>8</v>
      </c>
      <c r="V85" s="457" t="s">
        <v>271</v>
      </c>
      <c r="W85" s="141">
        <v>5</v>
      </c>
      <c r="X85" s="457" t="s">
        <v>273</v>
      </c>
      <c r="Y85" s="457" t="s">
        <v>274</v>
      </c>
      <c r="Z85" s="457">
        <f t="shared" si="44"/>
        <v>2</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747" t="str">
        <f>IF(基本情報入力シート!B114="","",基本情報入力シート!B114)</f>
        <v/>
      </c>
      <c r="C86" s="748"/>
      <c r="D86" s="748"/>
      <c r="E86" s="748"/>
      <c r="F86" s="74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v>8</v>
      </c>
      <c r="R86" s="457" t="s">
        <v>271</v>
      </c>
      <c r="S86" s="141">
        <v>4</v>
      </c>
      <c r="T86" s="457" t="s">
        <v>272</v>
      </c>
      <c r="U86" s="141">
        <v>8</v>
      </c>
      <c r="V86" s="457" t="s">
        <v>271</v>
      </c>
      <c r="W86" s="141">
        <v>5</v>
      </c>
      <c r="X86" s="457" t="s">
        <v>273</v>
      </c>
      <c r="Y86" s="457" t="s">
        <v>274</v>
      </c>
      <c r="Z86" s="457">
        <f t="shared" si="44"/>
        <v>2</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747" t="str">
        <f>IF(基本情報入力シート!B115="","",基本情報入力シート!B115)</f>
        <v/>
      </c>
      <c r="C87" s="748"/>
      <c r="D87" s="748"/>
      <c r="E87" s="748"/>
      <c r="F87" s="74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v>8</v>
      </c>
      <c r="R87" s="457" t="s">
        <v>271</v>
      </c>
      <c r="S87" s="141">
        <v>4</v>
      </c>
      <c r="T87" s="457" t="s">
        <v>272</v>
      </c>
      <c r="U87" s="141">
        <v>8</v>
      </c>
      <c r="V87" s="457" t="s">
        <v>271</v>
      </c>
      <c r="W87" s="141">
        <v>5</v>
      </c>
      <c r="X87" s="457" t="s">
        <v>273</v>
      </c>
      <c r="Y87" s="457" t="s">
        <v>274</v>
      </c>
      <c r="Z87" s="457">
        <f t="shared" si="44"/>
        <v>2</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747" t="str">
        <f>IF(基本情報入力シート!B116="","",基本情報入力シート!B116)</f>
        <v/>
      </c>
      <c r="C88" s="748"/>
      <c r="D88" s="748"/>
      <c r="E88" s="748"/>
      <c r="F88" s="74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v>8</v>
      </c>
      <c r="R88" s="457" t="s">
        <v>271</v>
      </c>
      <c r="S88" s="141">
        <v>4</v>
      </c>
      <c r="T88" s="457" t="s">
        <v>272</v>
      </c>
      <c r="U88" s="141">
        <v>8</v>
      </c>
      <c r="V88" s="457" t="s">
        <v>271</v>
      </c>
      <c r="W88" s="141">
        <v>5</v>
      </c>
      <c r="X88" s="457" t="s">
        <v>182</v>
      </c>
      <c r="Y88" s="457" t="s">
        <v>274</v>
      </c>
      <c r="Z88" s="457">
        <f t="shared" si="44"/>
        <v>2</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747" t="str">
        <f>IF(基本情報入力シート!B117="","",基本情報入力シート!B117)</f>
        <v/>
      </c>
      <c r="C89" s="748"/>
      <c r="D89" s="748"/>
      <c r="E89" s="748"/>
      <c r="F89" s="74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v>8</v>
      </c>
      <c r="R89" s="457" t="s">
        <v>271</v>
      </c>
      <c r="S89" s="141">
        <v>4</v>
      </c>
      <c r="T89" s="457" t="s">
        <v>272</v>
      </c>
      <c r="U89" s="141">
        <v>8</v>
      </c>
      <c r="V89" s="457" t="s">
        <v>271</v>
      </c>
      <c r="W89" s="141">
        <v>5</v>
      </c>
      <c r="X89" s="457" t="s">
        <v>182</v>
      </c>
      <c r="Y89" s="457" t="s">
        <v>274</v>
      </c>
      <c r="Z89" s="457">
        <f t="shared" si="44"/>
        <v>2</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747" t="str">
        <f>IF(基本情報入力シート!B118="","",基本情報入力シート!B118)</f>
        <v/>
      </c>
      <c r="C90" s="748"/>
      <c r="D90" s="748"/>
      <c r="E90" s="748"/>
      <c r="F90" s="74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v>8</v>
      </c>
      <c r="R90" s="457" t="s">
        <v>271</v>
      </c>
      <c r="S90" s="141">
        <v>4</v>
      </c>
      <c r="T90" s="457" t="s">
        <v>272</v>
      </c>
      <c r="U90" s="141">
        <v>8</v>
      </c>
      <c r="V90" s="457" t="s">
        <v>271</v>
      </c>
      <c r="W90" s="141">
        <v>5</v>
      </c>
      <c r="X90" s="457" t="s">
        <v>273</v>
      </c>
      <c r="Y90" s="457" t="s">
        <v>274</v>
      </c>
      <c r="Z90" s="457">
        <f t="shared" si="44"/>
        <v>2</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747" t="str">
        <f>IF(基本情報入力シート!B119="","",基本情報入力シート!B119)</f>
        <v/>
      </c>
      <c r="C91" s="748"/>
      <c r="D91" s="748"/>
      <c r="E91" s="748"/>
      <c r="F91" s="74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v>8</v>
      </c>
      <c r="R91" s="457" t="s">
        <v>271</v>
      </c>
      <c r="S91" s="141">
        <v>4</v>
      </c>
      <c r="T91" s="457" t="s">
        <v>272</v>
      </c>
      <c r="U91" s="141">
        <v>8</v>
      </c>
      <c r="V91" s="457" t="s">
        <v>271</v>
      </c>
      <c r="W91" s="141">
        <v>5</v>
      </c>
      <c r="X91" s="457" t="s">
        <v>273</v>
      </c>
      <c r="Y91" s="457" t="s">
        <v>274</v>
      </c>
      <c r="Z91" s="457">
        <f t="shared" si="44"/>
        <v>2</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747" t="str">
        <f>IF(基本情報入力シート!B120="","",基本情報入力シート!B120)</f>
        <v/>
      </c>
      <c r="C92" s="748"/>
      <c r="D92" s="748"/>
      <c r="E92" s="748"/>
      <c r="F92" s="74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v>8</v>
      </c>
      <c r="R92" s="457" t="s">
        <v>271</v>
      </c>
      <c r="S92" s="141">
        <v>4</v>
      </c>
      <c r="T92" s="457" t="s">
        <v>272</v>
      </c>
      <c r="U92" s="141">
        <v>8</v>
      </c>
      <c r="V92" s="457" t="s">
        <v>271</v>
      </c>
      <c r="W92" s="141">
        <v>5</v>
      </c>
      <c r="X92" s="457" t="s">
        <v>273</v>
      </c>
      <c r="Y92" s="457" t="s">
        <v>274</v>
      </c>
      <c r="Z92" s="457">
        <f t="shared" si="44"/>
        <v>2</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747" t="str">
        <f>IF(基本情報入力シート!B121="","",基本情報入力シート!B121)</f>
        <v/>
      </c>
      <c r="C93" s="748"/>
      <c r="D93" s="748"/>
      <c r="E93" s="748"/>
      <c r="F93" s="74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v>8</v>
      </c>
      <c r="R93" s="457" t="s">
        <v>271</v>
      </c>
      <c r="S93" s="141">
        <v>4</v>
      </c>
      <c r="T93" s="457" t="s">
        <v>272</v>
      </c>
      <c r="U93" s="141">
        <v>8</v>
      </c>
      <c r="V93" s="457" t="s">
        <v>271</v>
      </c>
      <c r="W93" s="141">
        <v>5</v>
      </c>
      <c r="X93" s="457" t="s">
        <v>182</v>
      </c>
      <c r="Y93" s="457" t="s">
        <v>274</v>
      </c>
      <c r="Z93" s="457">
        <f t="shared" si="44"/>
        <v>2</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747" t="str">
        <f>IF(基本情報入力シート!B122="","",基本情報入力シート!B122)</f>
        <v/>
      </c>
      <c r="C94" s="748"/>
      <c r="D94" s="748"/>
      <c r="E94" s="748"/>
      <c r="F94" s="74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v>8</v>
      </c>
      <c r="R94" s="457" t="s">
        <v>271</v>
      </c>
      <c r="S94" s="141">
        <v>4</v>
      </c>
      <c r="T94" s="457" t="s">
        <v>272</v>
      </c>
      <c r="U94" s="141">
        <v>8</v>
      </c>
      <c r="V94" s="457" t="s">
        <v>271</v>
      </c>
      <c r="W94" s="141">
        <v>5</v>
      </c>
      <c r="X94" s="457" t="s">
        <v>273</v>
      </c>
      <c r="Y94" s="457" t="s">
        <v>274</v>
      </c>
      <c r="Z94" s="457">
        <f t="shared" si="44"/>
        <v>2</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747" t="str">
        <f>IF(基本情報入力シート!B123="","",基本情報入力シート!B123)</f>
        <v/>
      </c>
      <c r="C95" s="748"/>
      <c r="D95" s="748"/>
      <c r="E95" s="748"/>
      <c r="F95" s="74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v>8</v>
      </c>
      <c r="R95" s="457" t="s">
        <v>271</v>
      </c>
      <c r="S95" s="141">
        <v>4</v>
      </c>
      <c r="T95" s="457" t="s">
        <v>272</v>
      </c>
      <c r="U95" s="141">
        <v>8</v>
      </c>
      <c r="V95" s="457" t="s">
        <v>271</v>
      </c>
      <c r="W95" s="141">
        <v>5</v>
      </c>
      <c r="X95" s="457" t="s">
        <v>273</v>
      </c>
      <c r="Y95" s="457" t="s">
        <v>274</v>
      </c>
      <c r="Z95" s="457">
        <f t="shared" si="44"/>
        <v>2</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747" t="str">
        <f>IF(基本情報入力シート!B124="","",基本情報入力シート!B124)</f>
        <v/>
      </c>
      <c r="C96" s="748"/>
      <c r="D96" s="748"/>
      <c r="E96" s="748"/>
      <c r="F96" s="74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v>8</v>
      </c>
      <c r="R96" s="457" t="s">
        <v>271</v>
      </c>
      <c r="S96" s="141">
        <v>4</v>
      </c>
      <c r="T96" s="457" t="s">
        <v>272</v>
      </c>
      <c r="U96" s="141">
        <v>8</v>
      </c>
      <c r="V96" s="457" t="s">
        <v>271</v>
      </c>
      <c r="W96" s="141">
        <v>5</v>
      </c>
      <c r="X96" s="457" t="s">
        <v>273</v>
      </c>
      <c r="Y96" s="457" t="s">
        <v>274</v>
      </c>
      <c r="Z96" s="457">
        <f t="shared" si="44"/>
        <v>2</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747" t="str">
        <f>IF(基本情報入力シート!B125="","",基本情報入力シート!B125)</f>
        <v/>
      </c>
      <c r="C97" s="748"/>
      <c r="D97" s="748"/>
      <c r="E97" s="748"/>
      <c r="F97" s="74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v>8</v>
      </c>
      <c r="R97" s="457" t="s">
        <v>271</v>
      </c>
      <c r="S97" s="141">
        <v>4</v>
      </c>
      <c r="T97" s="457" t="s">
        <v>272</v>
      </c>
      <c r="U97" s="141">
        <v>8</v>
      </c>
      <c r="V97" s="457" t="s">
        <v>271</v>
      </c>
      <c r="W97" s="141">
        <v>5</v>
      </c>
      <c r="X97" s="457" t="s">
        <v>182</v>
      </c>
      <c r="Y97" s="457" t="s">
        <v>274</v>
      </c>
      <c r="Z97" s="457">
        <f t="shared" si="44"/>
        <v>2</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747" t="str">
        <f>IF(基本情報入力シート!B126="","",基本情報入力シート!B126)</f>
        <v/>
      </c>
      <c r="C98" s="748"/>
      <c r="D98" s="748"/>
      <c r="E98" s="748"/>
      <c r="F98" s="74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v>8</v>
      </c>
      <c r="R98" s="457" t="s">
        <v>271</v>
      </c>
      <c r="S98" s="141">
        <v>4</v>
      </c>
      <c r="T98" s="457" t="s">
        <v>272</v>
      </c>
      <c r="U98" s="141">
        <v>8</v>
      </c>
      <c r="V98" s="457" t="s">
        <v>271</v>
      </c>
      <c r="W98" s="141">
        <v>5</v>
      </c>
      <c r="X98" s="457" t="s">
        <v>182</v>
      </c>
      <c r="Y98" s="457" t="s">
        <v>274</v>
      </c>
      <c r="Z98" s="457">
        <f t="shared" si="44"/>
        <v>2</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747" t="str">
        <f>IF(基本情報入力シート!B127="","",基本情報入力シート!B127)</f>
        <v/>
      </c>
      <c r="C99" s="748"/>
      <c r="D99" s="748"/>
      <c r="E99" s="748"/>
      <c r="F99" s="74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v>8</v>
      </c>
      <c r="R99" s="457" t="s">
        <v>271</v>
      </c>
      <c r="S99" s="141">
        <v>4</v>
      </c>
      <c r="T99" s="457" t="s">
        <v>272</v>
      </c>
      <c r="U99" s="141">
        <v>8</v>
      </c>
      <c r="V99" s="457" t="s">
        <v>271</v>
      </c>
      <c r="W99" s="141">
        <v>5</v>
      </c>
      <c r="X99" s="457" t="s">
        <v>273</v>
      </c>
      <c r="Y99" s="457" t="s">
        <v>274</v>
      </c>
      <c r="Z99" s="457">
        <f t="shared" si="44"/>
        <v>2</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747" t="str">
        <f>IF(基本情報入力シート!B128="","",基本情報入力シート!B128)</f>
        <v/>
      </c>
      <c r="C100" s="748"/>
      <c r="D100" s="748"/>
      <c r="E100" s="748"/>
      <c r="F100" s="74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v>8</v>
      </c>
      <c r="R100" s="457" t="s">
        <v>271</v>
      </c>
      <c r="S100" s="141">
        <v>4</v>
      </c>
      <c r="T100" s="457" t="s">
        <v>272</v>
      </c>
      <c r="U100" s="141">
        <v>8</v>
      </c>
      <c r="V100" s="457" t="s">
        <v>271</v>
      </c>
      <c r="W100" s="141">
        <v>5</v>
      </c>
      <c r="X100" s="457" t="s">
        <v>273</v>
      </c>
      <c r="Y100" s="457" t="s">
        <v>274</v>
      </c>
      <c r="Z100" s="457">
        <f t="shared" si="44"/>
        <v>2</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747" t="str">
        <f>IF(基本情報入力シート!B129="","",基本情報入力シート!B129)</f>
        <v/>
      </c>
      <c r="C101" s="748"/>
      <c r="D101" s="748"/>
      <c r="E101" s="748"/>
      <c r="F101" s="74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v>8</v>
      </c>
      <c r="R101" s="457" t="s">
        <v>271</v>
      </c>
      <c r="S101" s="141">
        <v>4</v>
      </c>
      <c r="T101" s="457" t="s">
        <v>272</v>
      </c>
      <c r="U101" s="141">
        <v>8</v>
      </c>
      <c r="V101" s="457" t="s">
        <v>271</v>
      </c>
      <c r="W101" s="141">
        <v>5</v>
      </c>
      <c r="X101" s="457" t="s">
        <v>273</v>
      </c>
      <c r="Y101" s="457" t="s">
        <v>274</v>
      </c>
      <c r="Z101" s="457">
        <f t="shared" si="44"/>
        <v>2</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747" t="str">
        <f>IF(基本情報入力シート!B130="","",基本情報入力シート!B130)</f>
        <v/>
      </c>
      <c r="C102" s="748"/>
      <c r="D102" s="748"/>
      <c r="E102" s="748"/>
      <c r="F102" s="74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v>8</v>
      </c>
      <c r="R102" s="457" t="s">
        <v>271</v>
      </c>
      <c r="S102" s="141">
        <v>4</v>
      </c>
      <c r="T102" s="457" t="s">
        <v>272</v>
      </c>
      <c r="U102" s="141">
        <v>8</v>
      </c>
      <c r="V102" s="457" t="s">
        <v>271</v>
      </c>
      <c r="W102" s="141">
        <v>5</v>
      </c>
      <c r="X102" s="457" t="s">
        <v>182</v>
      </c>
      <c r="Y102" s="457" t="s">
        <v>274</v>
      </c>
      <c r="Z102" s="457">
        <f t="shared" si="44"/>
        <v>2</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747" t="str">
        <f>IF(基本情報入力シート!B131="","",基本情報入力シート!B131)</f>
        <v/>
      </c>
      <c r="C103" s="748"/>
      <c r="D103" s="748"/>
      <c r="E103" s="748"/>
      <c r="F103" s="74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v>8</v>
      </c>
      <c r="R103" s="457" t="s">
        <v>271</v>
      </c>
      <c r="S103" s="141">
        <v>4</v>
      </c>
      <c r="T103" s="457" t="s">
        <v>272</v>
      </c>
      <c r="U103" s="141">
        <v>8</v>
      </c>
      <c r="V103" s="457" t="s">
        <v>271</v>
      </c>
      <c r="W103" s="141">
        <v>5</v>
      </c>
      <c r="X103" s="457" t="s">
        <v>273</v>
      </c>
      <c r="Y103" s="457" t="s">
        <v>274</v>
      </c>
      <c r="Z103" s="457">
        <f t="shared" si="44"/>
        <v>2</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747" t="str">
        <f>IF(基本情報入力シート!B132="","",基本情報入力シート!B132)</f>
        <v/>
      </c>
      <c r="C104" s="748"/>
      <c r="D104" s="748"/>
      <c r="E104" s="748"/>
      <c r="F104" s="74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v>8</v>
      </c>
      <c r="R104" s="457" t="s">
        <v>271</v>
      </c>
      <c r="S104" s="141">
        <v>4</v>
      </c>
      <c r="T104" s="457" t="s">
        <v>272</v>
      </c>
      <c r="U104" s="141">
        <v>8</v>
      </c>
      <c r="V104" s="457" t="s">
        <v>271</v>
      </c>
      <c r="W104" s="141">
        <v>5</v>
      </c>
      <c r="X104" s="457" t="s">
        <v>273</v>
      </c>
      <c r="Y104" s="457" t="s">
        <v>274</v>
      </c>
      <c r="Z104" s="457">
        <f t="shared" si="44"/>
        <v>2</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747" t="str">
        <f>IF(基本情報入力シート!B133="","",基本情報入力シート!B133)</f>
        <v/>
      </c>
      <c r="C105" s="748"/>
      <c r="D105" s="748"/>
      <c r="E105" s="748"/>
      <c r="F105" s="74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v>8</v>
      </c>
      <c r="R105" s="457" t="s">
        <v>271</v>
      </c>
      <c r="S105" s="141">
        <v>4</v>
      </c>
      <c r="T105" s="457" t="s">
        <v>272</v>
      </c>
      <c r="U105" s="141">
        <v>8</v>
      </c>
      <c r="V105" s="457" t="s">
        <v>271</v>
      </c>
      <c r="W105" s="141">
        <v>5</v>
      </c>
      <c r="X105" s="457" t="s">
        <v>273</v>
      </c>
      <c r="Y105" s="457" t="s">
        <v>274</v>
      </c>
      <c r="Z105" s="457">
        <f t="shared" si="44"/>
        <v>2</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747" t="str">
        <f>IF(基本情報入力シート!B134="","",基本情報入力シート!B134)</f>
        <v/>
      </c>
      <c r="C106" s="748"/>
      <c r="D106" s="748"/>
      <c r="E106" s="748"/>
      <c r="F106" s="74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v>8</v>
      </c>
      <c r="R106" s="457" t="s">
        <v>271</v>
      </c>
      <c r="S106" s="141">
        <v>4</v>
      </c>
      <c r="T106" s="457" t="s">
        <v>272</v>
      </c>
      <c r="U106" s="141">
        <v>8</v>
      </c>
      <c r="V106" s="457" t="s">
        <v>271</v>
      </c>
      <c r="W106" s="141">
        <v>5</v>
      </c>
      <c r="X106" s="457" t="s">
        <v>182</v>
      </c>
      <c r="Y106" s="457" t="s">
        <v>274</v>
      </c>
      <c r="Z106" s="457">
        <f t="shared" si="44"/>
        <v>2</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747" t="str">
        <f>IF(基本情報入力シート!B135="","",基本情報入力シート!B135)</f>
        <v/>
      </c>
      <c r="C107" s="748"/>
      <c r="D107" s="748"/>
      <c r="E107" s="748"/>
      <c r="F107" s="74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v>8</v>
      </c>
      <c r="R107" s="457" t="s">
        <v>271</v>
      </c>
      <c r="S107" s="141">
        <v>4</v>
      </c>
      <c r="T107" s="457" t="s">
        <v>272</v>
      </c>
      <c r="U107" s="141">
        <v>8</v>
      </c>
      <c r="V107" s="457" t="s">
        <v>271</v>
      </c>
      <c r="W107" s="141">
        <v>5</v>
      </c>
      <c r="X107" s="457" t="s">
        <v>182</v>
      </c>
      <c r="Y107" s="457" t="s">
        <v>274</v>
      </c>
      <c r="Z107" s="457">
        <f t="shared" si="44"/>
        <v>2</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747" t="str">
        <f>IF(基本情報入力シート!B136="","",基本情報入力シート!B136)</f>
        <v/>
      </c>
      <c r="C108" s="748"/>
      <c r="D108" s="748"/>
      <c r="E108" s="748"/>
      <c r="F108" s="74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v>8</v>
      </c>
      <c r="R108" s="457" t="s">
        <v>271</v>
      </c>
      <c r="S108" s="141">
        <v>4</v>
      </c>
      <c r="T108" s="457" t="s">
        <v>272</v>
      </c>
      <c r="U108" s="141">
        <v>8</v>
      </c>
      <c r="V108" s="457" t="s">
        <v>271</v>
      </c>
      <c r="W108" s="141">
        <v>5</v>
      </c>
      <c r="X108" s="457" t="s">
        <v>273</v>
      </c>
      <c r="Y108" s="457" t="s">
        <v>274</v>
      </c>
      <c r="Z108" s="457">
        <f t="shared" si="44"/>
        <v>2</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747" t="str">
        <f>IF(基本情報入力シート!B137="","",基本情報入力シート!B137)</f>
        <v/>
      </c>
      <c r="C109" s="748"/>
      <c r="D109" s="748"/>
      <c r="E109" s="748"/>
      <c r="F109" s="74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v>8</v>
      </c>
      <c r="R109" s="457" t="s">
        <v>271</v>
      </c>
      <c r="S109" s="141">
        <v>4</v>
      </c>
      <c r="T109" s="457" t="s">
        <v>272</v>
      </c>
      <c r="U109" s="141">
        <v>8</v>
      </c>
      <c r="V109" s="457" t="s">
        <v>271</v>
      </c>
      <c r="W109" s="141">
        <v>5</v>
      </c>
      <c r="X109" s="457" t="s">
        <v>273</v>
      </c>
      <c r="Y109" s="457" t="s">
        <v>274</v>
      </c>
      <c r="Z109" s="457">
        <f t="shared" si="44"/>
        <v>2</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747" t="str">
        <f>IF(基本情報入力シート!B138="","",基本情報入力シート!B138)</f>
        <v/>
      </c>
      <c r="C110" s="748"/>
      <c r="D110" s="748"/>
      <c r="E110" s="748"/>
      <c r="F110" s="74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v>8</v>
      </c>
      <c r="R110" s="457" t="s">
        <v>271</v>
      </c>
      <c r="S110" s="141">
        <v>4</v>
      </c>
      <c r="T110" s="457" t="s">
        <v>272</v>
      </c>
      <c r="U110" s="141">
        <v>8</v>
      </c>
      <c r="V110" s="457" t="s">
        <v>271</v>
      </c>
      <c r="W110" s="141">
        <v>5</v>
      </c>
      <c r="X110" s="457" t="s">
        <v>273</v>
      </c>
      <c r="Y110" s="457" t="s">
        <v>274</v>
      </c>
      <c r="Z110" s="457">
        <f t="shared" si="44"/>
        <v>2</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794" t="str">
        <f>IF(基本情報入力シート!B139="","",基本情報入力シート!B139)</f>
        <v/>
      </c>
      <c r="C111" s="795"/>
      <c r="D111" s="795"/>
      <c r="E111" s="795"/>
      <c r="F111" s="7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v>8</v>
      </c>
      <c r="R111" s="463" t="s">
        <v>271</v>
      </c>
      <c r="S111" s="166">
        <v>4</v>
      </c>
      <c r="T111" s="463" t="s">
        <v>272</v>
      </c>
      <c r="U111" s="166">
        <v>8</v>
      </c>
      <c r="V111" s="463" t="s">
        <v>271</v>
      </c>
      <c r="W111" s="166">
        <v>5</v>
      </c>
      <c r="X111" s="463" t="s">
        <v>182</v>
      </c>
      <c r="Y111" s="463" t="s">
        <v>274</v>
      </c>
      <c r="Z111" s="463">
        <f t="shared" si="44"/>
        <v>2</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3" priority="17">
      <formula>AO12=""</formula>
    </cfRule>
  </conditionalFormatting>
  <conditionalFormatting sqref="Q12:Q113">
    <cfRule type="expression" dxfId="72" priority="4">
      <formula>N12&lt;&gt;""</formula>
    </cfRule>
  </conditionalFormatting>
  <conditionalFormatting sqref="S12:S111">
    <cfRule type="expression" dxfId="71" priority="16">
      <formula>N12&lt;&gt;""</formula>
    </cfRule>
  </conditionalFormatting>
  <conditionalFormatting sqref="U12:U111">
    <cfRule type="expression" dxfId="70" priority="9">
      <formula>N12&lt;&gt;""</formula>
    </cfRule>
  </conditionalFormatting>
  <conditionalFormatting sqref="W12:W111">
    <cfRule type="expression" dxfId="69" priority="15">
      <formula>N12&lt;&gt;""</formula>
    </cfRule>
  </conditionalFormatting>
  <conditionalFormatting sqref="AD12:AD111">
    <cfRule type="expression" dxfId="68" priority="14">
      <formula>AND($N12&lt;&gt;"", $AC12&lt;&gt;0, $AC12&lt;&gt;"")</formula>
    </cfRule>
  </conditionalFormatting>
  <conditionalFormatting sqref="AE12:AE111">
    <cfRule type="expression" dxfId="67" priority="12">
      <formula>AN12="加算対象"</formula>
    </cfRule>
  </conditionalFormatting>
  <conditionalFormatting sqref="AF12:AF111">
    <cfRule type="expression" dxfId="66" priority="10">
      <formula>AR12="AF列に色付け"</formula>
    </cfRule>
  </conditionalFormatting>
  <conditionalFormatting sqref="AF17">
    <cfRule type="expression" dxfId="65" priority="2">
      <formula>AO17="加算対象"</formula>
    </cfRule>
  </conditionalFormatting>
  <conditionalFormatting sqref="AG12:AH111">
    <cfRule type="expression" dxfId="64" priority="21">
      <formula>AU12&lt;&gt;""</formula>
    </cfRule>
  </conditionalFormatting>
  <conditionalFormatting sqref="AI12:AI111">
    <cfRule type="expression" dxfId="63" priority="27">
      <formula>AY12&lt;&gt;""</formula>
    </cfRule>
  </conditionalFormatting>
  <conditionalFormatting sqref="AI29">
    <cfRule type="expression" dxfId="62"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1" priority="2387">
      <formula>BB30&lt;&gt;""</formula>
    </cfRule>
  </conditionalFormatting>
  <conditionalFormatting sqref="AJ9">
    <cfRule type="expression" dxfId="60" priority="1">
      <formula>$BF$12=0</formula>
    </cfRule>
  </conditionalFormatting>
  <conditionalFormatting sqref="AJ12:AJ111">
    <cfRule type="expression" dxfId="59"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757" t="s">
        <v>53</v>
      </c>
      <c r="B3" s="757"/>
      <c r="C3" s="758"/>
      <c r="D3" s="759" t="str">
        <f>IF(基本情報入力シート!L16="","",基本情報入力シート!L16)</f>
        <v/>
      </c>
      <c r="E3" s="760"/>
      <c r="F3" s="760"/>
      <c r="G3" s="760"/>
      <c r="H3" s="760"/>
      <c r="I3" s="760"/>
      <c r="J3" s="7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7" t="s">
        <v>218</v>
      </c>
      <c r="AF4" s="797"/>
      <c r="AG4" s="797"/>
      <c r="AH4" s="797"/>
      <c r="AI4" s="797"/>
      <c r="AJ4" s="797"/>
      <c r="AK4" s="518"/>
      <c r="AL4" s="518"/>
      <c r="AM4" s="518"/>
      <c r="AN4" s="518"/>
      <c r="AO4" s="518"/>
      <c r="AS4" s="518"/>
      <c r="BO4" s="516"/>
      <c r="BP4" s="517"/>
      <c r="BQ4" s="517"/>
      <c r="BR4" s="517"/>
      <c r="BS4" s="517"/>
    </row>
    <row r="5" spans="1:72" ht="51" customHeight="1" thickBot="1">
      <c r="A5" s="810" t="s">
        <v>277</v>
      </c>
      <c r="B5" s="811"/>
      <c r="C5" s="811"/>
      <c r="D5" s="811"/>
      <c r="E5" s="811"/>
      <c r="F5" s="811"/>
      <c r="G5" s="811"/>
      <c r="H5" s="811"/>
      <c r="I5" s="811"/>
      <c r="J5" s="812"/>
      <c r="K5" s="468" t="s">
        <v>278</v>
      </c>
      <c r="L5" s="802" t="s">
        <v>279</v>
      </c>
      <c r="M5" s="802"/>
      <c r="N5" s="469" t="s">
        <v>280</v>
      </c>
      <c r="O5" s="470"/>
      <c r="P5" s="430"/>
      <c r="Q5" s="404"/>
      <c r="R5" s="405"/>
      <c r="S5" s="283"/>
      <c r="T5" s="406"/>
      <c r="U5" s="406"/>
      <c r="V5" s="406"/>
      <c r="W5" s="406"/>
      <c r="X5" s="406"/>
      <c r="Y5" s="406"/>
      <c r="Z5" s="406"/>
      <c r="AA5" s="406"/>
      <c r="AB5" s="406"/>
      <c r="AC5" s="406"/>
      <c r="AD5" s="407"/>
      <c r="AE5" s="744" t="s">
        <v>220</v>
      </c>
      <c r="AF5" s="745"/>
      <c r="AG5" s="745"/>
      <c r="AH5" s="745"/>
      <c r="AI5" s="746"/>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804" t="s">
        <v>219</v>
      </c>
      <c r="B6" s="805"/>
      <c r="C6" s="805"/>
      <c r="D6" s="805"/>
      <c r="E6" s="805"/>
      <c r="F6" s="805"/>
      <c r="G6" s="805"/>
      <c r="H6" s="805"/>
      <c r="I6" s="805"/>
      <c r="J6" s="806"/>
      <c r="K6" s="471">
        <f>IFERROR(SUM($AB:$AB),"")</f>
        <v>0</v>
      </c>
      <c r="L6" s="803">
        <f>IFERROR(SUMIF($AN$12:$AN111,"加算対象",$AB12:$AB111),"")</f>
        <v>0</v>
      </c>
      <c r="M6" s="803"/>
      <c r="N6" s="472">
        <f>IFERROR(SUMIF($AN$12:$AN111,"加算対象外",$AB12:$AB111),"")</f>
        <v>0</v>
      </c>
      <c r="O6" s="429" t="s">
        <v>61</v>
      </c>
      <c r="P6" s="430"/>
      <c r="Q6" s="404"/>
      <c r="R6" s="405"/>
      <c r="S6" s="283"/>
      <c r="T6" s="406"/>
      <c r="U6" s="406"/>
      <c r="V6" s="406"/>
      <c r="W6" s="406"/>
      <c r="X6" s="406"/>
      <c r="Y6" s="406"/>
      <c r="Z6" s="406"/>
      <c r="AA6" s="406"/>
      <c r="AB6" s="406"/>
      <c r="AC6" s="406"/>
      <c r="AD6" s="407"/>
      <c r="AE6" s="744" t="s">
        <v>222</v>
      </c>
      <c r="AF6" s="745"/>
      <c r="AG6" s="745"/>
      <c r="AH6" s="745"/>
      <c r="AI6" s="746"/>
      <c r="AJ6" s="433">
        <f>SUMIFS(AG:AG, AU:AU, "対象", BM:BM, "その他", K:K, "&lt;&gt;*短期入所*")</f>
        <v>0</v>
      </c>
      <c r="AK6" s="522"/>
      <c r="AL6" s="522"/>
      <c r="AM6" s="522"/>
      <c r="AN6" s="522"/>
      <c r="AO6" s="522"/>
      <c r="AP6" s="523"/>
      <c r="AQ6" s="523"/>
      <c r="AS6" s="522"/>
      <c r="AV6" s="524"/>
      <c r="AW6" s="524"/>
      <c r="AX6" s="524"/>
      <c r="AY6" s="738"/>
      <c r="AZ6" s="738"/>
      <c r="BA6" s="738"/>
      <c r="BB6" s="738"/>
      <c r="BC6" s="738"/>
      <c r="BD6" s="738"/>
      <c r="BE6" s="738"/>
      <c r="BF6" s="738"/>
      <c r="BG6" s="738"/>
      <c r="BH6" s="738"/>
      <c r="BI6" s="738"/>
      <c r="BJ6" s="738"/>
      <c r="BK6" s="738"/>
      <c r="BL6" s="738"/>
      <c r="BM6" s="738"/>
      <c r="BN6" s="525"/>
      <c r="BO6" s="738"/>
      <c r="BP6" s="738"/>
      <c r="BQ6" s="738"/>
      <c r="BR6" s="738"/>
      <c r="BS6" s="738"/>
    </row>
    <row r="7" spans="1:72" ht="35.25" customHeight="1" thickBot="1">
      <c r="A7" s="473"/>
      <c r="B7" s="807" t="s">
        <v>221</v>
      </c>
      <c r="C7" s="808"/>
      <c r="D7" s="808"/>
      <c r="E7" s="808"/>
      <c r="F7" s="808"/>
      <c r="G7" s="808"/>
      <c r="H7" s="808"/>
      <c r="I7" s="808"/>
      <c r="J7" s="809"/>
      <c r="K7" s="471">
        <f>IFERROR(SUM($AC:$AC),"")</f>
        <v>0</v>
      </c>
      <c r="L7" s="803">
        <f>IFERROR(SUMIF($AN$12:$AN111,"加算対象",$AC12:$AC111),"")</f>
        <v>0</v>
      </c>
      <c r="M7" s="803"/>
      <c r="N7" s="474"/>
      <c r="O7" s="429" t="s">
        <v>61</v>
      </c>
      <c r="P7" s="430"/>
      <c r="Q7" s="404"/>
      <c r="R7" s="405"/>
      <c r="S7" s="283"/>
      <c r="T7" s="406"/>
      <c r="U7" s="406"/>
      <c r="V7" s="406"/>
      <c r="W7" s="406"/>
      <c r="X7" s="406"/>
      <c r="Y7" s="406"/>
      <c r="Z7" s="406"/>
      <c r="AA7" s="406"/>
      <c r="AB7" s="406"/>
      <c r="AC7" s="406"/>
      <c r="AD7" s="407"/>
      <c r="AE7" s="744" t="s">
        <v>224</v>
      </c>
      <c r="AF7" s="745"/>
      <c r="AG7" s="745"/>
      <c r="AH7" s="745"/>
      <c r="AI7" s="746"/>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735"/>
      <c r="AS8" s="735"/>
      <c r="AT8" s="735"/>
      <c r="AU8" s="735"/>
      <c r="AV8" s="735"/>
      <c r="AW8" s="735"/>
      <c r="AX8" s="735"/>
      <c r="AY8" s="735"/>
      <c r="AZ8" s="526"/>
      <c r="BA8" s="735"/>
      <c r="BB8" s="735"/>
      <c r="BC8" s="735"/>
      <c r="BD8" s="735"/>
      <c r="BE8" s="735"/>
      <c r="BF8" s="735"/>
      <c r="BG8" s="735"/>
      <c r="BH8" s="735"/>
      <c r="BI8" s="735"/>
      <c r="BJ8" s="526"/>
      <c r="BK8" s="735"/>
      <c r="BL8" s="735"/>
      <c r="BM8" s="735"/>
      <c r="BN8" s="735"/>
      <c r="BO8" s="735"/>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736" t="str">
        <f>IF(D3="", "", IFERROR(IF(COUNTIF(AP12:AP111,"未入力")=0,"○","×"),""))</f>
        <v/>
      </c>
      <c r="AD9" s="737"/>
      <c r="AE9" s="441" t="str">
        <f>IF(D3="", "", IFERROR(IF(COUNTIF(AR:AR,"未入力")=0,"○","×"),""))</f>
        <v/>
      </c>
      <c r="AF9" s="441" t="str">
        <f>IF(D3="", "", IFERROR(IF(COUNTIF(AT:AT,"未入力")=0,"○","×"),""))</f>
        <v/>
      </c>
      <c r="AG9" s="736" t="str">
        <f>IF(D3="", "", IFERROR(IF(COUNTIF(AX:AX,"未入力")=0,"○","×"),""))</f>
        <v/>
      </c>
      <c r="AH9" s="737"/>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783"/>
      <c r="B10" s="785" t="s">
        <v>225</v>
      </c>
      <c r="C10" s="786"/>
      <c r="D10" s="786"/>
      <c r="E10" s="786"/>
      <c r="F10" s="787"/>
      <c r="G10" s="791" t="s">
        <v>39</v>
      </c>
      <c r="H10" s="750" t="s">
        <v>40</v>
      </c>
      <c r="I10" s="750"/>
      <c r="J10" s="751" t="s">
        <v>226</v>
      </c>
      <c r="K10" s="753" t="s">
        <v>42</v>
      </c>
      <c r="L10" s="776" t="s">
        <v>227</v>
      </c>
      <c r="M10" s="778" t="s">
        <v>228</v>
      </c>
      <c r="N10" s="798" t="s">
        <v>281</v>
      </c>
      <c r="O10" s="800" t="s">
        <v>230</v>
      </c>
      <c r="P10" s="766" t="s">
        <v>282</v>
      </c>
      <c r="Q10" s="767"/>
      <c r="R10" s="767"/>
      <c r="S10" s="767"/>
      <c r="T10" s="767"/>
      <c r="U10" s="767"/>
      <c r="V10" s="767"/>
      <c r="W10" s="767"/>
      <c r="X10" s="767"/>
      <c r="Y10" s="767"/>
      <c r="Z10" s="767"/>
      <c r="AA10" s="768"/>
      <c r="AB10" s="772" t="s">
        <v>232</v>
      </c>
      <c r="AC10" s="774" t="s">
        <v>233</v>
      </c>
      <c r="AD10" s="775"/>
      <c r="AE10" s="443" t="s">
        <v>234</v>
      </c>
      <c r="AF10" s="443" t="s">
        <v>235</v>
      </c>
      <c r="AG10" s="793" t="s">
        <v>236</v>
      </c>
      <c r="AH10" s="775"/>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784"/>
      <c r="B11" s="788"/>
      <c r="C11" s="789"/>
      <c r="D11" s="789"/>
      <c r="E11" s="789"/>
      <c r="F11" s="790"/>
      <c r="G11" s="792"/>
      <c r="H11" s="446" t="s">
        <v>240</v>
      </c>
      <c r="I11" s="446" t="s">
        <v>241</v>
      </c>
      <c r="J11" s="752"/>
      <c r="K11" s="754"/>
      <c r="L11" s="777"/>
      <c r="M11" s="779"/>
      <c r="N11" s="799"/>
      <c r="O11" s="801"/>
      <c r="P11" s="769"/>
      <c r="Q11" s="770"/>
      <c r="R11" s="770"/>
      <c r="S11" s="770"/>
      <c r="T11" s="770"/>
      <c r="U11" s="770"/>
      <c r="V11" s="770"/>
      <c r="W11" s="770"/>
      <c r="X11" s="770"/>
      <c r="Y11" s="770"/>
      <c r="Z11" s="770"/>
      <c r="AA11" s="771"/>
      <c r="AB11" s="773"/>
      <c r="AC11" s="447" t="s">
        <v>242</v>
      </c>
      <c r="AD11" s="448" t="s">
        <v>243</v>
      </c>
      <c r="AE11" s="449" t="s">
        <v>244</v>
      </c>
      <c r="AF11" s="450" t="s">
        <v>245</v>
      </c>
      <c r="AG11" s="450" t="s">
        <v>246</v>
      </c>
      <c r="AH11" s="475" t="s">
        <v>247</v>
      </c>
      <c r="AI11" s="452" t="s">
        <v>248</v>
      </c>
      <c r="AJ11" s="453" t="s">
        <v>249</v>
      </c>
      <c r="AK11" s="755" t="s">
        <v>250</v>
      </c>
      <c r="AL11" s="756"/>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747" t="str">
        <f>IF(基本情報入力シート!B40="","",基本情報入力シート!B40)</f>
        <v/>
      </c>
      <c r="C12" s="748"/>
      <c r="D12" s="748"/>
      <c r="E12" s="748"/>
      <c r="F12" s="74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747" t="str">
        <f>IF(基本情報入力シート!B41="","",基本情報入力シート!B41)</f>
        <v/>
      </c>
      <c r="C13" s="748"/>
      <c r="D13" s="748"/>
      <c r="E13" s="748"/>
      <c r="F13" s="74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747" t="str">
        <f>IF(基本情報入力シート!B42="","",基本情報入力シート!B42)</f>
        <v/>
      </c>
      <c r="C14" s="748"/>
      <c r="D14" s="748"/>
      <c r="E14" s="748"/>
      <c r="F14" s="74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747" t="str">
        <f>IF(基本情報入力シート!B43="","",基本情報入力シート!B43)</f>
        <v/>
      </c>
      <c r="C15" s="748"/>
      <c r="D15" s="748"/>
      <c r="E15" s="748"/>
      <c r="F15" s="74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747" t="str">
        <f>IF(基本情報入力シート!B44="","",基本情報入力シート!B44)</f>
        <v/>
      </c>
      <c r="C16" s="748"/>
      <c r="D16" s="748"/>
      <c r="E16" s="748"/>
      <c r="F16" s="74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747" t="str">
        <f>IF(基本情報入力シート!B45="","",基本情報入力シート!B45)</f>
        <v/>
      </c>
      <c r="C17" s="748"/>
      <c r="D17" s="748"/>
      <c r="E17" s="748"/>
      <c r="F17" s="74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747" t="str">
        <f>IF(基本情報入力シート!B46="","",基本情報入力シート!B46)</f>
        <v/>
      </c>
      <c r="C18" s="748"/>
      <c r="D18" s="748"/>
      <c r="E18" s="748"/>
      <c r="F18" s="74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v>8</v>
      </c>
      <c r="R18" s="457" t="s">
        <v>271</v>
      </c>
      <c r="S18" s="141">
        <v>6</v>
      </c>
      <c r="T18" s="457" t="s">
        <v>272</v>
      </c>
      <c r="U18" s="141">
        <v>9</v>
      </c>
      <c r="V18" s="457" t="s">
        <v>271</v>
      </c>
      <c r="W18" s="141">
        <v>3</v>
      </c>
      <c r="X18" s="457" t="s">
        <v>273</v>
      </c>
      <c r="Y18" s="457" t="s">
        <v>274</v>
      </c>
      <c r="Z18" s="457">
        <f t="shared" si="0"/>
        <v>10</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794" t="str">
        <f>IF(基本情報入力シート!B47="","",基本情報入力シート!B47)</f>
        <v/>
      </c>
      <c r="C19" s="795"/>
      <c r="D19" s="795"/>
      <c r="E19" s="795"/>
      <c r="F19" s="79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v>8</v>
      </c>
      <c r="R19" s="457" t="s">
        <v>271</v>
      </c>
      <c r="S19" s="141">
        <v>6</v>
      </c>
      <c r="T19" s="457" t="s">
        <v>272</v>
      </c>
      <c r="U19" s="141">
        <v>9</v>
      </c>
      <c r="V19" s="457" t="s">
        <v>271</v>
      </c>
      <c r="W19" s="141">
        <v>3</v>
      </c>
      <c r="X19" s="457" t="s">
        <v>273</v>
      </c>
      <c r="Y19" s="457" t="s">
        <v>274</v>
      </c>
      <c r="Z19" s="457">
        <f t="shared" si="0"/>
        <v>10</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747" t="str">
        <f>IF(基本情報入力シート!B48="","",基本情報入力シート!B48)</f>
        <v/>
      </c>
      <c r="C20" s="748"/>
      <c r="D20" s="748"/>
      <c r="E20" s="748"/>
      <c r="F20" s="74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v>8</v>
      </c>
      <c r="R20" s="457" t="s">
        <v>271</v>
      </c>
      <c r="S20" s="141">
        <v>6</v>
      </c>
      <c r="T20" s="457" t="s">
        <v>272</v>
      </c>
      <c r="U20" s="141">
        <v>9</v>
      </c>
      <c r="V20" s="457" t="s">
        <v>271</v>
      </c>
      <c r="W20" s="141">
        <v>3</v>
      </c>
      <c r="X20" s="457" t="s">
        <v>273</v>
      </c>
      <c r="Y20" s="457" t="s">
        <v>274</v>
      </c>
      <c r="Z20" s="457">
        <f t="shared" si="0"/>
        <v>10</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747" t="str">
        <f>IF(基本情報入力シート!B49="","",基本情報入力シート!B49)</f>
        <v/>
      </c>
      <c r="C21" s="748"/>
      <c r="D21" s="748"/>
      <c r="E21" s="748"/>
      <c r="F21" s="74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v>8</v>
      </c>
      <c r="R21" s="457" t="s">
        <v>271</v>
      </c>
      <c r="S21" s="141">
        <v>6</v>
      </c>
      <c r="T21" s="457" t="s">
        <v>272</v>
      </c>
      <c r="U21" s="141">
        <v>9</v>
      </c>
      <c r="V21" s="457" t="s">
        <v>271</v>
      </c>
      <c r="W21" s="141">
        <v>3</v>
      </c>
      <c r="X21" s="457" t="s">
        <v>182</v>
      </c>
      <c r="Y21" s="457" t="s">
        <v>274</v>
      </c>
      <c r="Z21" s="457">
        <f t="shared" si="0"/>
        <v>10</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747" t="str">
        <f>IF(基本情報入力シート!B50="","",基本情報入力シート!B50)</f>
        <v/>
      </c>
      <c r="C22" s="748"/>
      <c r="D22" s="748"/>
      <c r="E22" s="748"/>
      <c r="F22" s="74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v>8</v>
      </c>
      <c r="R22" s="457" t="s">
        <v>271</v>
      </c>
      <c r="S22" s="141">
        <v>6</v>
      </c>
      <c r="T22" s="457" t="s">
        <v>272</v>
      </c>
      <c r="U22" s="141">
        <v>9</v>
      </c>
      <c r="V22" s="457" t="s">
        <v>271</v>
      </c>
      <c r="W22" s="141">
        <v>3</v>
      </c>
      <c r="X22" s="457" t="s">
        <v>273</v>
      </c>
      <c r="Y22" s="457" t="s">
        <v>274</v>
      </c>
      <c r="Z22" s="457">
        <f t="shared" si="0"/>
        <v>10</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747" t="str">
        <f>IF(基本情報入力シート!B51="","",基本情報入力シート!B51)</f>
        <v/>
      </c>
      <c r="C23" s="748"/>
      <c r="D23" s="748"/>
      <c r="E23" s="748"/>
      <c r="F23" s="74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v>8</v>
      </c>
      <c r="R23" s="457" t="s">
        <v>271</v>
      </c>
      <c r="S23" s="141">
        <v>6</v>
      </c>
      <c r="T23" s="457" t="s">
        <v>272</v>
      </c>
      <c r="U23" s="141">
        <v>9</v>
      </c>
      <c r="V23" s="457" t="s">
        <v>271</v>
      </c>
      <c r="W23" s="141">
        <v>3</v>
      </c>
      <c r="X23" s="457" t="s">
        <v>273</v>
      </c>
      <c r="Y23" s="457" t="s">
        <v>274</v>
      </c>
      <c r="Z23" s="457">
        <f t="shared" si="0"/>
        <v>10</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747" t="str">
        <f>IF(基本情報入力シート!B52="","",基本情報入力シート!B52)</f>
        <v/>
      </c>
      <c r="C24" s="748"/>
      <c r="D24" s="748"/>
      <c r="E24" s="748"/>
      <c r="F24" s="74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v>8</v>
      </c>
      <c r="R24" s="457" t="s">
        <v>271</v>
      </c>
      <c r="S24" s="141">
        <v>6</v>
      </c>
      <c r="T24" s="457" t="s">
        <v>272</v>
      </c>
      <c r="U24" s="141">
        <v>9</v>
      </c>
      <c r="V24" s="457" t="s">
        <v>271</v>
      </c>
      <c r="W24" s="141">
        <v>3</v>
      </c>
      <c r="X24" s="457" t="s">
        <v>273</v>
      </c>
      <c r="Y24" s="457" t="s">
        <v>274</v>
      </c>
      <c r="Z24" s="457">
        <f t="shared" si="0"/>
        <v>10</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747" t="str">
        <f>IF(基本情報入力シート!B53="","",基本情報入力シート!B53)</f>
        <v/>
      </c>
      <c r="C25" s="748"/>
      <c r="D25" s="748"/>
      <c r="E25" s="748"/>
      <c r="F25" s="74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v>8</v>
      </c>
      <c r="R25" s="457" t="s">
        <v>271</v>
      </c>
      <c r="S25" s="141">
        <v>6</v>
      </c>
      <c r="T25" s="457" t="s">
        <v>272</v>
      </c>
      <c r="U25" s="141">
        <v>9</v>
      </c>
      <c r="V25" s="457" t="s">
        <v>271</v>
      </c>
      <c r="W25" s="141">
        <v>3</v>
      </c>
      <c r="X25" s="457" t="s">
        <v>182</v>
      </c>
      <c r="Y25" s="457" t="s">
        <v>274</v>
      </c>
      <c r="Z25" s="457">
        <f t="shared" si="0"/>
        <v>10</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747" t="str">
        <f>IF(基本情報入力シート!B54="","",基本情報入力シート!B54)</f>
        <v/>
      </c>
      <c r="C26" s="748"/>
      <c r="D26" s="748"/>
      <c r="E26" s="748"/>
      <c r="F26" s="74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v>8</v>
      </c>
      <c r="R26" s="457" t="s">
        <v>271</v>
      </c>
      <c r="S26" s="141">
        <v>6</v>
      </c>
      <c r="T26" s="457" t="s">
        <v>272</v>
      </c>
      <c r="U26" s="141">
        <v>9</v>
      </c>
      <c r="V26" s="457" t="s">
        <v>271</v>
      </c>
      <c r="W26" s="141">
        <v>3</v>
      </c>
      <c r="X26" s="457" t="s">
        <v>182</v>
      </c>
      <c r="Y26" s="457" t="s">
        <v>274</v>
      </c>
      <c r="Z26" s="457">
        <f t="shared" si="0"/>
        <v>10</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747" t="str">
        <f>IF(基本情報入力シート!B55="","",基本情報入力シート!B55)</f>
        <v/>
      </c>
      <c r="C27" s="748"/>
      <c r="D27" s="748"/>
      <c r="E27" s="748"/>
      <c r="F27" s="74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v>8</v>
      </c>
      <c r="R27" s="457" t="s">
        <v>271</v>
      </c>
      <c r="S27" s="141">
        <v>6</v>
      </c>
      <c r="T27" s="457" t="s">
        <v>272</v>
      </c>
      <c r="U27" s="141">
        <v>9</v>
      </c>
      <c r="V27" s="457" t="s">
        <v>271</v>
      </c>
      <c r="W27" s="141">
        <v>3</v>
      </c>
      <c r="X27" s="457" t="s">
        <v>273</v>
      </c>
      <c r="Y27" s="457" t="s">
        <v>274</v>
      </c>
      <c r="Z27" s="457">
        <f t="shared" si="0"/>
        <v>10</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747" t="str">
        <f>IF(基本情報入力シート!B56="","",基本情報入力シート!B56)</f>
        <v/>
      </c>
      <c r="C28" s="748"/>
      <c r="D28" s="748"/>
      <c r="E28" s="748"/>
      <c r="F28" s="74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v>8</v>
      </c>
      <c r="R28" s="457" t="s">
        <v>271</v>
      </c>
      <c r="S28" s="141">
        <v>6</v>
      </c>
      <c r="T28" s="457" t="s">
        <v>272</v>
      </c>
      <c r="U28" s="141">
        <v>9</v>
      </c>
      <c r="V28" s="457" t="s">
        <v>271</v>
      </c>
      <c r="W28" s="141">
        <v>3</v>
      </c>
      <c r="X28" s="457" t="s">
        <v>273</v>
      </c>
      <c r="Y28" s="457" t="s">
        <v>274</v>
      </c>
      <c r="Z28" s="457">
        <f t="shared" si="0"/>
        <v>10</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747" t="str">
        <f>IF(基本情報入力シート!B57="","",基本情報入力シート!B57)</f>
        <v/>
      </c>
      <c r="C29" s="748"/>
      <c r="D29" s="748"/>
      <c r="E29" s="748"/>
      <c r="F29" s="74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v>8</v>
      </c>
      <c r="R29" s="457" t="s">
        <v>271</v>
      </c>
      <c r="S29" s="141">
        <v>6</v>
      </c>
      <c r="T29" s="457" t="s">
        <v>272</v>
      </c>
      <c r="U29" s="141">
        <v>9</v>
      </c>
      <c r="V29" s="457" t="s">
        <v>271</v>
      </c>
      <c r="W29" s="141">
        <v>3</v>
      </c>
      <c r="X29" s="457" t="s">
        <v>273</v>
      </c>
      <c r="Y29" s="457" t="s">
        <v>274</v>
      </c>
      <c r="Z29" s="457">
        <f t="shared" si="0"/>
        <v>10</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747" t="str">
        <f>IF(基本情報入力シート!B58="","",基本情報入力シート!B58)</f>
        <v/>
      </c>
      <c r="C30" s="748"/>
      <c r="D30" s="748"/>
      <c r="E30" s="748"/>
      <c r="F30" s="74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v>8</v>
      </c>
      <c r="R30" s="457" t="s">
        <v>271</v>
      </c>
      <c r="S30" s="141">
        <v>6</v>
      </c>
      <c r="T30" s="457" t="s">
        <v>272</v>
      </c>
      <c r="U30" s="141">
        <v>9</v>
      </c>
      <c r="V30" s="457" t="s">
        <v>271</v>
      </c>
      <c r="W30" s="141">
        <v>3</v>
      </c>
      <c r="X30" s="457" t="s">
        <v>182</v>
      </c>
      <c r="Y30" s="457" t="s">
        <v>274</v>
      </c>
      <c r="Z30" s="457">
        <f t="shared" si="0"/>
        <v>10</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747" t="str">
        <f>IF(基本情報入力シート!B59="","",基本情報入力シート!B59)</f>
        <v/>
      </c>
      <c r="C31" s="748"/>
      <c r="D31" s="748"/>
      <c r="E31" s="748"/>
      <c r="F31" s="74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v>8</v>
      </c>
      <c r="R31" s="457" t="s">
        <v>271</v>
      </c>
      <c r="S31" s="141">
        <v>6</v>
      </c>
      <c r="T31" s="457" t="s">
        <v>272</v>
      </c>
      <c r="U31" s="141">
        <v>9</v>
      </c>
      <c r="V31" s="457" t="s">
        <v>271</v>
      </c>
      <c r="W31" s="141">
        <v>3</v>
      </c>
      <c r="X31" s="457" t="s">
        <v>273</v>
      </c>
      <c r="Y31" s="457" t="s">
        <v>274</v>
      </c>
      <c r="Z31" s="457">
        <f t="shared" si="0"/>
        <v>10</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747" t="str">
        <f>IF(基本情報入力シート!B60="","",基本情報入力シート!B60)</f>
        <v/>
      </c>
      <c r="C32" s="748"/>
      <c r="D32" s="748"/>
      <c r="E32" s="748"/>
      <c r="F32" s="74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v>8</v>
      </c>
      <c r="R32" s="457" t="s">
        <v>271</v>
      </c>
      <c r="S32" s="141">
        <v>6</v>
      </c>
      <c r="T32" s="457" t="s">
        <v>272</v>
      </c>
      <c r="U32" s="141">
        <v>9</v>
      </c>
      <c r="V32" s="457" t="s">
        <v>271</v>
      </c>
      <c r="W32" s="141">
        <v>3</v>
      </c>
      <c r="X32" s="457" t="s">
        <v>273</v>
      </c>
      <c r="Y32" s="457" t="s">
        <v>274</v>
      </c>
      <c r="Z32" s="457">
        <f t="shared" si="0"/>
        <v>10</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747" t="str">
        <f>IF(基本情報入力シート!B61="","",基本情報入力シート!B61)</f>
        <v/>
      </c>
      <c r="C33" s="748"/>
      <c r="D33" s="748"/>
      <c r="E33" s="748"/>
      <c r="F33" s="74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v>8</v>
      </c>
      <c r="R33" s="457" t="s">
        <v>271</v>
      </c>
      <c r="S33" s="141">
        <v>6</v>
      </c>
      <c r="T33" s="457" t="s">
        <v>272</v>
      </c>
      <c r="U33" s="141">
        <v>9</v>
      </c>
      <c r="V33" s="457" t="s">
        <v>271</v>
      </c>
      <c r="W33" s="141">
        <v>3</v>
      </c>
      <c r="X33" s="457" t="s">
        <v>273</v>
      </c>
      <c r="Y33" s="457" t="s">
        <v>274</v>
      </c>
      <c r="Z33" s="457">
        <f t="shared" si="0"/>
        <v>10</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747" t="str">
        <f>IF(基本情報入力シート!B62="","",基本情報入力シート!B62)</f>
        <v/>
      </c>
      <c r="C34" s="748"/>
      <c r="D34" s="748"/>
      <c r="E34" s="748"/>
      <c r="F34" s="74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v>8</v>
      </c>
      <c r="R34" s="457" t="s">
        <v>271</v>
      </c>
      <c r="S34" s="141">
        <v>6</v>
      </c>
      <c r="T34" s="457" t="s">
        <v>272</v>
      </c>
      <c r="U34" s="141">
        <v>9</v>
      </c>
      <c r="V34" s="457" t="s">
        <v>271</v>
      </c>
      <c r="W34" s="141">
        <v>3</v>
      </c>
      <c r="X34" s="457" t="s">
        <v>182</v>
      </c>
      <c r="Y34" s="457" t="s">
        <v>274</v>
      </c>
      <c r="Z34" s="457">
        <f t="shared" si="0"/>
        <v>10</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747" t="str">
        <f>IF(基本情報入力シート!B63="","",基本情報入力シート!B63)</f>
        <v/>
      </c>
      <c r="C35" s="748"/>
      <c r="D35" s="748"/>
      <c r="E35" s="748"/>
      <c r="F35" s="74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v>8</v>
      </c>
      <c r="R35" s="457" t="s">
        <v>271</v>
      </c>
      <c r="S35" s="141">
        <v>6</v>
      </c>
      <c r="T35" s="457" t="s">
        <v>272</v>
      </c>
      <c r="U35" s="141">
        <v>9</v>
      </c>
      <c r="V35" s="457" t="s">
        <v>271</v>
      </c>
      <c r="W35" s="141">
        <v>3</v>
      </c>
      <c r="X35" s="457" t="s">
        <v>182</v>
      </c>
      <c r="Y35" s="457" t="s">
        <v>274</v>
      </c>
      <c r="Z35" s="457">
        <f t="shared" si="0"/>
        <v>10</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747" t="str">
        <f>IF(基本情報入力シート!B64="","",基本情報入力シート!B64)</f>
        <v/>
      </c>
      <c r="C36" s="748"/>
      <c r="D36" s="748"/>
      <c r="E36" s="748"/>
      <c r="F36" s="74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v>8</v>
      </c>
      <c r="R36" s="457" t="s">
        <v>271</v>
      </c>
      <c r="S36" s="141">
        <v>6</v>
      </c>
      <c r="T36" s="457" t="s">
        <v>272</v>
      </c>
      <c r="U36" s="141">
        <v>9</v>
      </c>
      <c r="V36" s="457" t="s">
        <v>271</v>
      </c>
      <c r="W36" s="141">
        <v>3</v>
      </c>
      <c r="X36" s="457" t="s">
        <v>273</v>
      </c>
      <c r="Y36" s="457" t="s">
        <v>274</v>
      </c>
      <c r="Z36" s="457">
        <f t="shared" si="0"/>
        <v>10</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747" t="str">
        <f>IF(基本情報入力シート!B65="","",基本情報入力シート!B65)</f>
        <v/>
      </c>
      <c r="C37" s="748"/>
      <c r="D37" s="748"/>
      <c r="E37" s="748"/>
      <c r="F37" s="74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v>8</v>
      </c>
      <c r="R37" s="457" t="s">
        <v>271</v>
      </c>
      <c r="S37" s="141">
        <v>6</v>
      </c>
      <c r="T37" s="457" t="s">
        <v>272</v>
      </c>
      <c r="U37" s="141">
        <v>9</v>
      </c>
      <c r="V37" s="457" t="s">
        <v>271</v>
      </c>
      <c r="W37" s="141">
        <v>3</v>
      </c>
      <c r="X37" s="457" t="s">
        <v>273</v>
      </c>
      <c r="Y37" s="457" t="s">
        <v>274</v>
      </c>
      <c r="Z37" s="457">
        <f t="shared" si="0"/>
        <v>10</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747" t="str">
        <f>IF(基本情報入力シート!B66="","",基本情報入力シート!B66)</f>
        <v/>
      </c>
      <c r="C38" s="748"/>
      <c r="D38" s="748"/>
      <c r="E38" s="748"/>
      <c r="F38" s="74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v>8</v>
      </c>
      <c r="R38" s="457" t="s">
        <v>271</v>
      </c>
      <c r="S38" s="141">
        <v>6</v>
      </c>
      <c r="T38" s="457" t="s">
        <v>272</v>
      </c>
      <c r="U38" s="141">
        <v>9</v>
      </c>
      <c r="V38" s="457" t="s">
        <v>271</v>
      </c>
      <c r="W38" s="141">
        <v>3</v>
      </c>
      <c r="X38" s="457" t="s">
        <v>273</v>
      </c>
      <c r="Y38" s="457" t="s">
        <v>274</v>
      </c>
      <c r="Z38" s="457">
        <f t="shared" si="0"/>
        <v>10</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747" t="str">
        <f>IF(基本情報入力シート!B67="","",基本情報入力シート!B67)</f>
        <v/>
      </c>
      <c r="C39" s="748"/>
      <c r="D39" s="748"/>
      <c r="E39" s="748"/>
      <c r="F39" s="74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v>8</v>
      </c>
      <c r="R39" s="457" t="s">
        <v>271</v>
      </c>
      <c r="S39" s="141">
        <v>6</v>
      </c>
      <c r="T39" s="457" t="s">
        <v>272</v>
      </c>
      <c r="U39" s="141">
        <v>9</v>
      </c>
      <c r="V39" s="457" t="s">
        <v>271</v>
      </c>
      <c r="W39" s="141">
        <v>3</v>
      </c>
      <c r="X39" s="457" t="s">
        <v>182</v>
      </c>
      <c r="Y39" s="457" t="s">
        <v>274</v>
      </c>
      <c r="Z39" s="457">
        <f t="shared" si="0"/>
        <v>10</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747" t="str">
        <f>IF(基本情報入力シート!B68="","",基本情報入力シート!B68)</f>
        <v/>
      </c>
      <c r="C40" s="748"/>
      <c r="D40" s="748"/>
      <c r="E40" s="748"/>
      <c r="F40" s="74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v>8</v>
      </c>
      <c r="R40" s="457" t="s">
        <v>271</v>
      </c>
      <c r="S40" s="141">
        <v>6</v>
      </c>
      <c r="T40" s="457" t="s">
        <v>272</v>
      </c>
      <c r="U40" s="141">
        <v>9</v>
      </c>
      <c r="V40" s="457" t="s">
        <v>271</v>
      </c>
      <c r="W40" s="141">
        <v>3</v>
      </c>
      <c r="X40" s="457" t="s">
        <v>273</v>
      </c>
      <c r="Y40" s="457" t="s">
        <v>274</v>
      </c>
      <c r="Z40" s="457">
        <f t="shared" si="0"/>
        <v>10</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747" t="str">
        <f>IF(基本情報入力シート!B69="","",基本情報入力シート!B69)</f>
        <v/>
      </c>
      <c r="C41" s="748"/>
      <c r="D41" s="748"/>
      <c r="E41" s="748"/>
      <c r="F41" s="74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v>8</v>
      </c>
      <c r="R41" s="457" t="s">
        <v>271</v>
      </c>
      <c r="S41" s="141">
        <v>6</v>
      </c>
      <c r="T41" s="457" t="s">
        <v>272</v>
      </c>
      <c r="U41" s="141">
        <v>9</v>
      </c>
      <c r="V41" s="457" t="s">
        <v>271</v>
      </c>
      <c r="W41" s="141">
        <v>3</v>
      </c>
      <c r="X41" s="457" t="s">
        <v>273</v>
      </c>
      <c r="Y41" s="457" t="s">
        <v>274</v>
      </c>
      <c r="Z41" s="457">
        <f t="shared" si="0"/>
        <v>10</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747" t="str">
        <f>IF(基本情報入力シート!B70="","",基本情報入力シート!B70)</f>
        <v/>
      </c>
      <c r="C42" s="748"/>
      <c r="D42" s="748"/>
      <c r="E42" s="748"/>
      <c r="F42" s="74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v>8</v>
      </c>
      <c r="R42" s="457" t="s">
        <v>271</v>
      </c>
      <c r="S42" s="141">
        <v>6</v>
      </c>
      <c r="T42" s="457" t="s">
        <v>272</v>
      </c>
      <c r="U42" s="141">
        <v>9</v>
      </c>
      <c r="V42" s="457" t="s">
        <v>271</v>
      </c>
      <c r="W42" s="141">
        <v>3</v>
      </c>
      <c r="X42" s="457" t="s">
        <v>273</v>
      </c>
      <c r="Y42" s="457" t="s">
        <v>274</v>
      </c>
      <c r="Z42" s="457">
        <f t="shared" si="0"/>
        <v>10</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747" t="str">
        <f>IF(基本情報入力シート!B71="","",基本情報入力シート!B71)</f>
        <v/>
      </c>
      <c r="C43" s="748"/>
      <c r="D43" s="748"/>
      <c r="E43" s="748"/>
      <c r="F43" s="74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v>8</v>
      </c>
      <c r="R43" s="457" t="s">
        <v>271</v>
      </c>
      <c r="S43" s="141">
        <v>6</v>
      </c>
      <c r="T43" s="457" t="s">
        <v>272</v>
      </c>
      <c r="U43" s="141">
        <v>9</v>
      </c>
      <c r="V43" s="457" t="s">
        <v>271</v>
      </c>
      <c r="W43" s="141">
        <v>3</v>
      </c>
      <c r="X43" s="457" t="s">
        <v>182</v>
      </c>
      <c r="Y43" s="457" t="s">
        <v>274</v>
      </c>
      <c r="Z43" s="457">
        <f t="shared" si="0"/>
        <v>10</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747" t="str">
        <f>IF(基本情報入力シート!B72="","",基本情報入力シート!B72)</f>
        <v/>
      </c>
      <c r="C44" s="748"/>
      <c r="D44" s="748"/>
      <c r="E44" s="748"/>
      <c r="F44" s="74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v>8</v>
      </c>
      <c r="R44" s="457" t="s">
        <v>271</v>
      </c>
      <c r="S44" s="141">
        <v>6</v>
      </c>
      <c r="T44" s="457" t="s">
        <v>272</v>
      </c>
      <c r="U44" s="141">
        <v>9</v>
      </c>
      <c r="V44" s="457" t="s">
        <v>271</v>
      </c>
      <c r="W44" s="141">
        <v>3</v>
      </c>
      <c r="X44" s="457" t="s">
        <v>182</v>
      </c>
      <c r="Y44" s="457" t="s">
        <v>274</v>
      </c>
      <c r="Z44" s="457">
        <f t="shared" si="0"/>
        <v>10</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747" t="str">
        <f>IF(基本情報入力シート!B73="","",基本情報入力シート!B73)</f>
        <v/>
      </c>
      <c r="C45" s="748"/>
      <c r="D45" s="748"/>
      <c r="E45" s="748"/>
      <c r="F45" s="74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v>8</v>
      </c>
      <c r="R45" s="457" t="s">
        <v>271</v>
      </c>
      <c r="S45" s="141">
        <v>6</v>
      </c>
      <c r="T45" s="457" t="s">
        <v>272</v>
      </c>
      <c r="U45" s="141">
        <v>9</v>
      </c>
      <c r="V45" s="457" t="s">
        <v>271</v>
      </c>
      <c r="W45" s="141">
        <v>3</v>
      </c>
      <c r="X45" s="457" t="s">
        <v>273</v>
      </c>
      <c r="Y45" s="457" t="s">
        <v>274</v>
      </c>
      <c r="Z45" s="457">
        <f t="shared" si="0"/>
        <v>10</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747" t="str">
        <f>IF(基本情報入力シート!B74="","",基本情報入力シート!B74)</f>
        <v/>
      </c>
      <c r="C46" s="748"/>
      <c r="D46" s="748"/>
      <c r="E46" s="748"/>
      <c r="F46" s="74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v>8</v>
      </c>
      <c r="R46" s="457" t="s">
        <v>271</v>
      </c>
      <c r="S46" s="141">
        <v>6</v>
      </c>
      <c r="T46" s="457" t="s">
        <v>272</v>
      </c>
      <c r="U46" s="141">
        <v>9</v>
      </c>
      <c r="V46" s="457" t="s">
        <v>271</v>
      </c>
      <c r="W46" s="141">
        <v>3</v>
      </c>
      <c r="X46" s="457" t="s">
        <v>273</v>
      </c>
      <c r="Y46" s="457" t="s">
        <v>274</v>
      </c>
      <c r="Z46" s="457">
        <f t="shared" si="0"/>
        <v>10</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747" t="str">
        <f>IF(基本情報入力シート!B75="","",基本情報入力シート!B75)</f>
        <v/>
      </c>
      <c r="C47" s="748"/>
      <c r="D47" s="748"/>
      <c r="E47" s="748"/>
      <c r="F47" s="74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v>8</v>
      </c>
      <c r="R47" s="457" t="s">
        <v>271</v>
      </c>
      <c r="S47" s="141">
        <v>6</v>
      </c>
      <c r="T47" s="457" t="s">
        <v>272</v>
      </c>
      <c r="U47" s="141">
        <v>9</v>
      </c>
      <c r="V47" s="457" t="s">
        <v>271</v>
      </c>
      <c r="W47" s="141">
        <v>3</v>
      </c>
      <c r="X47" s="457" t="s">
        <v>273</v>
      </c>
      <c r="Y47" s="457" t="s">
        <v>274</v>
      </c>
      <c r="Z47" s="457">
        <f t="shared" si="0"/>
        <v>10</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747" t="str">
        <f>IF(基本情報入力シート!B76="","",基本情報入力シート!B76)</f>
        <v/>
      </c>
      <c r="C48" s="748"/>
      <c r="D48" s="748"/>
      <c r="E48" s="748"/>
      <c r="F48" s="74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v>8</v>
      </c>
      <c r="R48" s="457" t="s">
        <v>271</v>
      </c>
      <c r="S48" s="141">
        <v>6</v>
      </c>
      <c r="T48" s="457" t="s">
        <v>272</v>
      </c>
      <c r="U48" s="141">
        <v>9</v>
      </c>
      <c r="V48" s="457" t="s">
        <v>271</v>
      </c>
      <c r="W48" s="141">
        <v>3</v>
      </c>
      <c r="X48" s="457" t="s">
        <v>182</v>
      </c>
      <c r="Y48" s="457" t="s">
        <v>274</v>
      </c>
      <c r="Z48" s="457">
        <f t="shared" si="0"/>
        <v>10</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747" t="str">
        <f>IF(基本情報入力シート!B77="","",基本情報入力シート!B77)</f>
        <v/>
      </c>
      <c r="C49" s="748"/>
      <c r="D49" s="748"/>
      <c r="E49" s="748"/>
      <c r="F49" s="74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v>8</v>
      </c>
      <c r="R49" s="457" t="s">
        <v>271</v>
      </c>
      <c r="S49" s="141">
        <v>6</v>
      </c>
      <c r="T49" s="457" t="s">
        <v>272</v>
      </c>
      <c r="U49" s="141">
        <v>9</v>
      </c>
      <c r="V49" s="457" t="s">
        <v>271</v>
      </c>
      <c r="W49" s="141">
        <v>3</v>
      </c>
      <c r="X49" s="457" t="s">
        <v>273</v>
      </c>
      <c r="Y49" s="457" t="s">
        <v>274</v>
      </c>
      <c r="Z49" s="457">
        <f t="shared" si="0"/>
        <v>10</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747" t="str">
        <f>IF(基本情報入力シート!B78="","",基本情報入力シート!B78)</f>
        <v/>
      </c>
      <c r="C50" s="748"/>
      <c r="D50" s="748"/>
      <c r="E50" s="748"/>
      <c r="F50" s="74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v>8</v>
      </c>
      <c r="R50" s="457" t="s">
        <v>271</v>
      </c>
      <c r="S50" s="141">
        <v>6</v>
      </c>
      <c r="T50" s="457" t="s">
        <v>272</v>
      </c>
      <c r="U50" s="141">
        <v>9</v>
      </c>
      <c r="V50" s="457" t="s">
        <v>271</v>
      </c>
      <c r="W50" s="141">
        <v>3</v>
      </c>
      <c r="X50" s="457" t="s">
        <v>273</v>
      </c>
      <c r="Y50" s="457" t="s">
        <v>274</v>
      </c>
      <c r="Z50" s="457">
        <f t="shared" si="0"/>
        <v>10</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747" t="str">
        <f>IF(基本情報入力シート!B79="","",基本情報入力シート!B79)</f>
        <v/>
      </c>
      <c r="C51" s="748"/>
      <c r="D51" s="748"/>
      <c r="E51" s="748"/>
      <c r="F51" s="74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v>8</v>
      </c>
      <c r="R51" s="457" t="s">
        <v>271</v>
      </c>
      <c r="S51" s="141">
        <v>6</v>
      </c>
      <c r="T51" s="457" t="s">
        <v>272</v>
      </c>
      <c r="U51" s="141">
        <v>9</v>
      </c>
      <c r="V51" s="457" t="s">
        <v>271</v>
      </c>
      <c r="W51" s="141">
        <v>3</v>
      </c>
      <c r="X51" s="457" t="s">
        <v>273</v>
      </c>
      <c r="Y51" s="457" t="s">
        <v>274</v>
      </c>
      <c r="Z51" s="457">
        <f t="shared" si="0"/>
        <v>10</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747" t="str">
        <f>IF(基本情報入力シート!B80="","",基本情報入力シート!B80)</f>
        <v/>
      </c>
      <c r="C52" s="748"/>
      <c r="D52" s="748"/>
      <c r="E52" s="748"/>
      <c r="F52" s="74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v>8</v>
      </c>
      <c r="R52" s="457" t="s">
        <v>271</v>
      </c>
      <c r="S52" s="141">
        <v>6</v>
      </c>
      <c r="T52" s="457" t="s">
        <v>272</v>
      </c>
      <c r="U52" s="141">
        <v>9</v>
      </c>
      <c r="V52" s="457" t="s">
        <v>271</v>
      </c>
      <c r="W52" s="141">
        <v>3</v>
      </c>
      <c r="X52" s="457" t="s">
        <v>182</v>
      </c>
      <c r="Y52" s="457" t="s">
        <v>274</v>
      </c>
      <c r="Z52" s="457">
        <f t="shared" si="0"/>
        <v>10</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747" t="str">
        <f>IF(基本情報入力シート!B81="","",基本情報入力シート!B81)</f>
        <v/>
      </c>
      <c r="C53" s="748"/>
      <c r="D53" s="748"/>
      <c r="E53" s="748"/>
      <c r="F53" s="74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v>8</v>
      </c>
      <c r="R53" s="457" t="s">
        <v>271</v>
      </c>
      <c r="S53" s="141">
        <v>6</v>
      </c>
      <c r="T53" s="457" t="s">
        <v>272</v>
      </c>
      <c r="U53" s="141">
        <v>9</v>
      </c>
      <c r="V53" s="457" t="s">
        <v>271</v>
      </c>
      <c r="W53" s="141">
        <v>3</v>
      </c>
      <c r="X53" s="457" t="s">
        <v>182</v>
      </c>
      <c r="Y53" s="457" t="s">
        <v>274</v>
      </c>
      <c r="Z53" s="457">
        <f t="shared" si="0"/>
        <v>10</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747" t="str">
        <f>IF(基本情報入力シート!B82="","",基本情報入力シート!B82)</f>
        <v/>
      </c>
      <c r="C54" s="748"/>
      <c r="D54" s="748"/>
      <c r="E54" s="748"/>
      <c r="F54" s="74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v>8</v>
      </c>
      <c r="R54" s="457" t="s">
        <v>271</v>
      </c>
      <c r="S54" s="141">
        <v>6</v>
      </c>
      <c r="T54" s="457" t="s">
        <v>272</v>
      </c>
      <c r="U54" s="141">
        <v>9</v>
      </c>
      <c r="V54" s="457" t="s">
        <v>271</v>
      </c>
      <c r="W54" s="141">
        <v>3</v>
      </c>
      <c r="X54" s="457" t="s">
        <v>273</v>
      </c>
      <c r="Y54" s="457" t="s">
        <v>274</v>
      </c>
      <c r="Z54" s="457">
        <f t="shared" si="0"/>
        <v>10</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747" t="str">
        <f>IF(基本情報入力シート!B83="","",基本情報入力シート!B83)</f>
        <v/>
      </c>
      <c r="C55" s="748"/>
      <c r="D55" s="748"/>
      <c r="E55" s="748"/>
      <c r="F55" s="74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v>8</v>
      </c>
      <c r="R55" s="457" t="s">
        <v>271</v>
      </c>
      <c r="S55" s="141">
        <v>6</v>
      </c>
      <c r="T55" s="457" t="s">
        <v>272</v>
      </c>
      <c r="U55" s="141">
        <v>9</v>
      </c>
      <c r="V55" s="457" t="s">
        <v>271</v>
      </c>
      <c r="W55" s="141">
        <v>3</v>
      </c>
      <c r="X55" s="457" t="s">
        <v>273</v>
      </c>
      <c r="Y55" s="457" t="s">
        <v>274</v>
      </c>
      <c r="Z55" s="457">
        <f t="shared" si="0"/>
        <v>10</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747" t="str">
        <f>IF(基本情報入力シート!B84="","",基本情報入力シート!B84)</f>
        <v/>
      </c>
      <c r="C56" s="748"/>
      <c r="D56" s="748"/>
      <c r="E56" s="748"/>
      <c r="F56" s="74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v>8</v>
      </c>
      <c r="R56" s="457" t="s">
        <v>271</v>
      </c>
      <c r="S56" s="141">
        <v>6</v>
      </c>
      <c r="T56" s="457" t="s">
        <v>272</v>
      </c>
      <c r="U56" s="141">
        <v>9</v>
      </c>
      <c r="V56" s="457" t="s">
        <v>271</v>
      </c>
      <c r="W56" s="141">
        <v>3</v>
      </c>
      <c r="X56" s="457" t="s">
        <v>273</v>
      </c>
      <c r="Y56" s="457" t="s">
        <v>274</v>
      </c>
      <c r="Z56" s="457">
        <f t="shared" si="0"/>
        <v>10</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747" t="str">
        <f>IF(基本情報入力シート!B85="","",基本情報入力シート!B85)</f>
        <v/>
      </c>
      <c r="C57" s="748"/>
      <c r="D57" s="748"/>
      <c r="E57" s="748"/>
      <c r="F57" s="74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v>8</v>
      </c>
      <c r="R57" s="457" t="s">
        <v>271</v>
      </c>
      <c r="S57" s="141">
        <v>6</v>
      </c>
      <c r="T57" s="457" t="s">
        <v>272</v>
      </c>
      <c r="U57" s="141">
        <v>9</v>
      </c>
      <c r="V57" s="457" t="s">
        <v>271</v>
      </c>
      <c r="W57" s="141">
        <v>3</v>
      </c>
      <c r="X57" s="457" t="s">
        <v>182</v>
      </c>
      <c r="Y57" s="457" t="s">
        <v>274</v>
      </c>
      <c r="Z57" s="457">
        <f t="shared" si="0"/>
        <v>10</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747" t="str">
        <f>IF(基本情報入力シート!B86="","",基本情報入力シート!B86)</f>
        <v/>
      </c>
      <c r="C58" s="748"/>
      <c r="D58" s="748"/>
      <c r="E58" s="748"/>
      <c r="F58" s="74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v>8</v>
      </c>
      <c r="R58" s="457" t="s">
        <v>271</v>
      </c>
      <c r="S58" s="141">
        <v>6</v>
      </c>
      <c r="T58" s="457" t="s">
        <v>272</v>
      </c>
      <c r="U58" s="141">
        <v>9</v>
      </c>
      <c r="V58" s="457" t="s">
        <v>271</v>
      </c>
      <c r="W58" s="141">
        <v>3</v>
      </c>
      <c r="X58" s="457" t="s">
        <v>273</v>
      </c>
      <c r="Y58" s="457" t="s">
        <v>274</v>
      </c>
      <c r="Z58" s="457">
        <f t="shared" si="0"/>
        <v>10</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747" t="str">
        <f>IF(基本情報入力シート!B87="","",基本情報入力シート!B87)</f>
        <v/>
      </c>
      <c r="C59" s="748"/>
      <c r="D59" s="748"/>
      <c r="E59" s="748"/>
      <c r="F59" s="74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v>8</v>
      </c>
      <c r="R59" s="457" t="s">
        <v>271</v>
      </c>
      <c r="S59" s="141">
        <v>6</v>
      </c>
      <c r="T59" s="457" t="s">
        <v>272</v>
      </c>
      <c r="U59" s="141">
        <v>9</v>
      </c>
      <c r="V59" s="457" t="s">
        <v>271</v>
      </c>
      <c r="W59" s="141">
        <v>3</v>
      </c>
      <c r="X59" s="457" t="s">
        <v>273</v>
      </c>
      <c r="Y59" s="457" t="s">
        <v>274</v>
      </c>
      <c r="Z59" s="457">
        <f t="shared" si="0"/>
        <v>10</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747" t="str">
        <f>IF(基本情報入力シート!B88="","",基本情報入力シート!B88)</f>
        <v/>
      </c>
      <c r="C60" s="748"/>
      <c r="D60" s="748"/>
      <c r="E60" s="748"/>
      <c r="F60" s="74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v>8</v>
      </c>
      <c r="R60" s="457" t="s">
        <v>271</v>
      </c>
      <c r="S60" s="141">
        <v>6</v>
      </c>
      <c r="T60" s="457" t="s">
        <v>272</v>
      </c>
      <c r="U60" s="141">
        <v>9</v>
      </c>
      <c r="V60" s="457" t="s">
        <v>271</v>
      </c>
      <c r="W60" s="141">
        <v>3</v>
      </c>
      <c r="X60" s="457" t="s">
        <v>273</v>
      </c>
      <c r="Y60" s="457" t="s">
        <v>274</v>
      </c>
      <c r="Z60" s="457">
        <f t="shared" si="0"/>
        <v>10</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747" t="str">
        <f>IF(基本情報入力シート!B89="","",基本情報入力シート!B89)</f>
        <v/>
      </c>
      <c r="C61" s="748"/>
      <c r="D61" s="748"/>
      <c r="E61" s="748"/>
      <c r="F61" s="74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v>8</v>
      </c>
      <c r="R61" s="457" t="s">
        <v>271</v>
      </c>
      <c r="S61" s="141">
        <v>6</v>
      </c>
      <c r="T61" s="457" t="s">
        <v>272</v>
      </c>
      <c r="U61" s="141">
        <v>9</v>
      </c>
      <c r="V61" s="457" t="s">
        <v>271</v>
      </c>
      <c r="W61" s="141">
        <v>3</v>
      </c>
      <c r="X61" s="457" t="s">
        <v>182</v>
      </c>
      <c r="Y61" s="457" t="s">
        <v>274</v>
      </c>
      <c r="Z61" s="457">
        <f t="shared" si="0"/>
        <v>10</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747" t="str">
        <f>IF(基本情報入力シート!B90="","",基本情報入力シート!B90)</f>
        <v/>
      </c>
      <c r="C62" s="748"/>
      <c r="D62" s="748"/>
      <c r="E62" s="748"/>
      <c r="F62" s="74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v>8</v>
      </c>
      <c r="R62" s="457" t="s">
        <v>271</v>
      </c>
      <c r="S62" s="141">
        <v>6</v>
      </c>
      <c r="T62" s="457" t="s">
        <v>272</v>
      </c>
      <c r="U62" s="141">
        <v>9</v>
      </c>
      <c r="V62" s="457" t="s">
        <v>271</v>
      </c>
      <c r="W62" s="141">
        <v>3</v>
      </c>
      <c r="X62" s="457" t="s">
        <v>182</v>
      </c>
      <c r="Y62" s="457" t="s">
        <v>274</v>
      </c>
      <c r="Z62" s="457">
        <f t="shared" si="0"/>
        <v>10</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747" t="str">
        <f>IF(基本情報入力シート!B91="","",基本情報入力シート!B91)</f>
        <v/>
      </c>
      <c r="C63" s="748"/>
      <c r="D63" s="748"/>
      <c r="E63" s="748"/>
      <c r="F63" s="74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v>8</v>
      </c>
      <c r="R63" s="457" t="s">
        <v>271</v>
      </c>
      <c r="S63" s="141">
        <v>6</v>
      </c>
      <c r="T63" s="457" t="s">
        <v>272</v>
      </c>
      <c r="U63" s="141">
        <v>9</v>
      </c>
      <c r="V63" s="457" t="s">
        <v>271</v>
      </c>
      <c r="W63" s="141">
        <v>3</v>
      </c>
      <c r="X63" s="457" t="s">
        <v>273</v>
      </c>
      <c r="Y63" s="457" t="s">
        <v>274</v>
      </c>
      <c r="Z63" s="457">
        <f t="shared" si="0"/>
        <v>10</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747" t="str">
        <f>IF(基本情報入力シート!B92="","",基本情報入力シート!B92)</f>
        <v/>
      </c>
      <c r="C64" s="748"/>
      <c r="D64" s="748"/>
      <c r="E64" s="748"/>
      <c r="F64" s="74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v>8</v>
      </c>
      <c r="R64" s="457" t="s">
        <v>271</v>
      </c>
      <c r="S64" s="141">
        <v>6</v>
      </c>
      <c r="T64" s="457" t="s">
        <v>272</v>
      </c>
      <c r="U64" s="141">
        <v>9</v>
      </c>
      <c r="V64" s="457" t="s">
        <v>271</v>
      </c>
      <c r="W64" s="141">
        <v>3</v>
      </c>
      <c r="X64" s="457" t="s">
        <v>273</v>
      </c>
      <c r="Y64" s="457" t="s">
        <v>274</v>
      </c>
      <c r="Z64" s="457">
        <f t="shared" si="0"/>
        <v>10</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747" t="str">
        <f>IF(基本情報入力シート!B93="","",基本情報入力シート!B93)</f>
        <v/>
      </c>
      <c r="C65" s="748"/>
      <c r="D65" s="748"/>
      <c r="E65" s="748"/>
      <c r="F65" s="74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v>8</v>
      </c>
      <c r="R65" s="457" t="s">
        <v>271</v>
      </c>
      <c r="S65" s="141">
        <v>6</v>
      </c>
      <c r="T65" s="457" t="s">
        <v>272</v>
      </c>
      <c r="U65" s="141">
        <v>9</v>
      </c>
      <c r="V65" s="457" t="s">
        <v>271</v>
      </c>
      <c r="W65" s="141">
        <v>3</v>
      </c>
      <c r="X65" s="457" t="s">
        <v>273</v>
      </c>
      <c r="Y65" s="457" t="s">
        <v>274</v>
      </c>
      <c r="Z65" s="457">
        <f t="shared" si="0"/>
        <v>10</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747" t="str">
        <f>IF(基本情報入力シート!B94="","",基本情報入力シート!B94)</f>
        <v/>
      </c>
      <c r="C66" s="748"/>
      <c r="D66" s="748"/>
      <c r="E66" s="748"/>
      <c r="F66" s="74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v>8</v>
      </c>
      <c r="R66" s="457" t="s">
        <v>271</v>
      </c>
      <c r="S66" s="141">
        <v>6</v>
      </c>
      <c r="T66" s="457" t="s">
        <v>272</v>
      </c>
      <c r="U66" s="141">
        <v>9</v>
      </c>
      <c r="V66" s="457" t="s">
        <v>271</v>
      </c>
      <c r="W66" s="141">
        <v>3</v>
      </c>
      <c r="X66" s="457" t="s">
        <v>182</v>
      </c>
      <c r="Y66" s="457" t="s">
        <v>274</v>
      </c>
      <c r="Z66" s="457">
        <f t="shared" si="0"/>
        <v>10</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747" t="str">
        <f>IF(基本情報入力シート!B95="","",基本情報入力シート!B95)</f>
        <v/>
      </c>
      <c r="C67" s="748"/>
      <c r="D67" s="748"/>
      <c r="E67" s="748"/>
      <c r="F67" s="74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v>8</v>
      </c>
      <c r="R67" s="457" t="s">
        <v>271</v>
      </c>
      <c r="S67" s="141">
        <v>6</v>
      </c>
      <c r="T67" s="457" t="s">
        <v>272</v>
      </c>
      <c r="U67" s="141">
        <v>9</v>
      </c>
      <c r="V67" s="457" t="s">
        <v>271</v>
      </c>
      <c r="W67" s="141">
        <v>3</v>
      </c>
      <c r="X67" s="457" t="s">
        <v>273</v>
      </c>
      <c r="Y67" s="457" t="s">
        <v>274</v>
      </c>
      <c r="Z67" s="457">
        <f t="shared" si="0"/>
        <v>10</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747" t="str">
        <f>IF(基本情報入力シート!B96="","",基本情報入力シート!B96)</f>
        <v/>
      </c>
      <c r="C68" s="748"/>
      <c r="D68" s="748"/>
      <c r="E68" s="748"/>
      <c r="F68" s="74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v>8</v>
      </c>
      <c r="R68" s="457" t="s">
        <v>271</v>
      </c>
      <c r="S68" s="141">
        <v>6</v>
      </c>
      <c r="T68" s="457" t="s">
        <v>272</v>
      </c>
      <c r="U68" s="141">
        <v>9</v>
      </c>
      <c r="V68" s="457" t="s">
        <v>271</v>
      </c>
      <c r="W68" s="141">
        <v>3</v>
      </c>
      <c r="X68" s="457" t="s">
        <v>273</v>
      </c>
      <c r="Y68" s="457" t="s">
        <v>274</v>
      </c>
      <c r="Z68" s="457">
        <f t="shared" si="0"/>
        <v>10</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747" t="str">
        <f>IF(基本情報入力シート!B97="","",基本情報入力シート!B97)</f>
        <v/>
      </c>
      <c r="C69" s="748"/>
      <c r="D69" s="748"/>
      <c r="E69" s="748"/>
      <c r="F69" s="74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v>8</v>
      </c>
      <c r="R69" s="457" t="s">
        <v>271</v>
      </c>
      <c r="S69" s="141">
        <v>6</v>
      </c>
      <c r="T69" s="457" t="s">
        <v>272</v>
      </c>
      <c r="U69" s="141">
        <v>9</v>
      </c>
      <c r="V69" s="457" t="s">
        <v>271</v>
      </c>
      <c r="W69" s="141">
        <v>3</v>
      </c>
      <c r="X69" s="457" t="s">
        <v>273</v>
      </c>
      <c r="Y69" s="457" t="s">
        <v>274</v>
      </c>
      <c r="Z69" s="457">
        <f t="shared" si="0"/>
        <v>10</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747" t="str">
        <f>IF(基本情報入力シート!B98="","",基本情報入力シート!B98)</f>
        <v/>
      </c>
      <c r="C70" s="748"/>
      <c r="D70" s="748"/>
      <c r="E70" s="748"/>
      <c r="F70" s="74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v>8</v>
      </c>
      <c r="R70" s="457" t="s">
        <v>271</v>
      </c>
      <c r="S70" s="141">
        <v>6</v>
      </c>
      <c r="T70" s="457" t="s">
        <v>272</v>
      </c>
      <c r="U70" s="141">
        <v>9</v>
      </c>
      <c r="V70" s="457" t="s">
        <v>271</v>
      </c>
      <c r="W70" s="141">
        <v>3</v>
      </c>
      <c r="X70" s="457" t="s">
        <v>182</v>
      </c>
      <c r="Y70" s="457" t="s">
        <v>274</v>
      </c>
      <c r="Z70" s="457">
        <f t="shared" si="0"/>
        <v>10</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747" t="str">
        <f>IF(基本情報入力シート!B99="","",基本情報入力シート!B99)</f>
        <v/>
      </c>
      <c r="C71" s="748"/>
      <c r="D71" s="748"/>
      <c r="E71" s="748"/>
      <c r="F71" s="74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v>8</v>
      </c>
      <c r="R71" s="457" t="s">
        <v>271</v>
      </c>
      <c r="S71" s="141">
        <v>6</v>
      </c>
      <c r="T71" s="457" t="s">
        <v>272</v>
      </c>
      <c r="U71" s="141">
        <v>9</v>
      </c>
      <c r="V71" s="457" t="s">
        <v>271</v>
      </c>
      <c r="W71" s="141">
        <v>3</v>
      </c>
      <c r="X71" s="457" t="s">
        <v>182</v>
      </c>
      <c r="Y71" s="457" t="s">
        <v>274</v>
      </c>
      <c r="Z71" s="457">
        <f t="shared" si="0"/>
        <v>10</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747" t="str">
        <f>IF(基本情報入力シート!B100="","",基本情報入力シート!B100)</f>
        <v/>
      </c>
      <c r="C72" s="748"/>
      <c r="D72" s="748"/>
      <c r="E72" s="748"/>
      <c r="F72" s="74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v>8</v>
      </c>
      <c r="R72" s="457" t="s">
        <v>271</v>
      </c>
      <c r="S72" s="141">
        <v>6</v>
      </c>
      <c r="T72" s="457" t="s">
        <v>272</v>
      </c>
      <c r="U72" s="141">
        <v>9</v>
      </c>
      <c r="V72" s="457" t="s">
        <v>271</v>
      </c>
      <c r="W72" s="141">
        <v>3</v>
      </c>
      <c r="X72" s="457" t="s">
        <v>273</v>
      </c>
      <c r="Y72" s="457" t="s">
        <v>274</v>
      </c>
      <c r="Z72" s="457">
        <f t="shared" si="0"/>
        <v>10</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747" t="str">
        <f>IF(基本情報入力シート!B101="","",基本情報入力シート!B101)</f>
        <v/>
      </c>
      <c r="C73" s="748"/>
      <c r="D73" s="748"/>
      <c r="E73" s="748"/>
      <c r="F73" s="74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v>8</v>
      </c>
      <c r="R73" s="457" t="s">
        <v>271</v>
      </c>
      <c r="S73" s="141">
        <v>6</v>
      </c>
      <c r="T73" s="457" t="s">
        <v>272</v>
      </c>
      <c r="U73" s="141">
        <v>9</v>
      </c>
      <c r="V73" s="457" t="s">
        <v>271</v>
      </c>
      <c r="W73" s="141">
        <v>3</v>
      </c>
      <c r="X73" s="457" t="s">
        <v>273</v>
      </c>
      <c r="Y73" s="457" t="s">
        <v>274</v>
      </c>
      <c r="Z73" s="457">
        <f t="shared" si="0"/>
        <v>10</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747" t="str">
        <f>IF(基本情報入力シート!B102="","",基本情報入力シート!B102)</f>
        <v/>
      </c>
      <c r="C74" s="748"/>
      <c r="D74" s="748"/>
      <c r="E74" s="748"/>
      <c r="F74" s="74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v>8</v>
      </c>
      <c r="R74" s="457" t="s">
        <v>271</v>
      </c>
      <c r="S74" s="141">
        <v>6</v>
      </c>
      <c r="T74" s="457" t="s">
        <v>272</v>
      </c>
      <c r="U74" s="141">
        <v>9</v>
      </c>
      <c r="V74" s="457" t="s">
        <v>271</v>
      </c>
      <c r="W74" s="141">
        <v>3</v>
      </c>
      <c r="X74" s="457" t="s">
        <v>273</v>
      </c>
      <c r="Y74" s="457" t="s">
        <v>274</v>
      </c>
      <c r="Z74" s="457">
        <f t="shared" si="0"/>
        <v>10</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747" t="str">
        <f>IF(基本情報入力シート!B103="","",基本情報入力シート!B103)</f>
        <v/>
      </c>
      <c r="C75" s="748"/>
      <c r="D75" s="748"/>
      <c r="E75" s="748"/>
      <c r="F75" s="74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v>8</v>
      </c>
      <c r="R75" s="457" t="s">
        <v>271</v>
      </c>
      <c r="S75" s="141">
        <v>6</v>
      </c>
      <c r="T75" s="457" t="s">
        <v>272</v>
      </c>
      <c r="U75" s="141">
        <v>9</v>
      </c>
      <c r="V75" s="457" t="s">
        <v>271</v>
      </c>
      <c r="W75" s="141">
        <v>3</v>
      </c>
      <c r="X75" s="457" t="s">
        <v>182</v>
      </c>
      <c r="Y75" s="457" t="s">
        <v>274</v>
      </c>
      <c r="Z75" s="457">
        <f t="shared" si="0"/>
        <v>10</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747" t="str">
        <f>IF(基本情報入力シート!B104="","",基本情報入力シート!B104)</f>
        <v/>
      </c>
      <c r="C76" s="748"/>
      <c r="D76" s="748"/>
      <c r="E76" s="748"/>
      <c r="F76" s="74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v>8</v>
      </c>
      <c r="R76" s="457" t="s">
        <v>271</v>
      </c>
      <c r="S76" s="141">
        <v>6</v>
      </c>
      <c r="T76" s="457" t="s">
        <v>272</v>
      </c>
      <c r="U76" s="141">
        <v>9</v>
      </c>
      <c r="V76" s="457" t="s">
        <v>271</v>
      </c>
      <c r="W76" s="141">
        <v>3</v>
      </c>
      <c r="X76" s="457" t="s">
        <v>273</v>
      </c>
      <c r="Y76" s="457" t="s">
        <v>274</v>
      </c>
      <c r="Z76" s="457">
        <f t="shared" si="0"/>
        <v>10</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747" t="str">
        <f>IF(基本情報入力シート!B105="","",基本情報入力シート!B105)</f>
        <v/>
      </c>
      <c r="C77" s="748"/>
      <c r="D77" s="748"/>
      <c r="E77" s="748"/>
      <c r="F77" s="74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v>8</v>
      </c>
      <c r="R77" s="457" t="s">
        <v>271</v>
      </c>
      <c r="S77" s="141">
        <v>6</v>
      </c>
      <c r="T77" s="457" t="s">
        <v>272</v>
      </c>
      <c r="U77" s="141">
        <v>9</v>
      </c>
      <c r="V77" s="457" t="s">
        <v>271</v>
      </c>
      <c r="W77" s="141">
        <v>3</v>
      </c>
      <c r="X77" s="457" t="s">
        <v>273</v>
      </c>
      <c r="Y77" s="457" t="s">
        <v>274</v>
      </c>
      <c r="Z77" s="457">
        <f t="shared" ref="Z77:Z111" si="38">IF(Q77&gt;=1,(U77*12+W77)-(Q77*12+S77)+1,"")</f>
        <v>10</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747" t="str">
        <f>IF(基本情報入力シート!B106="","",基本情報入力シート!B106)</f>
        <v/>
      </c>
      <c r="C78" s="748"/>
      <c r="D78" s="748"/>
      <c r="E78" s="748"/>
      <c r="F78" s="74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v>8</v>
      </c>
      <c r="R78" s="457" t="s">
        <v>271</v>
      </c>
      <c r="S78" s="141">
        <v>6</v>
      </c>
      <c r="T78" s="457" t="s">
        <v>272</v>
      </c>
      <c r="U78" s="141">
        <v>9</v>
      </c>
      <c r="V78" s="457" t="s">
        <v>271</v>
      </c>
      <c r="W78" s="141">
        <v>3</v>
      </c>
      <c r="X78" s="457" t="s">
        <v>273</v>
      </c>
      <c r="Y78" s="457" t="s">
        <v>274</v>
      </c>
      <c r="Z78" s="457">
        <f t="shared" si="38"/>
        <v>10</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747" t="str">
        <f>IF(基本情報入力シート!B107="","",基本情報入力シート!B107)</f>
        <v/>
      </c>
      <c r="C79" s="748"/>
      <c r="D79" s="748"/>
      <c r="E79" s="748"/>
      <c r="F79" s="74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v>8</v>
      </c>
      <c r="R79" s="457" t="s">
        <v>271</v>
      </c>
      <c r="S79" s="141">
        <v>6</v>
      </c>
      <c r="T79" s="457" t="s">
        <v>272</v>
      </c>
      <c r="U79" s="141">
        <v>9</v>
      </c>
      <c r="V79" s="457" t="s">
        <v>271</v>
      </c>
      <c r="W79" s="141">
        <v>3</v>
      </c>
      <c r="X79" s="457" t="s">
        <v>182</v>
      </c>
      <c r="Y79" s="457" t="s">
        <v>274</v>
      </c>
      <c r="Z79" s="457">
        <f t="shared" si="38"/>
        <v>10</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747" t="str">
        <f>IF(基本情報入力シート!B108="","",基本情報入力シート!B108)</f>
        <v/>
      </c>
      <c r="C80" s="748"/>
      <c r="D80" s="748"/>
      <c r="E80" s="748"/>
      <c r="F80" s="74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v>8</v>
      </c>
      <c r="R80" s="457" t="s">
        <v>271</v>
      </c>
      <c r="S80" s="141">
        <v>6</v>
      </c>
      <c r="T80" s="457" t="s">
        <v>272</v>
      </c>
      <c r="U80" s="141">
        <v>9</v>
      </c>
      <c r="V80" s="457" t="s">
        <v>271</v>
      </c>
      <c r="W80" s="141">
        <v>3</v>
      </c>
      <c r="X80" s="457" t="s">
        <v>182</v>
      </c>
      <c r="Y80" s="457" t="s">
        <v>274</v>
      </c>
      <c r="Z80" s="457">
        <f t="shared" si="38"/>
        <v>10</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747" t="str">
        <f>IF(基本情報入力シート!B109="","",基本情報入力シート!B109)</f>
        <v/>
      </c>
      <c r="C81" s="748"/>
      <c r="D81" s="748"/>
      <c r="E81" s="748"/>
      <c r="F81" s="74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v>8</v>
      </c>
      <c r="R81" s="457" t="s">
        <v>271</v>
      </c>
      <c r="S81" s="141">
        <v>6</v>
      </c>
      <c r="T81" s="457" t="s">
        <v>272</v>
      </c>
      <c r="U81" s="141">
        <v>9</v>
      </c>
      <c r="V81" s="457" t="s">
        <v>271</v>
      </c>
      <c r="W81" s="141">
        <v>3</v>
      </c>
      <c r="X81" s="457" t="s">
        <v>273</v>
      </c>
      <c r="Y81" s="457" t="s">
        <v>274</v>
      </c>
      <c r="Z81" s="457">
        <f t="shared" si="38"/>
        <v>10</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747" t="str">
        <f>IF(基本情報入力シート!B110="","",基本情報入力シート!B110)</f>
        <v/>
      </c>
      <c r="C82" s="748"/>
      <c r="D82" s="748"/>
      <c r="E82" s="748"/>
      <c r="F82" s="74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v>8</v>
      </c>
      <c r="R82" s="457" t="s">
        <v>271</v>
      </c>
      <c r="S82" s="141">
        <v>6</v>
      </c>
      <c r="T82" s="457" t="s">
        <v>272</v>
      </c>
      <c r="U82" s="141">
        <v>9</v>
      </c>
      <c r="V82" s="457" t="s">
        <v>271</v>
      </c>
      <c r="W82" s="141">
        <v>3</v>
      </c>
      <c r="X82" s="457" t="s">
        <v>273</v>
      </c>
      <c r="Y82" s="457" t="s">
        <v>274</v>
      </c>
      <c r="Z82" s="457">
        <f t="shared" si="38"/>
        <v>10</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747" t="str">
        <f>IF(基本情報入力シート!B111="","",基本情報入力シート!B111)</f>
        <v/>
      </c>
      <c r="C83" s="748"/>
      <c r="D83" s="748"/>
      <c r="E83" s="748"/>
      <c r="F83" s="74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v>8</v>
      </c>
      <c r="R83" s="457" t="s">
        <v>271</v>
      </c>
      <c r="S83" s="141">
        <v>6</v>
      </c>
      <c r="T83" s="457" t="s">
        <v>272</v>
      </c>
      <c r="U83" s="141">
        <v>9</v>
      </c>
      <c r="V83" s="457" t="s">
        <v>271</v>
      </c>
      <c r="W83" s="141">
        <v>3</v>
      </c>
      <c r="X83" s="457" t="s">
        <v>273</v>
      </c>
      <c r="Y83" s="457" t="s">
        <v>274</v>
      </c>
      <c r="Z83" s="457">
        <f t="shared" si="38"/>
        <v>10</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747" t="str">
        <f>IF(基本情報入力シート!B112="","",基本情報入力シート!B112)</f>
        <v/>
      </c>
      <c r="C84" s="748"/>
      <c r="D84" s="748"/>
      <c r="E84" s="748"/>
      <c r="F84" s="74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v>8</v>
      </c>
      <c r="R84" s="457" t="s">
        <v>271</v>
      </c>
      <c r="S84" s="141">
        <v>6</v>
      </c>
      <c r="T84" s="457" t="s">
        <v>272</v>
      </c>
      <c r="U84" s="141">
        <v>9</v>
      </c>
      <c r="V84" s="457" t="s">
        <v>271</v>
      </c>
      <c r="W84" s="141">
        <v>3</v>
      </c>
      <c r="X84" s="457" t="s">
        <v>182</v>
      </c>
      <c r="Y84" s="457" t="s">
        <v>274</v>
      </c>
      <c r="Z84" s="457">
        <f t="shared" si="38"/>
        <v>10</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747" t="str">
        <f>IF(基本情報入力シート!B113="","",基本情報入力シート!B113)</f>
        <v/>
      </c>
      <c r="C85" s="748"/>
      <c r="D85" s="748"/>
      <c r="E85" s="748"/>
      <c r="F85" s="74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v>8</v>
      </c>
      <c r="R85" s="457" t="s">
        <v>271</v>
      </c>
      <c r="S85" s="141">
        <v>6</v>
      </c>
      <c r="T85" s="457" t="s">
        <v>272</v>
      </c>
      <c r="U85" s="141">
        <v>9</v>
      </c>
      <c r="V85" s="457" t="s">
        <v>271</v>
      </c>
      <c r="W85" s="141">
        <v>3</v>
      </c>
      <c r="X85" s="457" t="s">
        <v>273</v>
      </c>
      <c r="Y85" s="457" t="s">
        <v>274</v>
      </c>
      <c r="Z85" s="457">
        <f t="shared" si="38"/>
        <v>10</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747" t="str">
        <f>IF(基本情報入力シート!B114="","",基本情報入力シート!B114)</f>
        <v/>
      </c>
      <c r="C86" s="748"/>
      <c r="D86" s="748"/>
      <c r="E86" s="748"/>
      <c r="F86" s="74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v>8</v>
      </c>
      <c r="R86" s="457" t="s">
        <v>271</v>
      </c>
      <c r="S86" s="141">
        <v>6</v>
      </c>
      <c r="T86" s="457" t="s">
        <v>272</v>
      </c>
      <c r="U86" s="141">
        <v>9</v>
      </c>
      <c r="V86" s="457" t="s">
        <v>271</v>
      </c>
      <c r="W86" s="141">
        <v>3</v>
      </c>
      <c r="X86" s="457" t="s">
        <v>273</v>
      </c>
      <c r="Y86" s="457" t="s">
        <v>274</v>
      </c>
      <c r="Z86" s="457">
        <f t="shared" si="38"/>
        <v>10</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747" t="str">
        <f>IF(基本情報入力シート!B115="","",基本情報入力シート!B115)</f>
        <v/>
      </c>
      <c r="C87" s="748"/>
      <c r="D87" s="748"/>
      <c r="E87" s="748"/>
      <c r="F87" s="74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v>8</v>
      </c>
      <c r="R87" s="457" t="s">
        <v>271</v>
      </c>
      <c r="S87" s="141">
        <v>6</v>
      </c>
      <c r="T87" s="457" t="s">
        <v>272</v>
      </c>
      <c r="U87" s="141">
        <v>9</v>
      </c>
      <c r="V87" s="457" t="s">
        <v>271</v>
      </c>
      <c r="W87" s="141">
        <v>3</v>
      </c>
      <c r="X87" s="457" t="s">
        <v>273</v>
      </c>
      <c r="Y87" s="457" t="s">
        <v>274</v>
      </c>
      <c r="Z87" s="457">
        <f t="shared" si="38"/>
        <v>10</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747" t="str">
        <f>IF(基本情報入力シート!B116="","",基本情報入力シート!B116)</f>
        <v/>
      </c>
      <c r="C88" s="748"/>
      <c r="D88" s="748"/>
      <c r="E88" s="748"/>
      <c r="F88" s="74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v>8</v>
      </c>
      <c r="R88" s="457" t="s">
        <v>271</v>
      </c>
      <c r="S88" s="141">
        <v>6</v>
      </c>
      <c r="T88" s="457" t="s">
        <v>272</v>
      </c>
      <c r="U88" s="141">
        <v>9</v>
      </c>
      <c r="V88" s="457" t="s">
        <v>271</v>
      </c>
      <c r="W88" s="141">
        <v>3</v>
      </c>
      <c r="X88" s="457" t="s">
        <v>182</v>
      </c>
      <c r="Y88" s="457" t="s">
        <v>274</v>
      </c>
      <c r="Z88" s="457">
        <f t="shared" si="38"/>
        <v>10</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747" t="str">
        <f>IF(基本情報入力シート!B117="","",基本情報入力シート!B117)</f>
        <v/>
      </c>
      <c r="C89" s="748"/>
      <c r="D89" s="748"/>
      <c r="E89" s="748"/>
      <c r="F89" s="74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v>8</v>
      </c>
      <c r="R89" s="457" t="s">
        <v>271</v>
      </c>
      <c r="S89" s="141">
        <v>6</v>
      </c>
      <c r="T89" s="457" t="s">
        <v>272</v>
      </c>
      <c r="U89" s="141">
        <v>9</v>
      </c>
      <c r="V89" s="457" t="s">
        <v>271</v>
      </c>
      <c r="W89" s="141">
        <v>3</v>
      </c>
      <c r="X89" s="457" t="s">
        <v>182</v>
      </c>
      <c r="Y89" s="457" t="s">
        <v>274</v>
      </c>
      <c r="Z89" s="457">
        <f t="shared" si="38"/>
        <v>10</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747" t="str">
        <f>IF(基本情報入力シート!B118="","",基本情報入力シート!B118)</f>
        <v/>
      </c>
      <c r="C90" s="748"/>
      <c r="D90" s="748"/>
      <c r="E90" s="748"/>
      <c r="F90" s="74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v>8</v>
      </c>
      <c r="R90" s="457" t="s">
        <v>271</v>
      </c>
      <c r="S90" s="141">
        <v>6</v>
      </c>
      <c r="T90" s="457" t="s">
        <v>272</v>
      </c>
      <c r="U90" s="141">
        <v>9</v>
      </c>
      <c r="V90" s="457" t="s">
        <v>271</v>
      </c>
      <c r="W90" s="141">
        <v>3</v>
      </c>
      <c r="X90" s="457" t="s">
        <v>273</v>
      </c>
      <c r="Y90" s="457" t="s">
        <v>274</v>
      </c>
      <c r="Z90" s="457">
        <f t="shared" si="38"/>
        <v>10</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747" t="str">
        <f>IF(基本情報入力シート!B119="","",基本情報入力シート!B119)</f>
        <v/>
      </c>
      <c r="C91" s="748"/>
      <c r="D91" s="748"/>
      <c r="E91" s="748"/>
      <c r="F91" s="74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v>8</v>
      </c>
      <c r="R91" s="457" t="s">
        <v>271</v>
      </c>
      <c r="S91" s="141">
        <v>6</v>
      </c>
      <c r="T91" s="457" t="s">
        <v>272</v>
      </c>
      <c r="U91" s="141">
        <v>9</v>
      </c>
      <c r="V91" s="457" t="s">
        <v>271</v>
      </c>
      <c r="W91" s="141">
        <v>3</v>
      </c>
      <c r="X91" s="457" t="s">
        <v>273</v>
      </c>
      <c r="Y91" s="457" t="s">
        <v>274</v>
      </c>
      <c r="Z91" s="457">
        <f t="shared" si="38"/>
        <v>10</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747" t="str">
        <f>IF(基本情報入力シート!B120="","",基本情報入力シート!B120)</f>
        <v/>
      </c>
      <c r="C92" s="748"/>
      <c r="D92" s="748"/>
      <c r="E92" s="748"/>
      <c r="F92" s="74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v>8</v>
      </c>
      <c r="R92" s="457" t="s">
        <v>271</v>
      </c>
      <c r="S92" s="141">
        <v>6</v>
      </c>
      <c r="T92" s="457" t="s">
        <v>272</v>
      </c>
      <c r="U92" s="141">
        <v>9</v>
      </c>
      <c r="V92" s="457" t="s">
        <v>271</v>
      </c>
      <c r="W92" s="141">
        <v>3</v>
      </c>
      <c r="X92" s="457" t="s">
        <v>273</v>
      </c>
      <c r="Y92" s="457" t="s">
        <v>274</v>
      </c>
      <c r="Z92" s="457">
        <f t="shared" si="38"/>
        <v>10</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747" t="str">
        <f>IF(基本情報入力シート!B121="","",基本情報入力シート!B121)</f>
        <v/>
      </c>
      <c r="C93" s="748"/>
      <c r="D93" s="748"/>
      <c r="E93" s="748"/>
      <c r="F93" s="74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v>8</v>
      </c>
      <c r="R93" s="457" t="s">
        <v>271</v>
      </c>
      <c r="S93" s="141">
        <v>6</v>
      </c>
      <c r="T93" s="457" t="s">
        <v>272</v>
      </c>
      <c r="U93" s="141">
        <v>9</v>
      </c>
      <c r="V93" s="457" t="s">
        <v>271</v>
      </c>
      <c r="W93" s="141">
        <v>3</v>
      </c>
      <c r="X93" s="457" t="s">
        <v>182</v>
      </c>
      <c r="Y93" s="457" t="s">
        <v>274</v>
      </c>
      <c r="Z93" s="457">
        <f t="shared" si="38"/>
        <v>10</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747" t="str">
        <f>IF(基本情報入力シート!B122="","",基本情報入力シート!B122)</f>
        <v/>
      </c>
      <c r="C94" s="748"/>
      <c r="D94" s="748"/>
      <c r="E94" s="748"/>
      <c r="F94" s="74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v>8</v>
      </c>
      <c r="R94" s="457" t="s">
        <v>271</v>
      </c>
      <c r="S94" s="141">
        <v>6</v>
      </c>
      <c r="T94" s="457" t="s">
        <v>272</v>
      </c>
      <c r="U94" s="141">
        <v>9</v>
      </c>
      <c r="V94" s="457" t="s">
        <v>271</v>
      </c>
      <c r="W94" s="141">
        <v>3</v>
      </c>
      <c r="X94" s="457" t="s">
        <v>273</v>
      </c>
      <c r="Y94" s="457" t="s">
        <v>274</v>
      </c>
      <c r="Z94" s="457">
        <f t="shared" si="38"/>
        <v>10</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747" t="str">
        <f>IF(基本情報入力シート!B123="","",基本情報入力シート!B123)</f>
        <v/>
      </c>
      <c r="C95" s="748"/>
      <c r="D95" s="748"/>
      <c r="E95" s="748"/>
      <c r="F95" s="74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v>8</v>
      </c>
      <c r="R95" s="457" t="s">
        <v>271</v>
      </c>
      <c r="S95" s="141">
        <v>6</v>
      </c>
      <c r="T95" s="457" t="s">
        <v>272</v>
      </c>
      <c r="U95" s="141">
        <v>9</v>
      </c>
      <c r="V95" s="457" t="s">
        <v>271</v>
      </c>
      <c r="W95" s="141">
        <v>3</v>
      </c>
      <c r="X95" s="457" t="s">
        <v>273</v>
      </c>
      <c r="Y95" s="457" t="s">
        <v>274</v>
      </c>
      <c r="Z95" s="457">
        <f t="shared" si="38"/>
        <v>10</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747" t="str">
        <f>IF(基本情報入力シート!B124="","",基本情報入力シート!B124)</f>
        <v/>
      </c>
      <c r="C96" s="748"/>
      <c r="D96" s="748"/>
      <c r="E96" s="748"/>
      <c r="F96" s="74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v>8</v>
      </c>
      <c r="R96" s="457" t="s">
        <v>271</v>
      </c>
      <c r="S96" s="141">
        <v>6</v>
      </c>
      <c r="T96" s="457" t="s">
        <v>272</v>
      </c>
      <c r="U96" s="141">
        <v>9</v>
      </c>
      <c r="V96" s="457" t="s">
        <v>271</v>
      </c>
      <c r="W96" s="141">
        <v>3</v>
      </c>
      <c r="X96" s="457" t="s">
        <v>273</v>
      </c>
      <c r="Y96" s="457" t="s">
        <v>274</v>
      </c>
      <c r="Z96" s="457">
        <f t="shared" si="38"/>
        <v>10</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747" t="str">
        <f>IF(基本情報入力シート!B125="","",基本情報入力シート!B125)</f>
        <v/>
      </c>
      <c r="C97" s="748"/>
      <c r="D97" s="748"/>
      <c r="E97" s="748"/>
      <c r="F97" s="74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v>8</v>
      </c>
      <c r="R97" s="457" t="s">
        <v>271</v>
      </c>
      <c r="S97" s="141">
        <v>6</v>
      </c>
      <c r="T97" s="457" t="s">
        <v>272</v>
      </c>
      <c r="U97" s="141">
        <v>9</v>
      </c>
      <c r="V97" s="457" t="s">
        <v>271</v>
      </c>
      <c r="W97" s="141">
        <v>3</v>
      </c>
      <c r="X97" s="457" t="s">
        <v>182</v>
      </c>
      <c r="Y97" s="457" t="s">
        <v>274</v>
      </c>
      <c r="Z97" s="457">
        <f t="shared" si="38"/>
        <v>10</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747" t="str">
        <f>IF(基本情報入力シート!B126="","",基本情報入力シート!B126)</f>
        <v/>
      </c>
      <c r="C98" s="748"/>
      <c r="D98" s="748"/>
      <c r="E98" s="748"/>
      <c r="F98" s="74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v>8</v>
      </c>
      <c r="R98" s="457" t="s">
        <v>271</v>
      </c>
      <c r="S98" s="141">
        <v>6</v>
      </c>
      <c r="T98" s="457" t="s">
        <v>272</v>
      </c>
      <c r="U98" s="141">
        <v>9</v>
      </c>
      <c r="V98" s="457" t="s">
        <v>271</v>
      </c>
      <c r="W98" s="141">
        <v>3</v>
      </c>
      <c r="X98" s="457" t="s">
        <v>182</v>
      </c>
      <c r="Y98" s="457" t="s">
        <v>274</v>
      </c>
      <c r="Z98" s="457">
        <f t="shared" si="38"/>
        <v>10</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747" t="str">
        <f>IF(基本情報入力シート!B127="","",基本情報入力シート!B127)</f>
        <v/>
      </c>
      <c r="C99" s="748"/>
      <c r="D99" s="748"/>
      <c r="E99" s="748"/>
      <c r="F99" s="74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v>8</v>
      </c>
      <c r="R99" s="457" t="s">
        <v>271</v>
      </c>
      <c r="S99" s="141">
        <v>6</v>
      </c>
      <c r="T99" s="457" t="s">
        <v>272</v>
      </c>
      <c r="U99" s="141">
        <v>9</v>
      </c>
      <c r="V99" s="457" t="s">
        <v>271</v>
      </c>
      <c r="W99" s="141">
        <v>3</v>
      </c>
      <c r="X99" s="457" t="s">
        <v>273</v>
      </c>
      <c r="Y99" s="457" t="s">
        <v>274</v>
      </c>
      <c r="Z99" s="457">
        <f t="shared" si="38"/>
        <v>10</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747" t="str">
        <f>IF(基本情報入力シート!B128="","",基本情報入力シート!B128)</f>
        <v/>
      </c>
      <c r="C100" s="748"/>
      <c r="D100" s="748"/>
      <c r="E100" s="748"/>
      <c r="F100" s="74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v>8</v>
      </c>
      <c r="R100" s="457" t="s">
        <v>271</v>
      </c>
      <c r="S100" s="141">
        <v>6</v>
      </c>
      <c r="T100" s="457" t="s">
        <v>272</v>
      </c>
      <c r="U100" s="141">
        <v>9</v>
      </c>
      <c r="V100" s="457" t="s">
        <v>271</v>
      </c>
      <c r="W100" s="141">
        <v>3</v>
      </c>
      <c r="X100" s="457" t="s">
        <v>273</v>
      </c>
      <c r="Y100" s="457" t="s">
        <v>274</v>
      </c>
      <c r="Z100" s="457">
        <f t="shared" si="38"/>
        <v>10</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747" t="str">
        <f>IF(基本情報入力シート!B129="","",基本情報入力シート!B129)</f>
        <v/>
      </c>
      <c r="C101" s="748"/>
      <c r="D101" s="748"/>
      <c r="E101" s="748"/>
      <c r="F101" s="74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v>8</v>
      </c>
      <c r="R101" s="457" t="s">
        <v>271</v>
      </c>
      <c r="S101" s="141">
        <v>6</v>
      </c>
      <c r="T101" s="457" t="s">
        <v>272</v>
      </c>
      <c r="U101" s="141">
        <v>9</v>
      </c>
      <c r="V101" s="457" t="s">
        <v>271</v>
      </c>
      <c r="W101" s="141">
        <v>3</v>
      </c>
      <c r="X101" s="457" t="s">
        <v>273</v>
      </c>
      <c r="Y101" s="457" t="s">
        <v>274</v>
      </c>
      <c r="Z101" s="457">
        <f t="shared" si="38"/>
        <v>10</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747" t="str">
        <f>IF(基本情報入力シート!B130="","",基本情報入力シート!B130)</f>
        <v/>
      </c>
      <c r="C102" s="748"/>
      <c r="D102" s="748"/>
      <c r="E102" s="748"/>
      <c r="F102" s="74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v>8</v>
      </c>
      <c r="R102" s="457" t="s">
        <v>271</v>
      </c>
      <c r="S102" s="141">
        <v>6</v>
      </c>
      <c r="T102" s="457" t="s">
        <v>272</v>
      </c>
      <c r="U102" s="141">
        <v>9</v>
      </c>
      <c r="V102" s="457" t="s">
        <v>271</v>
      </c>
      <c r="W102" s="141">
        <v>3</v>
      </c>
      <c r="X102" s="457" t="s">
        <v>182</v>
      </c>
      <c r="Y102" s="457" t="s">
        <v>274</v>
      </c>
      <c r="Z102" s="457">
        <f t="shared" si="38"/>
        <v>10</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747" t="str">
        <f>IF(基本情報入力シート!B131="","",基本情報入力シート!B131)</f>
        <v/>
      </c>
      <c r="C103" s="748"/>
      <c r="D103" s="748"/>
      <c r="E103" s="748"/>
      <c r="F103" s="74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v>8</v>
      </c>
      <c r="R103" s="457" t="s">
        <v>271</v>
      </c>
      <c r="S103" s="141">
        <v>6</v>
      </c>
      <c r="T103" s="457" t="s">
        <v>272</v>
      </c>
      <c r="U103" s="141">
        <v>9</v>
      </c>
      <c r="V103" s="457" t="s">
        <v>271</v>
      </c>
      <c r="W103" s="141">
        <v>3</v>
      </c>
      <c r="X103" s="457" t="s">
        <v>273</v>
      </c>
      <c r="Y103" s="457" t="s">
        <v>274</v>
      </c>
      <c r="Z103" s="457">
        <f t="shared" si="38"/>
        <v>10</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747" t="str">
        <f>IF(基本情報入力シート!B132="","",基本情報入力シート!B132)</f>
        <v/>
      </c>
      <c r="C104" s="748"/>
      <c r="D104" s="748"/>
      <c r="E104" s="748"/>
      <c r="F104" s="74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v>8</v>
      </c>
      <c r="R104" s="457" t="s">
        <v>271</v>
      </c>
      <c r="S104" s="141">
        <v>6</v>
      </c>
      <c r="T104" s="457" t="s">
        <v>272</v>
      </c>
      <c r="U104" s="141">
        <v>9</v>
      </c>
      <c r="V104" s="457" t="s">
        <v>271</v>
      </c>
      <c r="W104" s="141">
        <v>3</v>
      </c>
      <c r="X104" s="457" t="s">
        <v>273</v>
      </c>
      <c r="Y104" s="457" t="s">
        <v>274</v>
      </c>
      <c r="Z104" s="457">
        <f t="shared" si="38"/>
        <v>10</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747" t="str">
        <f>IF(基本情報入力シート!B133="","",基本情報入力シート!B133)</f>
        <v/>
      </c>
      <c r="C105" s="748"/>
      <c r="D105" s="748"/>
      <c r="E105" s="748"/>
      <c r="F105" s="74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v>8</v>
      </c>
      <c r="R105" s="457" t="s">
        <v>271</v>
      </c>
      <c r="S105" s="141">
        <v>6</v>
      </c>
      <c r="T105" s="457" t="s">
        <v>272</v>
      </c>
      <c r="U105" s="141">
        <v>9</v>
      </c>
      <c r="V105" s="457" t="s">
        <v>271</v>
      </c>
      <c r="W105" s="141">
        <v>3</v>
      </c>
      <c r="X105" s="457" t="s">
        <v>273</v>
      </c>
      <c r="Y105" s="457" t="s">
        <v>274</v>
      </c>
      <c r="Z105" s="457">
        <f t="shared" si="38"/>
        <v>10</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747" t="str">
        <f>IF(基本情報入力シート!B134="","",基本情報入力シート!B134)</f>
        <v/>
      </c>
      <c r="C106" s="748"/>
      <c r="D106" s="748"/>
      <c r="E106" s="748"/>
      <c r="F106" s="74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v>8</v>
      </c>
      <c r="R106" s="457" t="s">
        <v>271</v>
      </c>
      <c r="S106" s="141">
        <v>6</v>
      </c>
      <c r="T106" s="457" t="s">
        <v>272</v>
      </c>
      <c r="U106" s="141">
        <v>9</v>
      </c>
      <c r="V106" s="457" t="s">
        <v>271</v>
      </c>
      <c r="W106" s="141">
        <v>3</v>
      </c>
      <c r="X106" s="457" t="s">
        <v>182</v>
      </c>
      <c r="Y106" s="457" t="s">
        <v>274</v>
      </c>
      <c r="Z106" s="457">
        <f t="shared" si="38"/>
        <v>10</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747" t="str">
        <f>IF(基本情報入力シート!B135="","",基本情報入力シート!B135)</f>
        <v/>
      </c>
      <c r="C107" s="748"/>
      <c r="D107" s="748"/>
      <c r="E107" s="748"/>
      <c r="F107" s="74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v>8</v>
      </c>
      <c r="R107" s="457" t="s">
        <v>271</v>
      </c>
      <c r="S107" s="141">
        <v>6</v>
      </c>
      <c r="T107" s="457" t="s">
        <v>272</v>
      </c>
      <c r="U107" s="141">
        <v>9</v>
      </c>
      <c r="V107" s="457" t="s">
        <v>271</v>
      </c>
      <c r="W107" s="141">
        <v>3</v>
      </c>
      <c r="X107" s="457" t="s">
        <v>182</v>
      </c>
      <c r="Y107" s="457" t="s">
        <v>274</v>
      </c>
      <c r="Z107" s="457">
        <f t="shared" si="38"/>
        <v>10</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747" t="str">
        <f>IF(基本情報入力シート!B136="","",基本情報入力シート!B136)</f>
        <v/>
      </c>
      <c r="C108" s="748"/>
      <c r="D108" s="748"/>
      <c r="E108" s="748"/>
      <c r="F108" s="74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v>8</v>
      </c>
      <c r="R108" s="457" t="s">
        <v>271</v>
      </c>
      <c r="S108" s="141">
        <v>6</v>
      </c>
      <c r="T108" s="457" t="s">
        <v>272</v>
      </c>
      <c r="U108" s="141">
        <v>9</v>
      </c>
      <c r="V108" s="457" t="s">
        <v>271</v>
      </c>
      <c r="W108" s="141">
        <v>3</v>
      </c>
      <c r="X108" s="457" t="s">
        <v>273</v>
      </c>
      <c r="Y108" s="457" t="s">
        <v>274</v>
      </c>
      <c r="Z108" s="457">
        <f t="shared" si="38"/>
        <v>10</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747" t="str">
        <f>IF(基本情報入力シート!B137="","",基本情報入力シート!B137)</f>
        <v/>
      </c>
      <c r="C109" s="748"/>
      <c r="D109" s="748"/>
      <c r="E109" s="748"/>
      <c r="F109" s="74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v>8</v>
      </c>
      <c r="R109" s="457" t="s">
        <v>271</v>
      </c>
      <c r="S109" s="141">
        <v>6</v>
      </c>
      <c r="T109" s="457" t="s">
        <v>272</v>
      </c>
      <c r="U109" s="141">
        <v>9</v>
      </c>
      <c r="V109" s="457" t="s">
        <v>271</v>
      </c>
      <c r="W109" s="141">
        <v>3</v>
      </c>
      <c r="X109" s="457" t="s">
        <v>273</v>
      </c>
      <c r="Y109" s="457" t="s">
        <v>274</v>
      </c>
      <c r="Z109" s="457">
        <f t="shared" si="38"/>
        <v>10</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747" t="str">
        <f>IF(基本情報入力シート!B138="","",基本情報入力シート!B138)</f>
        <v/>
      </c>
      <c r="C110" s="748"/>
      <c r="D110" s="748"/>
      <c r="E110" s="748"/>
      <c r="F110" s="74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v>8</v>
      </c>
      <c r="R110" s="457" t="s">
        <v>271</v>
      </c>
      <c r="S110" s="141">
        <v>6</v>
      </c>
      <c r="T110" s="457" t="s">
        <v>272</v>
      </c>
      <c r="U110" s="141">
        <v>9</v>
      </c>
      <c r="V110" s="457" t="s">
        <v>271</v>
      </c>
      <c r="W110" s="141">
        <v>3</v>
      </c>
      <c r="X110" s="457" t="s">
        <v>273</v>
      </c>
      <c r="Y110" s="457" t="s">
        <v>274</v>
      </c>
      <c r="Z110" s="457">
        <f t="shared" si="38"/>
        <v>10</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794" t="str">
        <f>IF(基本情報入力シート!B139="","",基本情報入力シート!B139)</f>
        <v/>
      </c>
      <c r="C111" s="795"/>
      <c r="D111" s="795"/>
      <c r="E111" s="795"/>
      <c r="F111" s="7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v>8</v>
      </c>
      <c r="R111" s="463" t="s">
        <v>271</v>
      </c>
      <c r="S111" s="141">
        <v>6</v>
      </c>
      <c r="T111" s="463" t="s">
        <v>272</v>
      </c>
      <c r="U111" s="141">
        <v>9</v>
      </c>
      <c r="V111" s="463" t="s">
        <v>271</v>
      </c>
      <c r="W111" s="141">
        <v>3</v>
      </c>
      <c r="X111" s="463" t="s">
        <v>182</v>
      </c>
      <c r="Y111" s="463" t="s">
        <v>274</v>
      </c>
      <c r="Z111" s="457">
        <f t="shared" si="38"/>
        <v>10</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58" priority="15">
      <formula>AO12=""</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51" t="s">
        <v>7</v>
      </c>
      <c r="AD1" s="951"/>
      <c r="AE1" s="951"/>
      <c r="AF1" s="951" t="str">
        <f>IF(基本情報入力シート!C11="","",基本情報入力シート!C11)</f>
        <v>茨城県</v>
      </c>
      <c r="AG1" s="951"/>
      <c r="AH1" s="951"/>
      <c r="AI1" s="951"/>
      <c r="AJ1" s="951"/>
      <c r="AK1" s="952"/>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963" t="s">
        <v>51</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64" t="s">
        <v>11</v>
      </c>
      <c r="C5" s="964"/>
      <c r="D5" s="964"/>
      <c r="E5" s="964"/>
      <c r="F5" s="964"/>
      <c r="G5" s="964"/>
      <c r="H5" s="965" t="str">
        <f>IF(基本情報入力シート!L15="","",基本情報入力シート!L15)</f>
        <v/>
      </c>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6"/>
      <c r="AL5" s="247"/>
      <c r="AM5" s="247"/>
      <c r="AN5" s="247"/>
      <c r="AO5" s="247"/>
      <c r="AP5" s="247"/>
      <c r="AQ5" s="247"/>
      <c r="AR5" s="247"/>
      <c r="AS5" s="247"/>
      <c r="AT5" s="247"/>
      <c r="AU5" s="247"/>
      <c r="AV5" s="247"/>
      <c r="AW5" s="247"/>
      <c r="AX5" s="247"/>
      <c r="AY5" s="247"/>
    </row>
    <row r="6" spans="1:51" s="12" customFormat="1" ht="25.5" customHeight="1">
      <c r="A6" s="247"/>
      <c r="B6" s="967" t="s">
        <v>53</v>
      </c>
      <c r="C6" s="967"/>
      <c r="D6" s="967"/>
      <c r="E6" s="967"/>
      <c r="F6" s="967"/>
      <c r="G6" s="967"/>
      <c r="H6" s="968" t="str">
        <f>IF(基本情報入力シート!L16="","",基本情報入力シート!L16)</f>
        <v/>
      </c>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9"/>
      <c r="AL6" s="247"/>
      <c r="AM6" s="247"/>
      <c r="AN6" s="247"/>
      <c r="AO6" s="247"/>
      <c r="AP6" s="247"/>
      <c r="AQ6" s="247"/>
      <c r="AR6" s="247"/>
      <c r="AS6" s="247"/>
      <c r="AT6" s="247"/>
      <c r="AU6" s="247"/>
      <c r="AV6" s="247"/>
      <c r="AW6" s="247"/>
      <c r="AX6" s="247"/>
      <c r="AY6" s="247"/>
    </row>
    <row r="7" spans="1:51" s="12" customFormat="1" ht="12.75" customHeight="1">
      <c r="A7" s="247"/>
      <c r="B7" s="970" t="s">
        <v>54</v>
      </c>
      <c r="C7" s="970"/>
      <c r="D7" s="970"/>
      <c r="E7" s="970"/>
      <c r="F7" s="970"/>
      <c r="G7" s="970"/>
      <c r="H7" s="248" t="s">
        <v>14</v>
      </c>
      <c r="I7" s="971" t="str">
        <f>IF(基本情報入力シート!AO18="－","",基本情報入力シート!AO18)</f>
        <v>-</v>
      </c>
      <c r="J7" s="971"/>
      <c r="K7" s="971"/>
      <c r="L7" s="971"/>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70"/>
      <c r="C8" s="970"/>
      <c r="D8" s="970"/>
      <c r="E8" s="970"/>
      <c r="F8" s="970"/>
      <c r="G8" s="970"/>
      <c r="H8" s="972" t="str">
        <f>IF(基本情報入力シート!L18="","",基本情報入力シート!L18)</f>
        <v/>
      </c>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247"/>
      <c r="AM8" s="247"/>
      <c r="AN8" s="247"/>
      <c r="AO8" s="247"/>
      <c r="AP8" s="247"/>
      <c r="AQ8" s="247"/>
      <c r="AR8" s="247"/>
      <c r="AS8" s="247"/>
      <c r="AT8" s="247"/>
      <c r="AU8" s="247"/>
      <c r="AV8" s="247"/>
      <c r="AW8" s="247"/>
      <c r="AX8" s="247"/>
      <c r="AY8" s="247" t="b">
        <v>1</v>
      </c>
    </row>
    <row r="9" spans="1:51" s="12" customFormat="1" ht="16.5" customHeight="1">
      <c r="A9" s="247"/>
      <c r="B9" s="970"/>
      <c r="C9" s="970"/>
      <c r="D9" s="970"/>
      <c r="E9" s="970"/>
      <c r="F9" s="970"/>
      <c r="G9" s="970"/>
      <c r="H9" s="973" t="str">
        <f>IF(基本情報入力シート!L19="","",基本情報入力シート!L19)</f>
        <v/>
      </c>
      <c r="I9" s="973"/>
      <c r="J9" s="973"/>
      <c r="K9" s="973"/>
      <c r="L9" s="973"/>
      <c r="M9" s="973"/>
      <c r="N9" s="973"/>
      <c r="O9" s="973"/>
      <c r="P9" s="973"/>
      <c r="Q9" s="973"/>
      <c r="R9" s="973"/>
      <c r="S9" s="973"/>
      <c r="T9" s="973"/>
      <c r="U9" s="973"/>
      <c r="V9" s="973"/>
      <c r="W9" s="973"/>
      <c r="X9" s="973"/>
      <c r="Y9" s="973"/>
      <c r="Z9" s="973"/>
      <c r="AA9" s="973"/>
      <c r="AB9" s="973"/>
      <c r="AC9" s="973"/>
      <c r="AD9" s="973"/>
      <c r="AE9" s="973"/>
      <c r="AF9" s="973"/>
      <c r="AG9" s="973"/>
      <c r="AH9" s="973"/>
      <c r="AI9" s="973"/>
      <c r="AJ9" s="973"/>
      <c r="AK9" s="974"/>
      <c r="AL9" s="247"/>
      <c r="AM9" s="247"/>
      <c r="AN9" s="247"/>
      <c r="AO9" s="247"/>
      <c r="AP9" s="247"/>
      <c r="AQ9" s="247"/>
      <c r="AR9" s="247"/>
      <c r="AS9" s="247"/>
      <c r="AT9" s="247"/>
      <c r="AU9" s="247"/>
      <c r="AV9" s="247"/>
      <c r="AW9" s="247"/>
      <c r="AX9" s="247"/>
      <c r="AY9" s="247"/>
    </row>
    <row r="10" spans="1:51" s="12" customFormat="1" ht="13.5" customHeight="1">
      <c r="A10" s="247"/>
      <c r="B10" s="983" t="s">
        <v>11</v>
      </c>
      <c r="C10" s="983"/>
      <c r="D10" s="983"/>
      <c r="E10" s="983"/>
      <c r="F10" s="983"/>
      <c r="G10" s="983"/>
      <c r="H10" s="965" t="str">
        <f>IF(基本情報入力シート!L23="","",基本情報入力シート!L23)</f>
        <v/>
      </c>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6"/>
      <c r="AL10" s="247"/>
      <c r="AM10" s="247"/>
      <c r="AN10" s="247"/>
      <c r="AO10" s="247"/>
      <c r="AP10" s="247"/>
      <c r="AQ10" s="247"/>
      <c r="AR10" s="247"/>
      <c r="AS10" s="247"/>
      <c r="AT10" s="247"/>
      <c r="AU10" s="247"/>
      <c r="AV10" s="247"/>
      <c r="AW10" s="247"/>
      <c r="AX10" s="247"/>
      <c r="AY10" s="247"/>
    </row>
    <row r="11" spans="1:51" s="12" customFormat="1" ht="22.5" customHeight="1">
      <c r="A11" s="247"/>
      <c r="B11" s="984" t="s">
        <v>55</v>
      </c>
      <c r="C11" s="984"/>
      <c r="D11" s="984"/>
      <c r="E11" s="984"/>
      <c r="F11" s="984"/>
      <c r="G11" s="984"/>
      <c r="H11" s="985" t="str">
        <f>IF(基本情報入力シート!L24="","",基本情報入力シート!L24)</f>
        <v/>
      </c>
      <c r="I11" s="985"/>
      <c r="J11" s="985"/>
      <c r="K11" s="985"/>
      <c r="L11" s="985"/>
      <c r="M11" s="985"/>
      <c r="N11" s="985"/>
      <c r="O11" s="985"/>
      <c r="P11" s="985"/>
      <c r="Q11" s="985"/>
      <c r="R11" s="985"/>
      <c r="S11" s="985"/>
      <c r="T11" s="985"/>
      <c r="U11" s="985"/>
      <c r="V11" s="985"/>
      <c r="W11" s="985"/>
      <c r="X11" s="985"/>
      <c r="Y11" s="985"/>
      <c r="Z11" s="985"/>
      <c r="AA11" s="985"/>
      <c r="AB11" s="985"/>
      <c r="AC11" s="985"/>
      <c r="AD11" s="985"/>
      <c r="AE11" s="985"/>
      <c r="AF11" s="985"/>
      <c r="AG11" s="985"/>
      <c r="AH11" s="985"/>
      <c r="AI11" s="985"/>
      <c r="AJ11" s="985"/>
      <c r="AK11" s="986"/>
      <c r="AL11" s="247"/>
      <c r="AM11" s="247"/>
      <c r="AN11" s="247"/>
      <c r="AO11" s="247"/>
      <c r="AP11" s="247"/>
      <c r="AQ11" s="247"/>
      <c r="AR11" s="247"/>
      <c r="AS11" s="247"/>
      <c r="AT11" s="247"/>
      <c r="AU11" s="247"/>
      <c r="AV11" s="247"/>
      <c r="AW11" s="247"/>
      <c r="AX11" s="247"/>
      <c r="AY11" s="247"/>
    </row>
    <row r="12" spans="1:51" s="12" customFormat="1" ht="18.75" customHeight="1">
      <c r="A12" s="247"/>
      <c r="B12" s="987" t="s">
        <v>56</v>
      </c>
      <c r="C12" s="987"/>
      <c r="D12" s="987"/>
      <c r="E12" s="987"/>
      <c r="F12" s="987"/>
      <c r="G12" s="987"/>
      <c r="H12" s="987" t="s">
        <v>25</v>
      </c>
      <c r="I12" s="988"/>
      <c r="J12" s="988"/>
      <c r="K12" s="988"/>
      <c r="L12" s="977" t="str">
        <f>IF(基本情報入力シート!L25="","",基本情報入力シート!L25)</f>
        <v/>
      </c>
      <c r="M12" s="977"/>
      <c r="N12" s="977"/>
      <c r="O12" s="977"/>
      <c r="P12" s="977"/>
      <c r="Q12" s="977"/>
      <c r="R12" s="977"/>
      <c r="S12" s="977"/>
      <c r="T12" s="977"/>
      <c r="U12" s="977"/>
      <c r="V12" s="989" t="s">
        <v>26</v>
      </c>
      <c r="W12" s="989"/>
      <c r="X12" s="989"/>
      <c r="Y12" s="989"/>
      <c r="Z12" s="977" t="str">
        <f>IF(基本情報入力シート!L26="","",基本情報入力シート!L26)</f>
        <v/>
      </c>
      <c r="AA12" s="977"/>
      <c r="AB12" s="977"/>
      <c r="AC12" s="977"/>
      <c r="AD12" s="977"/>
      <c r="AE12" s="977"/>
      <c r="AF12" s="977"/>
      <c r="AG12" s="977"/>
      <c r="AH12" s="977"/>
      <c r="AI12" s="977"/>
      <c r="AJ12" s="977"/>
      <c r="AK12" s="978"/>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80" t="s">
        <v>58</v>
      </c>
      <c r="C15" s="980"/>
      <c r="D15" s="980"/>
      <c r="E15" s="980"/>
      <c r="F15" s="980"/>
      <c r="G15" s="980"/>
      <c r="H15" s="980"/>
      <c r="I15" s="980"/>
      <c r="J15" s="980"/>
      <c r="K15" s="980"/>
      <c r="L15" s="980"/>
      <c r="M15" s="980"/>
      <c r="N15" s="980"/>
      <c r="O15" s="980"/>
      <c r="P15" s="980"/>
      <c r="Q15" s="980"/>
      <c r="R15" s="980"/>
      <c r="S15" s="980"/>
      <c r="T15" s="980"/>
      <c r="U15" s="980"/>
      <c r="V15" s="980"/>
      <c r="W15" s="98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58" t="s">
        <v>60</v>
      </c>
      <c r="D16" s="958"/>
      <c r="E16" s="958"/>
      <c r="F16" s="958"/>
      <c r="G16" s="958"/>
      <c r="H16" s="958"/>
      <c r="I16" s="958"/>
      <c r="J16" s="958"/>
      <c r="K16" s="958"/>
      <c r="L16" s="958"/>
      <c r="M16" s="958"/>
      <c r="N16" s="958"/>
      <c r="O16" s="958"/>
      <c r="P16" s="958"/>
      <c r="Q16" s="982">
        <f>SUM('別紙様式2-2（個票（４、５月））'!L5:M5,'別紙様式2-3（個票（６月以降））'!K6)</f>
        <v>0</v>
      </c>
      <c r="R16" s="982"/>
      <c r="S16" s="982"/>
      <c r="T16" s="982"/>
      <c r="U16" s="982"/>
      <c r="V16" s="98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975" t="s">
        <v>63</v>
      </c>
      <c r="D17" s="975"/>
      <c r="E17" s="975"/>
      <c r="F17" s="975"/>
      <c r="G17" s="975"/>
      <c r="H17" s="975"/>
      <c r="I17" s="975"/>
      <c r="J17" s="975"/>
      <c r="K17" s="975"/>
      <c r="L17" s="975"/>
      <c r="M17" s="975"/>
      <c r="N17" s="975"/>
      <c r="O17" s="975"/>
      <c r="P17" s="975"/>
      <c r="Q17" s="976">
        <v>0</v>
      </c>
      <c r="R17" s="976"/>
      <c r="S17" s="976"/>
      <c r="T17" s="976"/>
      <c r="U17" s="976"/>
      <c r="V17" s="976"/>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79" t="s">
        <v>67</v>
      </c>
      <c r="D20" s="979"/>
      <c r="E20" s="979"/>
      <c r="F20" s="979"/>
      <c r="G20" s="979"/>
      <c r="H20" s="979"/>
      <c r="I20" s="979"/>
      <c r="J20" s="979"/>
      <c r="K20" s="979"/>
      <c r="L20" s="979"/>
      <c r="M20" s="979"/>
      <c r="N20" s="979"/>
      <c r="O20" s="979"/>
      <c r="P20" s="979"/>
      <c r="Q20" s="979"/>
      <c r="R20" s="979"/>
      <c r="S20" s="979"/>
      <c r="T20" s="979"/>
      <c r="U20" s="979"/>
      <c r="V20" s="979"/>
      <c r="W20" s="979"/>
      <c r="X20" s="979"/>
      <c r="Y20" s="979"/>
      <c r="Z20" s="979"/>
      <c r="AA20" s="979"/>
      <c r="AB20" s="979"/>
      <c r="AC20" s="979"/>
      <c r="AD20" s="979"/>
      <c r="AE20" s="979"/>
      <c r="AF20" s="979"/>
      <c r="AG20" s="979"/>
      <c r="AH20" s="979"/>
      <c r="AI20" s="979"/>
      <c r="AJ20" s="979"/>
      <c r="AK20" s="97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56" t="s">
        <v>68</v>
      </c>
      <c r="C22" s="956"/>
      <c r="D22" s="956"/>
      <c r="E22" s="956"/>
      <c r="F22" s="956"/>
      <c r="G22" s="956"/>
      <c r="H22" s="956"/>
      <c r="I22" s="95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15"/>
      <c r="AM22" s="15"/>
      <c r="AN22" s="15"/>
      <c r="AO22" s="15"/>
      <c r="AP22" s="15"/>
      <c r="AQ22" s="15"/>
      <c r="AR22" s="15"/>
      <c r="AS22" s="15"/>
      <c r="AT22" s="15"/>
      <c r="AU22" s="15"/>
      <c r="AV22" s="15"/>
      <c r="AW22" s="15"/>
      <c r="AX22" s="15"/>
      <c r="AY22" s="15"/>
    </row>
    <row r="23" spans="1:60" ht="19.149999999999999" customHeight="1" thickBot="1">
      <c r="A23" s="15"/>
      <c r="B23" s="957" t="s">
        <v>69</v>
      </c>
      <c r="C23" s="957"/>
      <c r="D23" s="957"/>
      <c r="E23" s="957"/>
      <c r="F23" s="957"/>
      <c r="G23" s="957"/>
      <c r="H23" s="957"/>
      <c r="I23" s="957"/>
      <c r="J23" s="957"/>
      <c r="K23" s="957"/>
      <c r="L23" s="957"/>
      <c r="M23" s="957"/>
      <c r="N23" s="957"/>
      <c r="O23" s="957"/>
      <c r="P23" s="957"/>
      <c r="Q23" s="957"/>
      <c r="R23" s="957"/>
      <c r="S23" s="957"/>
      <c r="T23" s="957"/>
      <c r="U23" s="957"/>
      <c r="V23" s="957"/>
      <c r="W23" s="957"/>
      <c r="X23" s="957"/>
      <c r="Y23" s="957"/>
      <c r="Z23" s="957"/>
      <c r="AA23" s="957"/>
      <c r="AB23" s="957"/>
      <c r="AC23" s="957"/>
      <c r="AD23" s="957"/>
      <c r="AE23" s="957"/>
      <c r="AF23" s="957"/>
      <c r="AG23" s="957"/>
      <c r="AH23" s="957"/>
      <c r="AI23" s="957"/>
      <c r="AJ23" s="957"/>
      <c r="AK23" s="957"/>
      <c r="AL23" s="15"/>
      <c r="AM23" s="15"/>
      <c r="AN23" s="15"/>
      <c r="AO23" s="15"/>
      <c r="AP23" s="15"/>
      <c r="AQ23" s="15"/>
      <c r="AR23" s="15"/>
      <c r="AS23" s="268"/>
      <c r="AT23" s="15"/>
      <c r="AU23" s="15"/>
      <c r="AV23" s="15"/>
      <c r="AW23" s="15"/>
      <c r="AX23" s="15"/>
      <c r="AY23" s="15"/>
    </row>
    <row r="24" spans="1:60" ht="18" customHeight="1" thickBot="1">
      <c r="A24" s="15"/>
      <c r="B24" s="948" t="s">
        <v>70</v>
      </c>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958" t="s">
        <v>71</v>
      </c>
      <c r="D25" s="958"/>
      <c r="E25" s="958"/>
      <c r="F25" s="958"/>
      <c r="G25" s="958"/>
      <c r="H25" s="958"/>
      <c r="I25" s="958"/>
      <c r="J25" s="958"/>
      <c r="K25" s="958"/>
      <c r="L25" s="958"/>
      <c r="M25" s="958"/>
      <c r="N25" s="958"/>
      <c r="O25" s="958"/>
      <c r="P25" s="958"/>
      <c r="Q25" s="958"/>
      <c r="R25" s="958"/>
      <c r="S25" s="958"/>
      <c r="T25" s="959">
        <f>SUM('別紙様式2-2（個票（４、５月））'!L6:L6,'別紙様式2-3（個票（６月以降））'!K7)</f>
        <v>0</v>
      </c>
      <c r="U25" s="959"/>
      <c r="V25" s="959"/>
      <c r="W25" s="959"/>
      <c r="X25" s="959"/>
      <c r="Y25" s="959"/>
      <c r="Z25" s="273" t="s">
        <v>61</v>
      </c>
      <c r="AA25" s="274" t="s">
        <v>64</v>
      </c>
      <c r="AB25" s="960" t="str">
        <f>IF(H6="", "", IFERROR(IF(T26&gt;=T25,"○","×"),""))</f>
        <v/>
      </c>
      <c r="AC25" s="275"/>
      <c r="AD25" s="276"/>
      <c r="AE25" s="276"/>
      <c r="AF25" s="276"/>
      <c r="AG25" s="276"/>
      <c r="AH25" s="276"/>
      <c r="AI25" s="276"/>
      <c r="AJ25" s="276"/>
      <c r="AK25" s="276"/>
      <c r="AL25" s="15"/>
      <c r="AM25" s="896" t="s">
        <v>72</v>
      </c>
      <c r="AN25" s="897"/>
      <c r="AO25" s="897"/>
      <c r="AP25" s="897"/>
      <c r="AQ25" s="897"/>
      <c r="AR25" s="897"/>
      <c r="AS25" s="897"/>
      <c r="AT25" s="897"/>
      <c r="AU25" s="897"/>
      <c r="AV25" s="897"/>
      <c r="AW25" s="897"/>
      <c r="AX25" s="897"/>
      <c r="AY25" s="898"/>
    </row>
    <row r="26" spans="1:60" ht="28.5" customHeight="1" thickBot="1">
      <c r="A26" s="15"/>
      <c r="B26" s="272" t="s">
        <v>62</v>
      </c>
      <c r="C26" s="857" t="s">
        <v>73</v>
      </c>
      <c r="D26" s="857"/>
      <c r="E26" s="857"/>
      <c r="F26" s="857"/>
      <c r="G26" s="857"/>
      <c r="H26" s="857"/>
      <c r="I26" s="857"/>
      <c r="J26" s="857"/>
      <c r="K26" s="857"/>
      <c r="L26" s="857"/>
      <c r="M26" s="857"/>
      <c r="N26" s="857"/>
      <c r="O26" s="857"/>
      <c r="P26" s="857"/>
      <c r="Q26" s="857"/>
      <c r="R26" s="857"/>
      <c r="S26" s="857"/>
      <c r="T26" s="949">
        <v>0</v>
      </c>
      <c r="U26" s="949"/>
      <c r="V26" s="949"/>
      <c r="W26" s="949"/>
      <c r="X26" s="949"/>
      <c r="Y26" s="950"/>
      <c r="Z26" s="277" t="s">
        <v>61</v>
      </c>
      <c r="AA26" s="274" t="s">
        <v>64</v>
      </c>
      <c r="AB26" s="961"/>
      <c r="AC26" s="275"/>
      <c r="AD26" s="276"/>
      <c r="AE26" s="276"/>
      <c r="AF26" s="276"/>
      <c r="AG26" s="276"/>
      <c r="AH26" s="276"/>
      <c r="AI26" s="276"/>
      <c r="AJ26" s="276"/>
      <c r="AK26" s="276"/>
      <c r="AL26" s="15"/>
      <c r="AM26" s="899"/>
      <c r="AN26" s="900"/>
      <c r="AO26" s="900"/>
      <c r="AP26" s="900"/>
      <c r="AQ26" s="900"/>
      <c r="AR26" s="900"/>
      <c r="AS26" s="900"/>
      <c r="AT26" s="900"/>
      <c r="AU26" s="900"/>
      <c r="AV26" s="900"/>
      <c r="AW26" s="900"/>
      <c r="AX26" s="900"/>
      <c r="AY26" s="901"/>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55" t="s">
        <v>74</v>
      </c>
      <c r="D29" s="955"/>
      <c r="E29" s="955"/>
      <c r="F29" s="955"/>
      <c r="G29" s="955"/>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953" t="s">
        <v>78</v>
      </c>
      <c r="BB31" s="953"/>
      <c r="BC31" s="953"/>
      <c r="BD31" s="953"/>
      <c r="BE31" s="953" t="s">
        <v>79</v>
      </c>
      <c r="BF31" s="953"/>
      <c r="BG31" s="953"/>
      <c r="BH31" s="953"/>
    </row>
    <row r="32" spans="1:60" s="12" customFormat="1" ht="18" customHeight="1" thickBot="1">
      <c r="A32" s="247"/>
      <c r="B32" s="948" t="s">
        <v>80</v>
      </c>
      <c r="C32" s="948"/>
      <c r="D32" s="948"/>
      <c r="E32" s="948"/>
      <c r="F32" s="948"/>
      <c r="G32" s="948"/>
      <c r="H32" s="948"/>
      <c r="I32" s="948"/>
      <c r="J32" s="948"/>
      <c r="K32" s="948"/>
      <c r="L32" s="948"/>
      <c r="M32" s="948"/>
      <c r="N32" s="948"/>
      <c r="O32" s="948"/>
      <c r="P32" s="948"/>
      <c r="Q32" s="948"/>
      <c r="R32" s="948"/>
      <c r="S32" s="948"/>
      <c r="T32" s="948"/>
      <c r="U32" s="948"/>
      <c r="V32" s="948"/>
      <c r="W32" s="948"/>
      <c r="X32" s="948"/>
      <c r="Y32" s="948"/>
      <c r="Z32" s="948"/>
      <c r="AA32" s="948"/>
      <c r="AB32" s="948"/>
      <c r="AC32" s="948"/>
      <c r="AD32" s="948"/>
      <c r="AE32" s="948"/>
      <c r="AF32" s="948"/>
      <c r="AG32" s="948"/>
      <c r="AH32" s="948"/>
      <c r="AI32" s="948"/>
      <c r="AJ32" s="948"/>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954">
        <f>COUNTIF('別紙様式2-2（個票（４、５月））'!N:N,"処遇改善加算Ⅰ")+COUNTIF('別紙様式2-2（個票（４、５月））'!N:N,"処遇改善加算Ⅱ")+COUNTIF('別紙様式2-2（個票（４、５月））'!N:N,"処遇改善加算Ⅲ")+COUNTIF('別紙様式2-2（個票（４、５月））'!N:N,"処遇改善加算Ⅳ")</f>
        <v>0</v>
      </c>
      <c r="BB32" s="954"/>
      <c r="BC32" s="954"/>
      <c r="BD32" s="954"/>
      <c r="BE32" s="95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54"/>
      <c r="BG32" s="954"/>
      <c r="BH32" s="954"/>
    </row>
    <row r="33" spans="1:60" s="12" customFormat="1" ht="33" customHeight="1" thickBot="1">
      <c r="A33" s="247"/>
      <c r="B33" s="947" t="s">
        <v>81</v>
      </c>
      <c r="C33" s="948"/>
      <c r="D33" s="948"/>
      <c r="E33" s="948"/>
      <c r="F33" s="948"/>
      <c r="G33" s="948"/>
      <c r="H33" s="948"/>
      <c r="I33" s="948"/>
      <c r="J33" s="948"/>
      <c r="K33" s="948"/>
      <c r="L33" s="948"/>
      <c r="M33" s="948"/>
      <c r="N33" s="948"/>
      <c r="O33" s="948"/>
      <c r="P33" s="948"/>
      <c r="Q33" s="948"/>
      <c r="R33" s="948"/>
      <c r="S33" s="948"/>
      <c r="T33" s="948"/>
      <c r="U33" s="948"/>
      <c r="V33" s="948"/>
      <c r="W33" s="948"/>
      <c r="X33" s="948"/>
      <c r="Y33" s="948"/>
      <c r="Z33" s="948"/>
      <c r="AA33" s="948"/>
      <c r="AB33" s="948"/>
      <c r="AC33" s="948"/>
      <c r="AD33" s="948"/>
      <c r="AE33" s="948"/>
      <c r="AF33" s="948"/>
      <c r="AG33" s="948"/>
      <c r="AH33" s="948"/>
      <c r="AI33" s="948"/>
      <c r="AJ33" s="948"/>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84"/>
      <c r="C34" s="884"/>
      <c r="D34" s="884"/>
      <c r="E34" s="884"/>
      <c r="F34" s="884"/>
      <c r="G34" s="884"/>
      <c r="H34" s="884"/>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247"/>
      <c r="AM35" s="284"/>
      <c r="AN35" s="284"/>
      <c r="AO35" s="284"/>
      <c r="AP35" s="284"/>
      <c r="AQ35" s="284"/>
      <c r="AR35" s="284"/>
      <c r="AS35" s="284"/>
      <c r="AT35" s="284"/>
      <c r="AU35" s="284"/>
      <c r="AV35" s="284"/>
      <c r="AW35" s="284"/>
      <c r="AX35" s="284"/>
      <c r="AY35" s="284"/>
      <c r="BA35" s="953" t="s">
        <v>83</v>
      </c>
      <c r="BB35" s="953"/>
      <c r="BC35" s="953"/>
      <c r="BD35" s="953"/>
      <c r="BE35" s="953" t="s">
        <v>83</v>
      </c>
      <c r="BF35" s="953"/>
      <c r="BG35" s="953"/>
      <c r="BH35" s="953"/>
    </row>
    <row r="36" spans="1:60" s="12" customFormat="1" ht="18" customHeight="1" thickBot="1">
      <c r="A36" s="247"/>
      <c r="B36" s="947" t="s">
        <v>84</v>
      </c>
      <c r="C36" s="947"/>
      <c r="D36" s="947"/>
      <c r="E36" s="947"/>
      <c r="F36" s="947"/>
      <c r="G36" s="947"/>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954">
        <f>COUNTIF('別紙様式2-2（個票（４、５月））'!N:N,"処遇改善加算Ⅰ")+COUNTIF('別紙様式2-2（個票（４、５月））'!N:N,"処遇改善加算Ⅱ")+COUNTIF('別紙様式2-2（個票（４、５月））'!N:N,"処遇改善加算Ⅲ")</f>
        <v>0</v>
      </c>
      <c r="BB36" s="954"/>
      <c r="BC36" s="954"/>
      <c r="BD36" s="954"/>
      <c r="BE36" s="954">
        <f>COUNTIF('別紙様式2-3（個票（６月以降））'!N:N,"*処遇改善加算Ⅰ*")+COUNTIF('別紙様式2-3（個票（６月以降））'!N:N,"*処遇改善加算Ⅱ*")+COUNTIF('別紙様式2-3（個票（６月以降））'!N:N,"処遇改善加算Ⅲ")</f>
        <v>0</v>
      </c>
      <c r="BF36" s="954"/>
      <c r="BG36" s="954"/>
      <c r="BH36" s="954"/>
    </row>
    <row r="37" spans="1:60" s="12" customFormat="1" ht="30.65" customHeight="1" thickBot="1">
      <c r="A37" s="247"/>
      <c r="B37" s="947" t="s">
        <v>85</v>
      </c>
      <c r="C37" s="948"/>
      <c r="D37" s="948"/>
      <c r="E37" s="948"/>
      <c r="F37" s="948"/>
      <c r="G37" s="948"/>
      <c r="H37" s="948"/>
      <c r="I37" s="948"/>
      <c r="J37" s="948"/>
      <c r="K37" s="948"/>
      <c r="L37" s="948"/>
      <c r="M37" s="948"/>
      <c r="N37" s="948"/>
      <c r="O37" s="948"/>
      <c r="P37" s="948"/>
      <c r="Q37" s="948"/>
      <c r="R37" s="948"/>
      <c r="S37" s="948"/>
      <c r="T37" s="948"/>
      <c r="U37" s="948"/>
      <c r="V37" s="948"/>
      <c r="W37" s="948"/>
      <c r="X37" s="948"/>
      <c r="Y37" s="948"/>
      <c r="Z37" s="948"/>
      <c r="AA37" s="948"/>
      <c r="AB37" s="948"/>
      <c r="AC37" s="948"/>
      <c r="AD37" s="948"/>
      <c r="AE37" s="948"/>
      <c r="AF37" s="948"/>
      <c r="AG37" s="948"/>
      <c r="AH37" s="948"/>
      <c r="AI37" s="948"/>
      <c r="AJ37" s="948"/>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94" t="s">
        <v>86</v>
      </c>
      <c r="C39" s="995"/>
      <c r="D39" s="995"/>
      <c r="E39" s="995"/>
      <c r="F39" s="995"/>
      <c r="G39" s="995"/>
      <c r="H39" s="995"/>
      <c r="I39" s="995"/>
      <c r="J39" s="995"/>
      <c r="K39" s="995"/>
      <c r="L39" s="995"/>
      <c r="M39" s="995"/>
      <c r="N39" s="995"/>
      <c r="O39" s="995"/>
      <c r="P39" s="995"/>
      <c r="Q39" s="995"/>
      <c r="R39" s="995"/>
      <c r="S39" s="995"/>
      <c r="T39" s="995"/>
      <c r="U39" s="995"/>
      <c r="V39" s="995"/>
      <c r="W39" s="995"/>
      <c r="X39" s="995"/>
      <c r="Y39" s="995"/>
      <c r="Z39" s="995"/>
      <c r="AA39" s="995"/>
      <c r="AB39" s="995"/>
      <c r="AC39" s="995"/>
      <c r="AD39" s="995"/>
      <c r="AE39" s="995"/>
      <c r="AF39" s="995"/>
      <c r="AG39" s="995"/>
      <c r="AH39" s="995"/>
      <c r="AI39" s="995"/>
      <c r="AJ39" s="995"/>
      <c r="AK39" s="995"/>
      <c r="AL39" s="247"/>
      <c r="AM39" s="247"/>
      <c r="AN39" s="247"/>
      <c r="AO39" s="247"/>
      <c r="AP39" s="247"/>
      <c r="AQ39" s="247"/>
      <c r="AR39" s="247"/>
      <c r="AS39" s="247"/>
      <c r="AT39" s="247"/>
      <c r="AU39" s="247"/>
      <c r="AV39" s="247"/>
      <c r="AW39" s="247"/>
      <c r="AX39" s="247"/>
      <c r="AY39" s="247"/>
      <c r="BA39" s="954" t="s">
        <v>87</v>
      </c>
      <c r="BB39" s="954"/>
      <c r="BC39" s="954"/>
      <c r="BD39" s="954"/>
      <c r="BE39" s="954" t="s">
        <v>87</v>
      </c>
      <c r="BF39" s="954"/>
      <c r="BG39" s="954"/>
      <c r="BH39" s="954"/>
    </row>
    <row r="40" spans="1:60" ht="18" customHeight="1" thickBot="1">
      <c r="A40" s="15"/>
      <c r="B40" s="997" t="s">
        <v>88</v>
      </c>
      <c r="C40" s="997"/>
      <c r="D40" s="997"/>
      <c r="E40" s="997"/>
      <c r="F40" s="997"/>
      <c r="G40" s="997"/>
      <c r="H40" s="997"/>
      <c r="I40" s="997"/>
      <c r="J40" s="997"/>
      <c r="K40" s="997"/>
      <c r="L40" s="997"/>
      <c r="M40" s="997"/>
      <c r="N40" s="997"/>
      <c r="O40" s="997"/>
      <c r="P40" s="997"/>
      <c r="Q40" s="997"/>
      <c r="R40" s="997"/>
      <c r="S40" s="997"/>
      <c r="T40" s="997"/>
      <c r="U40" s="997"/>
      <c r="V40" s="997"/>
      <c r="W40" s="997"/>
      <c r="X40" s="997"/>
      <c r="Y40" s="997"/>
      <c r="Z40" s="997"/>
      <c r="AA40" s="997"/>
      <c r="AB40" s="997"/>
      <c r="AC40" s="997"/>
      <c r="AD40" s="997"/>
      <c r="AE40" s="997"/>
      <c r="AF40" s="997"/>
      <c r="AG40" s="997"/>
      <c r="AH40" s="997"/>
      <c r="AI40" s="997"/>
      <c r="AJ40" s="997"/>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953">
        <f>COUNTIF('別紙様式2-2（個票（４、５月））'!N:N,"処遇改善加算Ⅰ")+COUNTIF('別紙様式2-2（個票（４、５月））'!N:N,"処遇改善加算Ⅱ")</f>
        <v>0</v>
      </c>
      <c r="BB40" s="953"/>
      <c r="BC40" s="953"/>
      <c r="BD40" s="953"/>
      <c r="BE40" s="954">
        <f>COUNTIF('別紙様式2-3（個票（６月以降））'!N:N,"*処遇改善加算Ⅰ*")+COUNTIF('別紙様式2-3（個票（６月以降））'!N:N,"*処遇改善加算Ⅱ*")</f>
        <v>0</v>
      </c>
      <c r="BF40" s="954"/>
      <c r="BG40" s="954"/>
      <c r="BH40" s="954"/>
    </row>
    <row r="41" spans="1:60" ht="30.65" customHeight="1" thickBot="1">
      <c r="A41" s="15"/>
      <c r="B41" s="947" t="s">
        <v>89</v>
      </c>
      <c r="C41" s="948"/>
      <c r="D41" s="948"/>
      <c r="E41" s="948"/>
      <c r="F41" s="948"/>
      <c r="G41" s="948"/>
      <c r="H41" s="948"/>
      <c r="I41" s="948"/>
      <c r="J41" s="948"/>
      <c r="K41" s="948"/>
      <c r="L41" s="948"/>
      <c r="M41" s="948"/>
      <c r="N41" s="948"/>
      <c r="O41" s="948"/>
      <c r="P41" s="948"/>
      <c r="Q41" s="948"/>
      <c r="R41" s="948"/>
      <c r="S41" s="948"/>
      <c r="T41" s="948"/>
      <c r="U41" s="948"/>
      <c r="V41" s="948"/>
      <c r="W41" s="948"/>
      <c r="X41" s="948"/>
      <c r="Y41" s="948"/>
      <c r="Z41" s="948"/>
      <c r="AA41" s="948"/>
      <c r="AB41" s="948"/>
      <c r="AC41" s="948"/>
      <c r="AD41" s="948"/>
      <c r="AE41" s="948"/>
      <c r="AF41" s="948"/>
      <c r="AG41" s="948"/>
      <c r="AH41" s="948"/>
      <c r="AI41" s="948"/>
      <c r="AJ41" s="948"/>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98" t="s">
        <v>92</v>
      </c>
      <c r="AN44" s="998"/>
      <c r="AO44" s="998"/>
      <c r="AP44" s="998"/>
      <c r="AQ44" s="998"/>
      <c r="AR44" s="998"/>
      <c r="AS44" s="998"/>
      <c r="AT44" s="998"/>
      <c r="AU44" s="998"/>
      <c r="AV44" s="998"/>
      <c r="AW44" s="998"/>
      <c r="AX44" s="998"/>
      <c r="AY44" s="998"/>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99" t="s">
        <v>95</v>
      </c>
      <c r="E47" s="999"/>
      <c r="F47" s="999"/>
      <c r="G47" s="999"/>
      <c r="H47" s="999"/>
      <c r="I47" s="999"/>
      <c r="J47" s="999"/>
      <c r="K47" s="999"/>
      <c r="L47" s="999"/>
      <c r="M47" s="999"/>
      <c r="N47" s="999"/>
      <c r="O47" s="999"/>
      <c r="P47" s="999"/>
      <c r="Q47" s="999"/>
      <c r="R47" s="999"/>
      <c r="S47" s="999"/>
      <c r="T47" s="999"/>
      <c r="U47" s="999"/>
      <c r="V47" s="999"/>
      <c r="W47" s="999"/>
      <c r="X47" s="999"/>
      <c r="Y47" s="999"/>
      <c r="Z47" s="999"/>
      <c r="AA47" s="999"/>
      <c r="AB47" s="999"/>
      <c r="AC47" s="999"/>
      <c r="AD47" s="999"/>
      <c r="AE47" s="999"/>
      <c r="AF47" s="999"/>
      <c r="AG47" s="999"/>
      <c r="AH47" s="999"/>
      <c r="AI47" s="999"/>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92"/>
      <c r="H48" s="992"/>
      <c r="I48" s="992"/>
      <c r="J48" s="992"/>
      <c r="K48" s="992"/>
      <c r="L48" s="992"/>
      <c r="M48" s="992"/>
      <c r="N48" s="992"/>
      <c r="O48" s="992"/>
      <c r="P48" s="992"/>
      <c r="Q48" s="992"/>
      <c r="R48" s="992"/>
      <c r="S48" s="992"/>
      <c r="T48" s="992"/>
      <c r="U48" s="992"/>
      <c r="V48" s="992"/>
      <c r="W48" s="992"/>
      <c r="X48" s="992"/>
      <c r="Y48" s="992"/>
      <c r="Z48" s="992"/>
      <c r="AA48" s="992"/>
      <c r="AB48" s="992"/>
      <c r="AC48" s="992"/>
      <c r="AD48" s="992"/>
      <c r="AE48" s="992"/>
      <c r="AF48" s="992"/>
      <c r="AG48" s="992"/>
      <c r="AH48" s="992"/>
      <c r="AI48" s="992"/>
      <c r="AJ48" s="992"/>
      <c r="AK48" s="312" t="s">
        <v>97</v>
      </c>
      <c r="AL48" s="247"/>
      <c r="AM48" s="993" t="s">
        <v>98</v>
      </c>
      <c r="AN48" s="993"/>
      <c r="AO48" s="993"/>
      <c r="AP48" s="993"/>
      <c r="AQ48" s="993"/>
      <c r="AR48" s="993"/>
      <c r="AS48" s="993"/>
      <c r="AT48" s="993"/>
      <c r="AU48" s="993"/>
      <c r="AV48" s="993"/>
      <c r="AW48" s="993"/>
      <c r="AX48" s="993"/>
      <c r="AY48" s="993"/>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94" t="s">
        <v>99</v>
      </c>
      <c r="C50" s="995"/>
      <c r="D50" s="995"/>
      <c r="E50" s="995"/>
      <c r="F50" s="995"/>
      <c r="G50" s="995"/>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c r="AI50" s="995"/>
      <c r="AJ50" s="995"/>
      <c r="AK50" s="995"/>
      <c r="AL50" s="15"/>
      <c r="AM50" s="15"/>
      <c r="AN50" s="15"/>
      <c r="AO50" s="15"/>
      <c r="AP50" s="15"/>
      <c r="AQ50" s="15"/>
      <c r="AR50" s="15"/>
      <c r="AS50" s="15"/>
      <c r="AT50" s="15"/>
      <c r="AU50" s="15"/>
      <c r="AV50" s="15"/>
      <c r="AW50" s="15"/>
      <c r="AX50" s="15"/>
      <c r="AY50" s="15"/>
      <c r="AZ50" s="12"/>
      <c r="BA50" s="990" t="s">
        <v>100</v>
      </c>
      <c r="BB50" s="990"/>
      <c r="BC50" s="990"/>
      <c r="BD50" s="990"/>
      <c r="BE50" s="990" t="s">
        <v>100</v>
      </c>
      <c r="BF50" s="990"/>
      <c r="BG50" s="990"/>
      <c r="BH50" s="990"/>
    </row>
    <row r="51" spans="1:60" ht="18" customHeight="1" thickBot="1">
      <c r="A51" s="15"/>
      <c r="B51" s="996" t="s">
        <v>101</v>
      </c>
      <c r="C51" s="996"/>
      <c r="D51" s="996"/>
      <c r="E51" s="996"/>
      <c r="F51" s="996"/>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c r="AD51" s="996"/>
      <c r="AE51" s="996"/>
      <c r="AF51" s="996"/>
      <c r="AG51" s="996"/>
      <c r="AH51" s="996"/>
      <c r="AI51" s="996"/>
      <c r="AJ51" s="996"/>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91">
        <f>COUNTIF('別紙様式2-2（個票（４、５月））'!N:N,"処遇改善加算Ⅰ")</f>
        <v>0</v>
      </c>
      <c r="BB51" s="991"/>
      <c r="BC51" s="991"/>
      <c r="BD51" s="991"/>
      <c r="BE51" s="991">
        <f>COUNTIF('別紙様式2-3（個票（６月以降））'!N:N,"*処遇改善加算Ⅰ*")</f>
        <v>0</v>
      </c>
      <c r="BF51" s="991"/>
      <c r="BG51" s="991"/>
      <c r="BH51" s="991"/>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922" t="s">
        <v>102</v>
      </c>
      <c r="C53" s="922"/>
      <c r="D53" s="922"/>
      <c r="E53" s="922"/>
      <c r="F53" s="922"/>
      <c r="G53" s="922"/>
      <c r="H53" s="922"/>
      <c r="I53" s="922"/>
      <c r="J53" s="922"/>
      <c r="K53" s="922"/>
      <c r="L53" s="922"/>
      <c r="M53" s="922"/>
      <c r="N53" s="922"/>
      <c r="O53" s="922"/>
      <c r="P53" s="922"/>
      <c r="Q53" s="923"/>
      <c r="R53" s="923"/>
      <c r="S53" s="923"/>
      <c r="T53" s="923"/>
      <c r="U53" s="923"/>
      <c r="V53" s="923"/>
      <c r="W53" s="923"/>
      <c r="X53" s="923"/>
      <c r="Y53" s="923"/>
      <c r="Z53" s="923"/>
      <c r="AA53" s="923"/>
      <c r="AB53" s="923"/>
      <c r="AC53" s="923"/>
      <c r="AD53" s="923"/>
      <c r="AE53" s="923"/>
      <c r="AF53" s="923"/>
      <c r="AG53" s="923"/>
      <c r="AH53" s="923"/>
      <c r="AI53" s="923"/>
      <c r="AJ53" s="923"/>
      <c r="AK53" s="923"/>
      <c r="AL53" s="242"/>
      <c r="AM53" s="247"/>
      <c r="AN53" s="319"/>
      <c r="AO53" s="247"/>
      <c r="AP53" s="247"/>
      <c r="AQ53" s="247"/>
      <c r="AR53" s="247"/>
      <c r="AS53" s="247"/>
      <c r="AT53" s="247"/>
      <c r="AU53" s="247"/>
      <c r="AV53" s="247"/>
      <c r="AW53" s="247"/>
      <c r="AX53" s="247"/>
      <c r="AY53" s="247"/>
    </row>
    <row r="54" spans="1:60" s="16" customFormat="1" ht="19.5" customHeight="1" thickBot="1">
      <c r="A54" s="283"/>
      <c r="B54" s="937" t="s">
        <v>103</v>
      </c>
      <c r="C54" s="938"/>
      <c r="D54" s="938"/>
      <c r="E54" s="938"/>
      <c r="F54" s="938"/>
      <c r="G54" s="938"/>
      <c r="H54" s="938"/>
      <c r="I54" s="938"/>
      <c r="J54" s="938"/>
      <c r="K54" s="938"/>
      <c r="L54" s="938"/>
      <c r="M54" s="938"/>
      <c r="N54" s="938"/>
      <c r="O54" s="938"/>
      <c r="P54" s="938"/>
      <c r="Q54" s="938"/>
      <c r="R54" s="938"/>
      <c r="S54" s="938"/>
      <c r="T54" s="938"/>
      <c r="U54" s="938"/>
      <c r="V54" s="938"/>
      <c r="W54" s="938"/>
      <c r="X54" s="938"/>
      <c r="Y54" s="938"/>
      <c r="Z54" s="938"/>
      <c r="AA54" s="938"/>
      <c r="AB54" s="938"/>
      <c r="AC54" s="938"/>
      <c r="AD54" s="938"/>
      <c r="AE54" s="938"/>
      <c r="AF54" s="938"/>
      <c r="AG54" s="938"/>
      <c r="AH54" s="938"/>
      <c r="AI54" s="938"/>
      <c r="AJ54" s="93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947" t="s">
        <v>104</v>
      </c>
      <c r="C55" s="948"/>
      <c r="D55" s="948"/>
      <c r="E55" s="948"/>
      <c r="F55" s="948"/>
      <c r="G55" s="948"/>
      <c r="H55" s="948"/>
      <c r="I55" s="948"/>
      <c r="J55" s="948"/>
      <c r="K55" s="948"/>
      <c r="L55" s="948"/>
      <c r="M55" s="948"/>
      <c r="N55" s="948"/>
      <c r="O55" s="948"/>
      <c r="P55" s="948"/>
      <c r="Q55" s="948"/>
      <c r="R55" s="948"/>
      <c r="S55" s="948"/>
      <c r="T55" s="948"/>
      <c r="U55" s="948"/>
      <c r="V55" s="948"/>
      <c r="W55" s="948"/>
      <c r="X55" s="948"/>
      <c r="Y55" s="948"/>
      <c r="Z55" s="948"/>
      <c r="AA55" s="948"/>
      <c r="AB55" s="948"/>
      <c r="AC55" s="948"/>
      <c r="AD55" s="948"/>
      <c r="AE55" s="948"/>
      <c r="AF55" s="948"/>
      <c r="AG55" s="948"/>
      <c r="AH55" s="948"/>
      <c r="AI55" s="948"/>
      <c r="AJ55" s="948"/>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939" t="s">
        <v>105</v>
      </c>
      <c r="C56" s="939"/>
      <c r="D56" s="939"/>
      <c r="E56" s="939"/>
      <c r="F56" s="939"/>
      <c r="G56" s="939"/>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40"/>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41" t="str">
        <f>IF(H6="","",IF(OR(BA40&gt;0,BE40&gt;0),"該当",""))</f>
        <v/>
      </c>
      <c r="AJ58" s="942"/>
      <c r="AK58" s="943"/>
      <c r="AL58" s="247"/>
      <c r="AM58" s="283"/>
      <c r="AN58" s="283"/>
      <c r="AO58" s="283"/>
      <c r="AP58" s="283"/>
      <c r="AQ58" s="283"/>
      <c r="AR58" s="283"/>
      <c r="AS58" s="283"/>
      <c r="AT58" s="283"/>
      <c r="AU58" s="283"/>
      <c r="AV58" s="283"/>
      <c r="AW58" s="283"/>
      <c r="AX58" s="283"/>
      <c r="AY58" s="283"/>
    </row>
    <row r="59" spans="1:60" ht="51" customHeight="1">
      <c r="A59" s="15"/>
      <c r="B59" s="324" t="s">
        <v>107</v>
      </c>
      <c r="C59" s="930" t="s">
        <v>108</v>
      </c>
      <c r="D59" s="930"/>
      <c r="E59" s="930"/>
      <c r="F59" s="930"/>
      <c r="G59" s="930"/>
      <c r="H59" s="930"/>
      <c r="I59" s="930"/>
      <c r="J59" s="930"/>
      <c r="K59" s="930"/>
      <c r="L59" s="930"/>
      <c r="M59" s="930"/>
      <c r="N59" s="930"/>
      <c r="O59" s="930"/>
      <c r="P59" s="930"/>
      <c r="Q59" s="930"/>
      <c r="R59" s="930"/>
      <c r="S59" s="930"/>
      <c r="T59" s="930"/>
      <c r="U59" s="930"/>
      <c r="V59" s="930"/>
      <c r="W59" s="930"/>
      <c r="X59" s="930"/>
      <c r="Y59" s="930"/>
      <c r="Z59" s="930"/>
      <c r="AA59" s="930"/>
      <c r="AB59" s="930"/>
      <c r="AC59" s="930"/>
      <c r="AD59" s="930"/>
      <c r="AE59" s="930"/>
      <c r="AF59" s="930"/>
      <c r="AG59" s="930"/>
      <c r="AH59" s="930"/>
      <c r="AI59" s="930"/>
      <c r="AJ59" s="930"/>
      <c r="AK59" s="930"/>
      <c r="AL59" s="247"/>
      <c r="AM59" s="247"/>
      <c r="AN59" s="247"/>
      <c r="AO59" s="247"/>
      <c r="AP59" s="247"/>
      <c r="AQ59" s="325"/>
      <c r="AR59" s="247"/>
      <c r="AS59" s="247"/>
      <c r="AT59" s="247"/>
      <c r="AU59" s="326"/>
      <c r="AV59" s="247"/>
      <c r="AW59" s="247"/>
      <c r="AX59" s="247"/>
      <c r="AY59" s="247"/>
    </row>
    <row r="60" spans="1:60" ht="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44" t="str">
        <f>IF(H6="","",IF(OR(BA32-BA40&gt;0,BE32-BE40&gt;0),"該当",""))</f>
        <v/>
      </c>
      <c r="AJ61" s="945"/>
      <c r="AK61" s="946"/>
      <c r="AL61" s="247"/>
      <c r="AM61" s="247"/>
      <c r="AN61" s="247"/>
      <c r="AO61" s="15"/>
      <c r="AP61" s="247"/>
      <c r="AQ61" s="247"/>
      <c r="AR61" s="247"/>
      <c r="AS61" s="247"/>
      <c r="AT61" s="247"/>
      <c r="AU61" s="247"/>
      <c r="AV61" s="247"/>
      <c r="AW61" s="247"/>
      <c r="AX61" s="247"/>
      <c r="AY61" s="247"/>
    </row>
    <row r="62" spans="1:60" ht="59.5" customHeight="1">
      <c r="A62" s="15"/>
      <c r="B62" s="324" t="s">
        <v>107</v>
      </c>
      <c r="C62" s="930" t="s">
        <v>110</v>
      </c>
      <c r="D62" s="930"/>
      <c r="E62" s="930"/>
      <c r="F62" s="930"/>
      <c r="G62" s="930"/>
      <c r="H62" s="930"/>
      <c r="I62" s="930"/>
      <c r="J62" s="930"/>
      <c r="K62" s="930"/>
      <c r="L62" s="930"/>
      <c r="M62" s="930"/>
      <c r="N62" s="930"/>
      <c r="O62" s="930"/>
      <c r="P62" s="930"/>
      <c r="Q62" s="930"/>
      <c r="R62" s="930"/>
      <c r="S62" s="930"/>
      <c r="T62" s="930"/>
      <c r="U62" s="930"/>
      <c r="V62" s="930"/>
      <c r="W62" s="930"/>
      <c r="X62" s="930"/>
      <c r="Y62" s="930"/>
      <c r="Z62" s="930"/>
      <c r="AA62" s="930"/>
      <c r="AB62" s="930"/>
      <c r="AC62" s="930"/>
      <c r="AD62" s="930"/>
      <c r="AE62" s="930"/>
      <c r="AF62" s="930"/>
      <c r="AG62" s="930"/>
      <c r="AH62" s="930"/>
      <c r="AI62" s="930"/>
      <c r="AJ62" s="930"/>
      <c r="AK62" s="93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5" customHeight="1" thickBot="1">
      <c r="A64" s="15"/>
      <c r="B64" s="931" t="s">
        <v>111</v>
      </c>
      <c r="C64" s="932"/>
      <c r="D64" s="933"/>
      <c r="E64" s="934" t="s">
        <v>112</v>
      </c>
      <c r="F64" s="935"/>
      <c r="G64" s="935"/>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6"/>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904"/>
      <c r="F65" s="905"/>
      <c r="G65" s="913" t="s">
        <v>116</v>
      </c>
      <c r="H65" s="914"/>
      <c r="I65" s="914"/>
      <c r="J65" s="914"/>
      <c r="K65" s="914"/>
      <c r="L65" s="914"/>
      <c r="M65" s="914"/>
      <c r="N65" s="914"/>
      <c r="O65" s="914"/>
      <c r="P65" s="914"/>
      <c r="Q65" s="914"/>
      <c r="R65" s="914"/>
      <c r="S65" s="914"/>
      <c r="T65" s="914"/>
      <c r="U65" s="914"/>
      <c r="V65" s="914"/>
      <c r="W65" s="914"/>
      <c r="X65" s="914"/>
      <c r="Y65" s="914"/>
      <c r="Z65" s="914"/>
      <c r="AA65" s="914"/>
      <c r="AB65" s="914"/>
      <c r="AC65" s="914"/>
      <c r="AD65" s="914"/>
      <c r="AE65" s="914"/>
      <c r="AF65" s="914"/>
      <c r="AG65" s="914"/>
      <c r="AH65" s="914"/>
      <c r="AI65" s="914"/>
      <c r="AJ65" s="914"/>
      <c r="AK65" s="914"/>
      <c r="AL65" s="247"/>
      <c r="AM65" s="896" t="str">
        <f>IF(AI58="該当", "！この区分（４項目）から２つ以上の取組が選択されていません。",  "！この区分（４項目）から１つ以上の取組が選択されていません。")</f>
        <v>！この区分（４項目）から１つ以上の取組が選択されていません。</v>
      </c>
      <c r="AN65" s="897"/>
      <c r="AO65" s="897"/>
      <c r="AP65" s="897"/>
      <c r="AQ65" s="897"/>
      <c r="AR65" s="897"/>
      <c r="AS65" s="897"/>
      <c r="AT65" s="897"/>
      <c r="AU65" s="897"/>
      <c r="AV65" s="897"/>
      <c r="AW65" s="897"/>
      <c r="AX65" s="898"/>
      <c r="AY65" s="247"/>
      <c r="AZ65" s="12"/>
      <c r="BA65" s="908">
        <f>COUNTIF(E65:F68, "✓")+COUNTIF(E65:F68, "誓約")</f>
        <v>0</v>
      </c>
      <c r="BB65" s="424" t="str">
        <f>IF(AI58="該当",1,IF(AI61="該当",2,""))</f>
        <v/>
      </c>
    </row>
    <row r="66" spans="1:54" ht="15" customHeight="1" thickBot="1">
      <c r="A66" s="15"/>
      <c r="B66" s="667"/>
      <c r="C66" s="668"/>
      <c r="D66" s="668"/>
      <c r="E66" s="906"/>
      <c r="F66" s="907"/>
      <c r="G66" s="913" t="s">
        <v>117</v>
      </c>
      <c r="H66" s="914"/>
      <c r="I66" s="914"/>
      <c r="J66" s="914"/>
      <c r="K66" s="914"/>
      <c r="L66" s="914"/>
      <c r="M66" s="914"/>
      <c r="N66" s="914"/>
      <c r="O66" s="914"/>
      <c r="P66" s="914"/>
      <c r="Q66" s="914"/>
      <c r="R66" s="914"/>
      <c r="S66" s="914"/>
      <c r="T66" s="914"/>
      <c r="U66" s="914"/>
      <c r="V66" s="914"/>
      <c r="W66" s="914"/>
      <c r="X66" s="914"/>
      <c r="Y66" s="914"/>
      <c r="Z66" s="914"/>
      <c r="AA66" s="914"/>
      <c r="AB66" s="914"/>
      <c r="AC66" s="914"/>
      <c r="AD66" s="914"/>
      <c r="AE66" s="914"/>
      <c r="AF66" s="914"/>
      <c r="AG66" s="914"/>
      <c r="AH66" s="914"/>
      <c r="AI66" s="914"/>
      <c r="AJ66" s="914"/>
      <c r="AK66" s="914"/>
      <c r="AL66" s="247"/>
      <c r="AM66" s="899"/>
      <c r="AN66" s="900"/>
      <c r="AO66" s="900"/>
      <c r="AP66" s="900"/>
      <c r="AQ66" s="900"/>
      <c r="AR66" s="900"/>
      <c r="AS66" s="900"/>
      <c r="AT66" s="900"/>
      <c r="AU66" s="900"/>
      <c r="AV66" s="900"/>
      <c r="AW66" s="900"/>
      <c r="AX66" s="901"/>
      <c r="AY66" s="320"/>
      <c r="AZ66" s="331"/>
      <c r="BA66" s="908"/>
    </row>
    <row r="67" spans="1:54" ht="24.65" customHeight="1">
      <c r="A67" s="15"/>
      <c r="B67" s="667"/>
      <c r="C67" s="668"/>
      <c r="D67" s="668"/>
      <c r="E67" s="906"/>
      <c r="F67" s="907"/>
      <c r="G67" s="913" t="s">
        <v>118</v>
      </c>
      <c r="H67" s="914"/>
      <c r="I67" s="914"/>
      <c r="J67" s="914"/>
      <c r="K67" s="914"/>
      <c r="L67" s="914"/>
      <c r="M67" s="914"/>
      <c r="N67" s="914"/>
      <c r="O67" s="914"/>
      <c r="P67" s="914"/>
      <c r="Q67" s="914"/>
      <c r="R67" s="914"/>
      <c r="S67" s="914"/>
      <c r="T67" s="914"/>
      <c r="U67" s="914"/>
      <c r="V67" s="914"/>
      <c r="W67" s="914"/>
      <c r="X67" s="914"/>
      <c r="Y67" s="914"/>
      <c r="Z67" s="914"/>
      <c r="AA67" s="914"/>
      <c r="AB67" s="914"/>
      <c r="AC67" s="914"/>
      <c r="AD67" s="914"/>
      <c r="AE67" s="914"/>
      <c r="AF67" s="914"/>
      <c r="AG67" s="914"/>
      <c r="AH67" s="914"/>
      <c r="AI67" s="914"/>
      <c r="AJ67" s="914"/>
      <c r="AK67" s="914"/>
      <c r="AL67" s="247"/>
      <c r="AM67" s="320"/>
      <c r="AN67" s="320"/>
      <c r="AO67" s="320"/>
      <c r="AP67" s="320"/>
      <c r="AQ67" s="320"/>
      <c r="AR67" s="320"/>
      <c r="AS67" s="320"/>
      <c r="AT67" s="320"/>
      <c r="AU67" s="320"/>
      <c r="AV67" s="320"/>
      <c r="AW67" s="320"/>
      <c r="AX67" s="320"/>
      <c r="AY67" s="320"/>
      <c r="AZ67" s="331"/>
      <c r="BA67" s="908"/>
    </row>
    <row r="68" spans="1:54" ht="15" customHeight="1" thickBot="1">
      <c r="A68" s="15"/>
      <c r="B68" s="902"/>
      <c r="C68" s="903"/>
      <c r="D68" s="903"/>
      <c r="E68" s="928"/>
      <c r="F68" s="929"/>
      <c r="G68" s="913" t="s">
        <v>119</v>
      </c>
      <c r="H68" s="914"/>
      <c r="I68" s="914"/>
      <c r="J68" s="914"/>
      <c r="K68" s="914"/>
      <c r="L68" s="914"/>
      <c r="M68" s="914"/>
      <c r="N68" s="914"/>
      <c r="O68" s="914"/>
      <c r="P68" s="914"/>
      <c r="Q68" s="914"/>
      <c r="R68" s="914"/>
      <c r="S68" s="914"/>
      <c r="T68" s="914"/>
      <c r="U68" s="914"/>
      <c r="V68" s="914"/>
      <c r="W68" s="914"/>
      <c r="X68" s="914"/>
      <c r="Y68" s="914"/>
      <c r="Z68" s="914"/>
      <c r="AA68" s="914"/>
      <c r="AB68" s="914"/>
      <c r="AC68" s="914"/>
      <c r="AD68" s="914"/>
      <c r="AE68" s="914"/>
      <c r="AF68" s="914"/>
      <c r="AG68" s="914"/>
      <c r="AH68" s="914"/>
      <c r="AI68" s="914"/>
      <c r="AJ68" s="914"/>
      <c r="AK68" s="914"/>
      <c r="AL68" s="247"/>
      <c r="AM68" s="332"/>
      <c r="AN68" s="332"/>
      <c r="AO68" s="332"/>
      <c r="AP68" s="332"/>
      <c r="AQ68" s="332"/>
      <c r="AR68" s="332"/>
      <c r="AS68" s="332"/>
      <c r="AT68" s="332"/>
      <c r="AU68" s="332"/>
      <c r="AV68" s="332"/>
      <c r="AW68" s="332"/>
      <c r="AX68" s="332"/>
      <c r="AY68" s="247"/>
      <c r="AZ68" s="12"/>
      <c r="BA68" s="908"/>
    </row>
    <row r="69" spans="1:54" ht="39.65" customHeight="1">
      <c r="A69" s="15"/>
      <c r="B69" s="665" t="s">
        <v>120</v>
      </c>
      <c r="C69" s="666"/>
      <c r="D69" s="666"/>
      <c r="E69" s="904"/>
      <c r="F69" s="905"/>
      <c r="G69" s="913" t="s">
        <v>121</v>
      </c>
      <c r="H69" s="914"/>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c r="AG69" s="914"/>
      <c r="AH69" s="914"/>
      <c r="AI69" s="914"/>
      <c r="AJ69" s="914"/>
      <c r="AK69" s="914"/>
      <c r="AL69" s="247"/>
      <c r="AM69" s="896" t="str">
        <f>IF(AI58="該当", "！この区分（４項目）から２つ以上の取組が選択されていません。",  "！この区分（４項目）から１つ以上の取組が選択されていません。")</f>
        <v>！この区分（４項目）から１つ以上の取組が選択されていません。</v>
      </c>
      <c r="AN69" s="897"/>
      <c r="AO69" s="897"/>
      <c r="AP69" s="897"/>
      <c r="AQ69" s="897"/>
      <c r="AR69" s="897"/>
      <c r="AS69" s="897"/>
      <c r="AT69" s="897"/>
      <c r="AU69" s="897"/>
      <c r="AV69" s="897"/>
      <c r="AW69" s="897"/>
      <c r="AX69" s="898"/>
      <c r="AY69" s="247"/>
      <c r="AZ69" s="12"/>
      <c r="BA69" s="908">
        <f>COUNTIF(E69:F72, "✓")+COUNTIF(E69:F72, "誓約")</f>
        <v>0</v>
      </c>
    </row>
    <row r="70" spans="1:54" ht="15" customHeight="1" thickBot="1">
      <c r="A70" s="15"/>
      <c r="B70" s="667"/>
      <c r="C70" s="668"/>
      <c r="D70" s="668"/>
      <c r="E70" s="906"/>
      <c r="F70" s="907"/>
      <c r="G70" s="913" t="s">
        <v>122</v>
      </c>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247"/>
      <c r="AM70" s="899"/>
      <c r="AN70" s="900"/>
      <c r="AO70" s="900"/>
      <c r="AP70" s="900"/>
      <c r="AQ70" s="900"/>
      <c r="AR70" s="900"/>
      <c r="AS70" s="900"/>
      <c r="AT70" s="900"/>
      <c r="AU70" s="900"/>
      <c r="AV70" s="900"/>
      <c r="AW70" s="900"/>
      <c r="AX70" s="901"/>
      <c r="AY70" s="320"/>
      <c r="AZ70" s="331"/>
      <c r="BA70" s="908"/>
    </row>
    <row r="71" spans="1:54" ht="15" customHeight="1">
      <c r="A71" s="15"/>
      <c r="B71" s="667"/>
      <c r="C71" s="668"/>
      <c r="D71" s="668"/>
      <c r="E71" s="924"/>
      <c r="F71" s="925"/>
      <c r="G71" s="913" t="s">
        <v>123</v>
      </c>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247"/>
      <c r="AM71" s="333"/>
      <c r="AN71" s="320"/>
      <c r="AO71" s="320"/>
      <c r="AP71" s="320"/>
      <c r="AQ71" s="320"/>
      <c r="AR71" s="320"/>
      <c r="AS71" s="320"/>
      <c r="AT71" s="320"/>
      <c r="AU71" s="320"/>
      <c r="AV71" s="320"/>
      <c r="AW71" s="320"/>
      <c r="AX71" s="320"/>
      <c r="AY71" s="320"/>
      <c r="AZ71" s="331"/>
      <c r="BA71" s="908"/>
    </row>
    <row r="72" spans="1:54" ht="15" customHeight="1" thickBot="1">
      <c r="A72" s="15"/>
      <c r="B72" s="902"/>
      <c r="C72" s="903"/>
      <c r="D72" s="903"/>
      <c r="E72" s="926"/>
      <c r="F72" s="927"/>
      <c r="G72" s="913" t="s">
        <v>124</v>
      </c>
      <c r="H72" s="914"/>
      <c r="I72" s="914"/>
      <c r="J72" s="914"/>
      <c r="K72" s="914"/>
      <c r="L72" s="914"/>
      <c r="M72" s="914"/>
      <c r="N72" s="914"/>
      <c r="O72" s="914"/>
      <c r="P72" s="914"/>
      <c r="Q72" s="914"/>
      <c r="R72" s="914"/>
      <c r="S72" s="914"/>
      <c r="T72" s="914"/>
      <c r="U72" s="914"/>
      <c r="V72" s="914"/>
      <c r="W72" s="914"/>
      <c r="X72" s="914"/>
      <c r="Y72" s="914"/>
      <c r="Z72" s="914"/>
      <c r="AA72" s="914"/>
      <c r="AB72" s="914"/>
      <c r="AC72" s="914"/>
      <c r="AD72" s="914"/>
      <c r="AE72" s="914"/>
      <c r="AF72" s="914"/>
      <c r="AG72" s="914"/>
      <c r="AH72" s="914"/>
      <c r="AI72" s="914"/>
      <c r="AJ72" s="914"/>
      <c r="AK72" s="914"/>
      <c r="AL72" s="247"/>
      <c r="AM72" s="332"/>
      <c r="AN72" s="332"/>
      <c r="AO72" s="332"/>
      <c r="AP72" s="332"/>
      <c r="AQ72" s="332"/>
      <c r="AR72" s="332"/>
      <c r="AS72" s="332"/>
      <c r="AT72" s="332"/>
      <c r="AU72" s="332"/>
      <c r="AV72" s="332"/>
      <c r="AW72" s="332"/>
      <c r="AX72" s="332"/>
      <c r="AY72" s="247"/>
      <c r="AZ72" s="12"/>
      <c r="BA72" s="908"/>
    </row>
    <row r="73" spans="1:54" ht="15" customHeight="1">
      <c r="A73" s="15"/>
      <c r="B73" s="665" t="s">
        <v>125</v>
      </c>
      <c r="C73" s="666"/>
      <c r="D73" s="666"/>
      <c r="E73" s="904"/>
      <c r="F73" s="905"/>
      <c r="G73" s="913" t="s">
        <v>126</v>
      </c>
      <c r="H73" s="914"/>
      <c r="I73" s="914"/>
      <c r="J73" s="914"/>
      <c r="K73" s="914"/>
      <c r="L73" s="914"/>
      <c r="M73" s="914"/>
      <c r="N73" s="914"/>
      <c r="O73" s="914"/>
      <c r="P73" s="914"/>
      <c r="Q73" s="914"/>
      <c r="R73" s="914"/>
      <c r="S73" s="914"/>
      <c r="T73" s="914"/>
      <c r="U73" s="914"/>
      <c r="V73" s="914"/>
      <c r="W73" s="914"/>
      <c r="X73" s="914"/>
      <c r="Y73" s="914"/>
      <c r="Z73" s="914"/>
      <c r="AA73" s="914"/>
      <c r="AB73" s="914"/>
      <c r="AC73" s="914"/>
      <c r="AD73" s="914"/>
      <c r="AE73" s="914"/>
      <c r="AF73" s="914"/>
      <c r="AG73" s="914"/>
      <c r="AH73" s="914"/>
      <c r="AI73" s="914"/>
      <c r="AJ73" s="914"/>
      <c r="AK73" s="914"/>
      <c r="AL73" s="247"/>
      <c r="AM73" s="896" t="str">
        <f>IF(AI58="該当", "！この区分（４項目）から２つ以上の取組が選択されていません。",  "！この区分（４項目）から１つ以上の取組が選択されていません。")</f>
        <v>！この区分（４項目）から１つ以上の取組が選択されていません。</v>
      </c>
      <c r="AN73" s="897"/>
      <c r="AO73" s="897"/>
      <c r="AP73" s="897"/>
      <c r="AQ73" s="897"/>
      <c r="AR73" s="897"/>
      <c r="AS73" s="897"/>
      <c r="AT73" s="897"/>
      <c r="AU73" s="897"/>
      <c r="AV73" s="897"/>
      <c r="AW73" s="897"/>
      <c r="AX73" s="898"/>
      <c r="AY73" s="247"/>
      <c r="AZ73" s="12"/>
      <c r="BA73" s="908">
        <f>COUNTIF(E73:F76, "✓")+COUNTIF(E73:F76, "誓約")</f>
        <v>0</v>
      </c>
    </row>
    <row r="74" spans="1:54" ht="28.15" customHeight="1" thickBot="1">
      <c r="A74" s="15"/>
      <c r="B74" s="667"/>
      <c r="C74" s="668"/>
      <c r="D74" s="668"/>
      <c r="E74" s="906"/>
      <c r="F74" s="907"/>
      <c r="G74" s="913" t="s">
        <v>127</v>
      </c>
      <c r="H74" s="914"/>
      <c r="I74" s="914"/>
      <c r="J74" s="914"/>
      <c r="K74" s="914"/>
      <c r="L74" s="914"/>
      <c r="M74" s="914"/>
      <c r="N74" s="914"/>
      <c r="O74" s="914"/>
      <c r="P74" s="914"/>
      <c r="Q74" s="914"/>
      <c r="R74" s="914"/>
      <c r="S74" s="914"/>
      <c r="T74" s="914"/>
      <c r="U74" s="914"/>
      <c r="V74" s="914"/>
      <c r="W74" s="914"/>
      <c r="X74" s="914"/>
      <c r="Y74" s="914"/>
      <c r="Z74" s="914"/>
      <c r="AA74" s="914"/>
      <c r="AB74" s="914"/>
      <c r="AC74" s="914"/>
      <c r="AD74" s="914"/>
      <c r="AE74" s="914"/>
      <c r="AF74" s="914"/>
      <c r="AG74" s="914"/>
      <c r="AH74" s="914"/>
      <c r="AI74" s="914"/>
      <c r="AJ74" s="914"/>
      <c r="AK74" s="914"/>
      <c r="AL74" s="247"/>
      <c r="AM74" s="899"/>
      <c r="AN74" s="900"/>
      <c r="AO74" s="900"/>
      <c r="AP74" s="900"/>
      <c r="AQ74" s="900"/>
      <c r="AR74" s="900"/>
      <c r="AS74" s="900"/>
      <c r="AT74" s="900"/>
      <c r="AU74" s="900"/>
      <c r="AV74" s="900"/>
      <c r="AW74" s="900"/>
      <c r="AX74" s="901"/>
      <c r="AY74" s="320"/>
      <c r="AZ74" s="331"/>
      <c r="BA74" s="908"/>
    </row>
    <row r="75" spans="1:54" ht="45.65" customHeight="1">
      <c r="A75" s="15"/>
      <c r="B75" s="667"/>
      <c r="C75" s="668"/>
      <c r="D75" s="668"/>
      <c r="E75" s="906"/>
      <c r="F75" s="907"/>
      <c r="G75" s="913" t="s">
        <v>128</v>
      </c>
      <c r="H75" s="914"/>
      <c r="I75" s="914"/>
      <c r="J75" s="914"/>
      <c r="K75" s="914"/>
      <c r="L75" s="914"/>
      <c r="M75" s="914"/>
      <c r="N75" s="914"/>
      <c r="O75" s="914"/>
      <c r="P75" s="914"/>
      <c r="Q75" s="914"/>
      <c r="R75" s="914"/>
      <c r="S75" s="914"/>
      <c r="T75" s="914"/>
      <c r="U75" s="914"/>
      <c r="V75" s="914"/>
      <c r="W75" s="914"/>
      <c r="X75" s="914"/>
      <c r="Y75" s="914"/>
      <c r="Z75" s="914"/>
      <c r="AA75" s="914"/>
      <c r="AB75" s="914"/>
      <c r="AC75" s="914"/>
      <c r="AD75" s="914"/>
      <c r="AE75" s="914"/>
      <c r="AF75" s="914"/>
      <c r="AG75" s="914"/>
      <c r="AH75" s="914"/>
      <c r="AI75" s="914"/>
      <c r="AJ75" s="914"/>
      <c r="AK75" s="914"/>
      <c r="AL75" s="247"/>
      <c r="AM75" s="320"/>
      <c r="AN75" s="320"/>
      <c r="AO75" s="320"/>
      <c r="AP75" s="320"/>
      <c r="AQ75" s="320"/>
      <c r="AR75" s="320"/>
      <c r="AS75" s="320"/>
      <c r="AT75" s="320"/>
      <c r="AU75" s="320"/>
      <c r="AV75" s="320"/>
      <c r="AW75" s="320"/>
      <c r="AX75" s="320"/>
      <c r="AZ75" s="331"/>
      <c r="BA75" s="908"/>
    </row>
    <row r="76" spans="1:54" ht="27" customHeight="1" thickBot="1">
      <c r="A76" s="15"/>
      <c r="B76" s="902"/>
      <c r="C76" s="903"/>
      <c r="D76" s="903"/>
      <c r="E76" s="906"/>
      <c r="F76" s="907"/>
      <c r="G76" s="913" t="s">
        <v>129</v>
      </c>
      <c r="H76" s="914"/>
      <c r="I76" s="914"/>
      <c r="J76" s="914"/>
      <c r="K76" s="914"/>
      <c r="L76" s="914"/>
      <c r="M76" s="914"/>
      <c r="N76" s="914"/>
      <c r="O76" s="914"/>
      <c r="P76" s="914"/>
      <c r="Q76" s="914"/>
      <c r="R76" s="914"/>
      <c r="S76" s="914"/>
      <c r="T76" s="914"/>
      <c r="U76" s="914"/>
      <c r="V76" s="914"/>
      <c r="W76" s="914"/>
      <c r="X76" s="914"/>
      <c r="Y76" s="914"/>
      <c r="Z76" s="914"/>
      <c r="AA76" s="914"/>
      <c r="AB76" s="914"/>
      <c r="AC76" s="914"/>
      <c r="AD76" s="914"/>
      <c r="AE76" s="914"/>
      <c r="AF76" s="914"/>
      <c r="AG76" s="914"/>
      <c r="AH76" s="914"/>
      <c r="AI76" s="914"/>
      <c r="AJ76" s="914"/>
      <c r="AK76" s="914"/>
      <c r="AL76" s="247"/>
      <c r="AM76" s="332"/>
      <c r="AN76" s="332"/>
      <c r="AO76" s="332"/>
      <c r="AP76" s="332"/>
      <c r="AQ76" s="332"/>
      <c r="AR76" s="332"/>
      <c r="AS76" s="332"/>
      <c r="AT76" s="332"/>
      <c r="AU76" s="332"/>
      <c r="AV76" s="332"/>
      <c r="AW76" s="332"/>
      <c r="AX76" s="332"/>
      <c r="AY76" s="247"/>
      <c r="AZ76" s="12"/>
      <c r="BA76" s="908"/>
    </row>
    <row r="77" spans="1:54" ht="15" customHeight="1">
      <c r="A77" s="15"/>
      <c r="B77" s="665" t="s">
        <v>130</v>
      </c>
      <c r="C77" s="666"/>
      <c r="D77" s="666"/>
      <c r="E77" s="904"/>
      <c r="F77" s="905"/>
      <c r="G77" s="913" t="s">
        <v>131</v>
      </c>
      <c r="H77" s="914"/>
      <c r="I77" s="914"/>
      <c r="J77" s="914"/>
      <c r="K77" s="914"/>
      <c r="L77" s="914"/>
      <c r="M77" s="914"/>
      <c r="N77" s="914"/>
      <c r="O77" s="914"/>
      <c r="P77" s="914"/>
      <c r="Q77" s="914"/>
      <c r="R77" s="914"/>
      <c r="S77" s="914"/>
      <c r="T77" s="914"/>
      <c r="U77" s="914"/>
      <c r="V77" s="914"/>
      <c r="W77" s="914"/>
      <c r="X77" s="914"/>
      <c r="Y77" s="914"/>
      <c r="Z77" s="914"/>
      <c r="AA77" s="914"/>
      <c r="AB77" s="914"/>
      <c r="AC77" s="914"/>
      <c r="AD77" s="914"/>
      <c r="AE77" s="914"/>
      <c r="AF77" s="914"/>
      <c r="AG77" s="914"/>
      <c r="AH77" s="914"/>
      <c r="AI77" s="914"/>
      <c r="AJ77" s="914"/>
      <c r="AK77" s="914"/>
      <c r="AL77" s="247"/>
      <c r="AM77" s="918" t="str">
        <f>IF(AI58="該当", "！この区分（４項目）から２つ以上の取組が選択されていません。",  "！この区分（４項目）から１つ以上の取組が選択されていません。")</f>
        <v>！この区分（４項目）から１つ以上の取組が選択されていません。</v>
      </c>
      <c r="AN77" s="897"/>
      <c r="AO77" s="897"/>
      <c r="AP77" s="897"/>
      <c r="AQ77" s="897"/>
      <c r="AR77" s="897"/>
      <c r="AS77" s="897"/>
      <c r="AT77" s="897"/>
      <c r="AU77" s="897"/>
      <c r="AV77" s="897"/>
      <c r="AW77" s="897"/>
      <c r="AX77" s="898"/>
      <c r="AY77" s="247"/>
      <c r="AZ77" s="12"/>
      <c r="BA77" s="908">
        <f>COUNTIF(E77:F80, "✓")+COUNTIF(E77:F80, "誓約")</f>
        <v>0</v>
      </c>
    </row>
    <row r="78" spans="1:54" ht="32.5" customHeight="1" thickBot="1">
      <c r="A78" s="15"/>
      <c r="B78" s="667"/>
      <c r="C78" s="668"/>
      <c r="D78" s="668"/>
      <c r="E78" s="906"/>
      <c r="F78" s="907"/>
      <c r="G78" s="913" t="s">
        <v>132</v>
      </c>
      <c r="H78" s="914"/>
      <c r="I78" s="914"/>
      <c r="J78" s="914"/>
      <c r="K78" s="914"/>
      <c r="L78" s="914"/>
      <c r="M78" s="914"/>
      <c r="N78" s="914"/>
      <c r="O78" s="914"/>
      <c r="P78" s="914"/>
      <c r="Q78" s="914"/>
      <c r="R78" s="914"/>
      <c r="S78" s="914"/>
      <c r="T78" s="914"/>
      <c r="U78" s="914"/>
      <c r="V78" s="914"/>
      <c r="W78" s="914"/>
      <c r="X78" s="914"/>
      <c r="Y78" s="914"/>
      <c r="Z78" s="914"/>
      <c r="AA78" s="914"/>
      <c r="AB78" s="914"/>
      <c r="AC78" s="914"/>
      <c r="AD78" s="914"/>
      <c r="AE78" s="914"/>
      <c r="AF78" s="914"/>
      <c r="AG78" s="914"/>
      <c r="AH78" s="914"/>
      <c r="AI78" s="914"/>
      <c r="AJ78" s="914"/>
      <c r="AK78" s="914"/>
      <c r="AL78" s="15"/>
      <c r="AM78" s="899"/>
      <c r="AN78" s="900"/>
      <c r="AO78" s="900"/>
      <c r="AP78" s="900"/>
      <c r="AQ78" s="900"/>
      <c r="AR78" s="900"/>
      <c r="AS78" s="900"/>
      <c r="AT78" s="900"/>
      <c r="AU78" s="900"/>
      <c r="AV78" s="900"/>
      <c r="AW78" s="900"/>
      <c r="AX78" s="901"/>
      <c r="AY78" s="320"/>
      <c r="AZ78" s="331"/>
      <c r="BA78" s="908"/>
    </row>
    <row r="79" spans="1:54" ht="28.15" customHeight="1">
      <c r="A79" s="15"/>
      <c r="B79" s="667"/>
      <c r="C79" s="668"/>
      <c r="D79" s="668"/>
      <c r="E79" s="906"/>
      <c r="F79" s="907"/>
      <c r="G79" s="913" t="s">
        <v>133</v>
      </c>
      <c r="H79" s="914"/>
      <c r="I79" s="914"/>
      <c r="J79" s="914"/>
      <c r="K79" s="914"/>
      <c r="L79" s="914"/>
      <c r="M79" s="914"/>
      <c r="N79" s="914"/>
      <c r="O79" s="914"/>
      <c r="P79" s="914"/>
      <c r="Q79" s="914"/>
      <c r="R79" s="914"/>
      <c r="S79" s="914"/>
      <c r="T79" s="914"/>
      <c r="U79" s="914"/>
      <c r="V79" s="914"/>
      <c r="W79" s="914"/>
      <c r="X79" s="914"/>
      <c r="Y79" s="914"/>
      <c r="Z79" s="914"/>
      <c r="AA79" s="914"/>
      <c r="AB79" s="914"/>
      <c r="AC79" s="914"/>
      <c r="AD79" s="914"/>
      <c r="AE79" s="914"/>
      <c r="AF79" s="914"/>
      <c r="AG79" s="914"/>
      <c r="AH79" s="914"/>
      <c r="AI79" s="914"/>
      <c r="AJ79" s="914"/>
      <c r="AK79" s="914"/>
      <c r="AL79" s="247"/>
      <c r="AM79" s="320"/>
      <c r="AN79" s="320"/>
      <c r="AO79" s="320"/>
      <c r="AP79" s="320"/>
      <c r="AQ79" s="320"/>
      <c r="AR79" s="320"/>
      <c r="AS79" s="320"/>
      <c r="AT79" s="320"/>
      <c r="AU79" s="320"/>
      <c r="AV79" s="320"/>
      <c r="AW79" s="320"/>
      <c r="AX79" s="320"/>
      <c r="AY79" s="320"/>
      <c r="AZ79" s="331"/>
      <c r="BA79" s="908"/>
    </row>
    <row r="80" spans="1:54" ht="15" customHeight="1" thickBot="1">
      <c r="A80" s="15"/>
      <c r="B80" s="902"/>
      <c r="C80" s="903"/>
      <c r="D80" s="903"/>
      <c r="E80" s="906"/>
      <c r="F80" s="907"/>
      <c r="G80" s="913" t="s">
        <v>134</v>
      </c>
      <c r="H80" s="914"/>
      <c r="I80" s="914"/>
      <c r="J80" s="914"/>
      <c r="K80" s="914"/>
      <c r="L80" s="914"/>
      <c r="M80" s="914"/>
      <c r="N80" s="914"/>
      <c r="O80" s="914"/>
      <c r="P80" s="914"/>
      <c r="Q80" s="914"/>
      <c r="R80" s="914"/>
      <c r="S80" s="914"/>
      <c r="T80" s="914"/>
      <c r="U80" s="914"/>
      <c r="V80" s="914"/>
      <c r="W80" s="914"/>
      <c r="X80" s="914"/>
      <c r="Y80" s="914"/>
      <c r="Z80" s="914"/>
      <c r="AA80" s="914"/>
      <c r="AB80" s="914"/>
      <c r="AC80" s="914"/>
      <c r="AD80" s="914"/>
      <c r="AE80" s="914"/>
      <c r="AF80" s="914"/>
      <c r="AG80" s="914"/>
      <c r="AH80" s="914"/>
      <c r="AI80" s="914"/>
      <c r="AJ80" s="914"/>
      <c r="AK80" s="914"/>
      <c r="AL80" s="247"/>
      <c r="AM80" s="320"/>
      <c r="AN80" s="320"/>
      <c r="AO80" s="320"/>
      <c r="AP80" s="320"/>
      <c r="AQ80" s="320"/>
      <c r="AR80" s="320"/>
      <c r="AS80" s="320"/>
      <c r="AT80" s="320"/>
      <c r="AU80" s="320"/>
      <c r="AV80" s="320"/>
      <c r="AW80" s="320"/>
      <c r="AX80" s="320"/>
      <c r="AY80" s="247"/>
      <c r="AZ80" s="12"/>
      <c r="BA80" s="908"/>
    </row>
    <row r="81" spans="1:53" ht="28.15" customHeight="1" thickBot="1">
      <c r="A81" s="15"/>
      <c r="B81" s="665" t="s">
        <v>135</v>
      </c>
      <c r="C81" s="666"/>
      <c r="D81" s="919"/>
      <c r="E81" s="904"/>
      <c r="F81" s="905"/>
      <c r="G81" s="913" t="s">
        <v>136</v>
      </c>
      <c r="H81" s="914"/>
      <c r="I81" s="914"/>
      <c r="J81" s="914"/>
      <c r="K81" s="914"/>
      <c r="L81" s="914"/>
      <c r="M81" s="914"/>
      <c r="N81" s="914"/>
      <c r="O81" s="914"/>
      <c r="P81" s="914"/>
      <c r="Q81" s="914"/>
      <c r="R81" s="914"/>
      <c r="S81" s="914"/>
      <c r="T81" s="914"/>
      <c r="U81" s="914"/>
      <c r="V81" s="914"/>
      <c r="W81" s="914"/>
      <c r="X81" s="914"/>
      <c r="Y81" s="914"/>
      <c r="Z81" s="914"/>
      <c r="AA81" s="914"/>
      <c r="AB81" s="914"/>
      <c r="AC81" s="914"/>
      <c r="AD81" s="914"/>
      <c r="AE81" s="914"/>
      <c r="AF81" s="914"/>
      <c r="AG81" s="914"/>
      <c r="AH81" s="914"/>
      <c r="AI81" s="914"/>
      <c r="AJ81" s="914"/>
      <c r="AK81" s="914"/>
      <c r="AL81" s="247"/>
      <c r="AM81" s="915" t="str">
        <f>IF(AND(AI58="該当", AND(E81="",E82= "")), "！⑰又は⑱の取組は必須です。","")</f>
        <v/>
      </c>
      <c r="AN81" s="916"/>
      <c r="AO81" s="916"/>
      <c r="AP81" s="916"/>
      <c r="AQ81" s="916"/>
      <c r="AR81" s="916"/>
      <c r="AS81" s="916"/>
      <c r="AT81" s="916"/>
      <c r="AU81" s="916"/>
      <c r="AV81" s="916"/>
      <c r="AW81" s="916"/>
      <c r="AX81" s="917"/>
      <c r="AY81" s="247"/>
      <c r="AZ81" s="12"/>
      <c r="BA81" s="813">
        <f>COUNTIF(E81:F87, "✓") + COUNTIF(E81:F87, "誓約") + IF(COUNTIF(E88:F89, "✓") + COUNTIF(E88:F89, "誓約") &gt; 0, 1, 0)</f>
        <v>0</v>
      </c>
    </row>
    <row r="82" spans="1:53" ht="15" customHeight="1" thickBot="1">
      <c r="A82" s="15"/>
      <c r="B82" s="667"/>
      <c r="C82" s="668"/>
      <c r="D82" s="920"/>
      <c r="E82" s="906"/>
      <c r="F82" s="907"/>
      <c r="G82" s="913" t="s">
        <v>137</v>
      </c>
      <c r="H82" s="914"/>
      <c r="I82" s="914"/>
      <c r="J82" s="914"/>
      <c r="K82" s="914"/>
      <c r="L82" s="914"/>
      <c r="M82" s="914"/>
      <c r="N82" s="914"/>
      <c r="O82" s="914"/>
      <c r="P82" s="914"/>
      <c r="Q82" s="914"/>
      <c r="R82" s="914"/>
      <c r="S82" s="914"/>
      <c r="T82" s="914"/>
      <c r="U82" s="914"/>
      <c r="V82" s="914"/>
      <c r="W82" s="914"/>
      <c r="X82" s="914"/>
      <c r="Y82" s="914"/>
      <c r="Z82" s="914"/>
      <c r="AA82" s="914"/>
      <c r="AB82" s="914"/>
      <c r="AC82" s="914"/>
      <c r="AD82" s="914"/>
      <c r="AE82" s="914"/>
      <c r="AF82" s="914"/>
      <c r="AG82" s="914"/>
      <c r="AH82" s="914"/>
      <c r="AI82" s="914"/>
      <c r="AJ82" s="914"/>
      <c r="AK82" s="914"/>
      <c r="AL82" s="247"/>
      <c r="AM82" s="320"/>
      <c r="AN82" s="320"/>
      <c r="AO82" s="320"/>
      <c r="AP82" s="320"/>
      <c r="AQ82" s="320"/>
      <c r="AR82" s="320"/>
      <c r="AS82" s="320"/>
      <c r="AT82" s="320"/>
      <c r="AU82" s="320"/>
      <c r="AV82" s="320"/>
      <c r="AW82" s="320"/>
      <c r="AX82" s="320"/>
      <c r="AY82" s="320"/>
      <c r="AZ82" s="331"/>
      <c r="BA82" s="814"/>
    </row>
    <row r="83" spans="1:53" ht="26.5" customHeight="1">
      <c r="A83" s="15"/>
      <c r="B83" s="667"/>
      <c r="C83" s="668"/>
      <c r="D83" s="920"/>
      <c r="E83" s="906"/>
      <c r="F83" s="907"/>
      <c r="G83" s="913" t="s">
        <v>138</v>
      </c>
      <c r="H83" s="914"/>
      <c r="I83" s="914"/>
      <c r="J83" s="914"/>
      <c r="K83" s="914"/>
      <c r="L83" s="914"/>
      <c r="M83" s="914"/>
      <c r="N83" s="914"/>
      <c r="O83" s="914"/>
      <c r="P83" s="914"/>
      <c r="Q83" s="914"/>
      <c r="R83" s="914"/>
      <c r="S83" s="914"/>
      <c r="T83" s="914"/>
      <c r="U83" s="914"/>
      <c r="V83" s="914"/>
      <c r="W83" s="914"/>
      <c r="X83" s="914"/>
      <c r="Y83" s="914"/>
      <c r="Z83" s="914"/>
      <c r="AA83" s="914"/>
      <c r="AB83" s="914"/>
      <c r="AC83" s="914"/>
      <c r="AD83" s="914"/>
      <c r="AE83" s="914"/>
      <c r="AF83" s="914"/>
      <c r="AG83" s="914"/>
      <c r="AH83" s="914"/>
      <c r="AI83" s="914"/>
      <c r="AJ83" s="914"/>
      <c r="AK83" s="914"/>
      <c r="AL83" s="247"/>
      <c r="AM83" s="896" t="str">
        <f>IF(AI58="該当", "！この区分（８項目）から３つ以上の取組が選択されていません。","！この区分（４項目）から２つ以上の取組が選択されていません。")</f>
        <v>！この区分（４項目）から２つ以上の取組が選択されていません。</v>
      </c>
      <c r="AN83" s="897"/>
      <c r="AO83" s="897"/>
      <c r="AP83" s="897"/>
      <c r="AQ83" s="897"/>
      <c r="AR83" s="897"/>
      <c r="AS83" s="897"/>
      <c r="AT83" s="897"/>
      <c r="AU83" s="897"/>
      <c r="AV83" s="897"/>
      <c r="AW83" s="897"/>
      <c r="AX83" s="898"/>
      <c r="AY83" s="320"/>
      <c r="AZ83" s="331"/>
      <c r="BA83" s="814"/>
    </row>
    <row r="84" spans="1:53" ht="15" customHeight="1" thickBot="1">
      <c r="A84" s="15"/>
      <c r="B84" s="667"/>
      <c r="C84" s="668"/>
      <c r="D84" s="920"/>
      <c r="E84" s="906"/>
      <c r="F84" s="907"/>
      <c r="G84" s="913" t="s">
        <v>139</v>
      </c>
      <c r="H84" s="914"/>
      <c r="I84" s="914"/>
      <c r="J84" s="914"/>
      <c r="K84" s="914"/>
      <c r="L84" s="914"/>
      <c r="M84" s="914"/>
      <c r="N84" s="914"/>
      <c r="O84" s="914"/>
      <c r="P84" s="914"/>
      <c r="Q84" s="914"/>
      <c r="R84" s="914"/>
      <c r="S84" s="914"/>
      <c r="T84" s="914"/>
      <c r="U84" s="914"/>
      <c r="V84" s="914"/>
      <c r="W84" s="914"/>
      <c r="X84" s="914"/>
      <c r="Y84" s="914"/>
      <c r="Z84" s="914"/>
      <c r="AA84" s="914"/>
      <c r="AB84" s="914"/>
      <c r="AC84" s="914"/>
      <c r="AD84" s="914"/>
      <c r="AE84" s="914"/>
      <c r="AF84" s="914"/>
      <c r="AG84" s="914"/>
      <c r="AH84" s="914"/>
      <c r="AI84" s="914"/>
      <c r="AJ84" s="914"/>
      <c r="AK84" s="914"/>
      <c r="AL84" s="247"/>
      <c r="AM84" s="899"/>
      <c r="AN84" s="900"/>
      <c r="AO84" s="900"/>
      <c r="AP84" s="900"/>
      <c r="AQ84" s="900"/>
      <c r="AR84" s="900"/>
      <c r="AS84" s="900"/>
      <c r="AT84" s="900"/>
      <c r="AU84" s="900"/>
      <c r="AV84" s="900"/>
      <c r="AW84" s="900"/>
      <c r="AX84" s="901"/>
      <c r="AY84" s="247"/>
      <c r="AZ84" s="12"/>
      <c r="BA84" s="814"/>
    </row>
    <row r="85" spans="1:53" ht="27.65" customHeight="1">
      <c r="A85" s="15"/>
      <c r="B85" s="667"/>
      <c r="C85" s="668"/>
      <c r="D85" s="920"/>
      <c r="E85" s="906"/>
      <c r="F85" s="907"/>
      <c r="G85" s="913" t="s">
        <v>140</v>
      </c>
      <c r="H85" s="914"/>
      <c r="I85" s="914"/>
      <c r="J85" s="914"/>
      <c r="K85" s="914"/>
      <c r="L85" s="914"/>
      <c r="M85" s="914"/>
      <c r="N85" s="914"/>
      <c r="O85" s="914"/>
      <c r="P85" s="914"/>
      <c r="Q85" s="914"/>
      <c r="R85" s="914"/>
      <c r="S85" s="914"/>
      <c r="T85" s="914"/>
      <c r="U85" s="914"/>
      <c r="V85" s="914"/>
      <c r="W85" s="914"/>
      <c r="X85" s="914"/>
      <c r="Y85" s="914"/>
      <c r="Z85" s="914"/>
      <c r="AA85" s="914"/>
      <c r="AB85" s="914"/>
      <c r="AC85" s="914"/>
      <c r="AD85" s="914"/>
      <c r="AE85" s="914"/>
      <c r="AF85" s="914"/>
      <c r="AG85" s="914"/>
      <c r="AH85" s="914"/>
      <c r="AI85" s="914"/>
      <c r="AJ85" s="914"/>
      <c r="AK85" s="914"/>
      <c r="AL85" s="247"/>
      <c r="AM85" s="320"/>
      <c r="AN85" s="320"/>
      <c r="AO85" s="320"/>
      <c r="AP85" s="320"/>
      <c r="AQ85" s="320"/>
      <c r="AR85" s="320"/>
      <c r="AS85" s="320"/>
      <c r="AT85" s="320"/>
      <c r="AU85" s="320"/>
      <c r="AV85" s="320"/>
      <c r="AW85" s="320"/>
      <c r="AX85" s="320"/>
      <c r="AY85" s="320"/>
      <c r="AZ85" s="331"/>
      <c r="BA85" s="814"/>
    </row>
    <row r="86" spans="1:53" ht="28.15" customHeight="1">
      <c r="A86" s="15"/>
      <c r="B86" s="667"/>
      <c r="C86" s="668"/>
      <c r="D86" s="920"/>
      <c r="E86" s="906"/>
      <c r="F86" s="907"/>
      <c r="G86" s="913" t="s">
        <v>141</v>
      </c>
      <c r="H86" s="914"/>
      <c r="I86" s="914"/>
      <c r="J86" s="914"/>
      <c r="K86" s="914"/>
      <c r="L86" s="914"/>
      <c r="M86" s="914"/>
      <c r="N86" s="914"/>
      <c r="O86" s="914"/>
      <c r="P86" s="914"/>
      <c r="Q86" s="914"/>
      <c r="R86" s="914"/>
      <c r="S86" s="914"/>
      <c r="T86" s="914"/>
      <c r="U86" s="914"/>
      <c r="V86" s="914"/>
      <c r="W86" s="914"/>
      <c r="X86" s="914"/>
      <c r="Y86" s="914"/>
      <c r="Z86" s="914"/>
      <c r="AA86" s="914"/>
      <c r="AB86" s="914"/>
      <c r="AC86" s="914"/>
      <c r="AD86" s="914"/>
      <c r="AE86" s="914"/>
      <c r="AF86" s="914"/>
      <c r="AG86" s="914"/>
      <c r="AH86" s="914"/>
      <c r="AI86" s="914"/>
      <c r="AJ86" s="914"/>
      <c r="AK86" s="914"/>
      <c r="AL86" s="247"/>
      <c r="AM86" s="320"/>
      <c r="AN86" s="320"/>
      <c r="AO86" s="320"/>
      <c r="AP86" s="320"/>
      <c r="AQ86" s="320"/>
      <c r="AR86" s="320"/>
      <c r="AS86" s="320"/>
      <c r="AT86" s="320"/>
      <c r="AU86" s="320"/>
      <c r="AV86" s="320"/>
      <c r="AX86" s="320"/>
      <c r="AY86" s="320"/>
      <c r="AZ86" s="331"/>
      <c r="BA86" s="814"/>
    </row>
    <row r="87" spans="1:53" ht="46.9" customHeight="1">
      <c r="A87" s="15"/>
      <c r="B87" s="667"/>
      <c r="C87" s="668"/>
      <c r="D87" s="920"/>
      <c r="E87" s="906"/>
      <c r="F87" s="907"/>
      <c r="G87" s="913" t="s">
        <v>142</v>
      </c>
      <c r="H87" s="914"/>
      <c r="I87" s="914"/>
      <c r="J87" s="914"/>
      <c r="K87" s="914"/>
      <c r="L87" s="914"/>
      <c r="M87" s="914"/>
      <c r="N87" s="914"/>
      <c r="O87" s="914"/>
      <c r="P87" s="914"/>
      <c r="Q87" s="914"/>
      <c r="R87" s="914"/>
      <c r="S87" s="914"/>
      <c r="T87" s="914"/>
      <c r="U87" s="914"/>
      <c r="V87" s="914"/>
      <c r="W87" s="914"/>
      <c r="X87" s="914"/>
      <c r="Y87" s="914"/>
      <c r="Z87" s="914"/>
      <c r="AA87" s="914"/>
      <c r="AB87" s="914"/>
      <c r="AC87" s="914"/>
      <c r="AD87" s="914"/>
      <c r="AE87" s="914"/>
      <c r="AF87" s="914"/>
      <c r="AG87" s="914"/>
      <c r="AH87" s="914"/>
      <c r="AI87" s="914"/>
      <c r="AJ87" s="914"/>
      <c r="AK87" s="914"/>
      <c r="AL87" s="247"/>
      <c r="AM87" s="320"/>
      <c r="AN87" s="320"/>
      <c r="AO87" s="320"/>
      <c r="AP87" s="320"/>
      <c r="AQ87" s="320"/>
      <c r="AR87" s="320"/>
      <c r="AS87" s="320"/>
      <c r="AT87" s="320"/>
      <c r="AU87" s="320"/>
      <c r="AV87" s="320"/>
      <c r="AW87" s="320"/>
      <c r="AX87" s="320"/>
      <c r="AY87" s="247"/>
      <c r="AZ87" s="12"/>
      <c r="BA87" s="814"/>
    </row>
    <row r="88" spans="1:53" ht="42.65" customHeight="1">
      <c r="A88" s="15"/>
      <c r="B88" s="667"/>
      <c r="C88" s="668"/>
      <c r="D88" s="920"/>
      <c r="E88" s="906"/>
      <c r="F88" s="907"/>
      <c r="G88" s="913" t="s">
        <v>143</v>
      </c>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247"/>
      <c r="AM88" s="320"/>
      <c r="AN88" s="320"/>
      <c r="AO88" s="320"/>
      <c r="AP88" s="320"/>
      <c r="AQ88" s="320"/>
      <c r="AR88" s="320"/>
      <c r="AS88" s="320"/>
      <c r="AT88" s="320"/>
      <c r="AU88" s="320"/>
      <c r="AV88" s="320"/>
      <c r="AW88" s="320"/>
      <c r="AX88" s="320"/>
      <c r="AY88" s="247"/>
      <c r="AZ88" s="12"/>
      <c r="BA88" s="814"/>
    </row>
    <row r="89" spans="1:53" ht="28.15" customHeight="1" thickBot="1">
      <c r="A89" s="15"/>
      <c r="B89" s="902"/>
      <c r="C89" s="903"/>
      <c r="D89" s="921"/>
      <c r="E89" s="909"/>
      <c r="F89" s="910"/>
      <c r="G89" s="911" t="s">
        <v>144</v>
      </c>
      <c r="H89" s="912"/>
      <c r="I89" s="912"/>
      <c r="J89" s="912"/>
      <c r="K89" s="912"/>
      <c r="L89" s="912"/>
      <c r="M89" s="912"/>
      <c r="N89" s="912"/>
      <c r="O89" s="912"/>
      <c r="P89" s="912"/>
      <c r="Q89" s="912"/>
      <c r="R89" s="912"/>
      <c r="S89" s="912"/>
      <c r="T89" s="912"/>
      <c r="U89" s="912"/>
      <c r="V89" s="912"/>
      <c r="W89" s="912"/>
      <c r="X89" s="912"/>
      <c r="Y89" s="912"/>
      <c r="Z89" s="912"/>
      <c r="AA89" s="912"/>
      <c r="AB89" s="912"/>
      <c r="AC89" s="912"/>
      <c r="AD89" s="912"/>
      <c r="AE89" s="912"/>
      <c r="AF89" s="912"/>
      <c r="AG89" s="912"/>
      <c r="AH89" s="912"/>
      <c r="AI89" s="912"/>
      <c r="AJ89" s="912"/>
      <c r="AK89" s="912"/>
      <c r="AL89" s="247"/>
      <c r="AM89" s="320"/>
      <c r="AN89" s="320"/>
      <c r="AO89" s="320"/>
      <c r="AP89" s="320"/>
      <c r="AQ89" s="320"/>
      <c r="AR89" s="320"/>
      <c r="AS89" s="320"/>
      <c r="AT89" s="320"/>
      <c r="AU89" s="320"/>
      <c r="AV89" s="320"/>
      <c r="AW89" s="320"/>
      <c r="AX89" s="320"/>
      <c r="AY89" s="247"/>
      <c r="AZ89" s="12"/>
      <c r="BA89" s="815"/>
    </row>
    <row r="90" spans="1:53" ht="24" customHeight="1">
      <c r="A90" s="15"/>
      <c r="B90" s="665" t="s">
        <v>145</v>
      </c>
      <c r="C90" s="666"/>
      <c r="D90" s="666"/>
      <c r="E90" s="904"/>
      <c r="F90" s="905"/>
      <c r="G90" s="913" t="s">
        <v>146</v>
      </c>
      <c r="H90" s="914"/>
      <c r="I90" s="914"/>
      <c r="J90" s="914"/>
      <c r="K90" s="914"/>
      <c r="L90" s="914"/>
      <c r="M90" s="914"/>
      <c r="N90" s="914"/>
      <c r="O90" s="914"/>
      <c r="P90" s="914"/>
      <c r="Q90" s="914"/>
      <c r="R90" s="914"/>
      <c r="S90" s="914"/>
      <c r="T90" s="914"/>
      <c r="U90" s="914"/>
      <c r="V90" s="914"/>
      <c r="W90" s="914"/>
      <c r="X90" s="914"/>
      <c r="Y90" s="914"/>
      <c r="Z90" s="914"/>
      <c r="AA90" s="914"/>
      <c r="AB90" s="914"/>
      <c r="AC90" s="914"/>
      <c r="AD90" s="914"/>
      <c r="AE90" s="914"/>
      <c r="AF90" s="914"/>
      <c r="AG90" s="914"/>
      <c r="AH90" s="914"/>
      <c r="AI90" s="914"/>
      <c r="AJ90" s="914"/>
      <c r="AK90" s="914"/>
      <c r="AL90" s="334"/>
      <c r="AM90" s="896" t="str">
        <f>IF(AI58="該当", "！この区分（４項目）から２つ以上の取組が選択されていません。",  "！この区分（４項目）から１つ以上の取組が選択されていません。")</f>
        <v>！この区分（４項目）から１つ以上の取組が選択されていません。</v>
      </c>
      <c r="AN90" s="897"/>
      <c r="AO90" s="897"/>
      <c r="AP90" s="897"/>
      <c r="AQ90" s="897"/>
      <c r="AR90" s="897"/>
      <c r="AS90" s="897"/>
      <c r="AT90" s="897"/>
      <c r="AU90" s="897"/>
      <c r="AV90" s="897"/>
      <c r="AW90" s="897"/>
      <c r="AX90" s="898"/>
      <c r="AY90" s="247"/>
      <c r="AZ90" s="12"/>
      <c r="BA90" s="908">
        <f>COUNTIF(E90:F93, "✓")+COUNTIF(E90:F93, "誓約")</f>
        <v>0</v>
      </c>
    </row>
    <row r="91" spans="1:53" ht="15" customHeight="1" thickBot="1">
      <c r="A91" s="15"/>
      <c r="B91" s="667"/>
      <c r="C91" s="668"/>
      <c r="D91" s="668"/>
      <c r="E91" s="906"/>
      <c r="F91" s="907"/>
      <c r="G91" s="913" t="s">
        <v>147</v>
      </c>
      <c r="H91" s="914"/>
      <c r="I91" s="914"/>
      <c r="J91" s="914"/>
      <c r="K91" s="914"/>
      <c r="L91" s="914"/>
      <c r="M91" s="914"/>
      <c r="N91" s="914"/>
      <c r="O91" s="914"/>
      <c r="P91" s="914"/>
      <c r="Q91" s="914"/>
      <c r="R91" s="914"/>
      <c r="S91" s="914"/>
      <c r="T91" s="914"/>
      <c r="U91" s="914"/>
      <c r="V91" s="914"/>
      <c r="W91" s="914"/>
      <c r="X91" s="914"/>
      <c r="Y91" s="914"/>
      <c r="Z91" s="914"/>
      <c r="AA91" s="914"/>
      <c r="AB91" s="914"/>
      <c r="AC91" s="914"/>
      <c r="AD91" s="914"/>
      <c r="AE91" s="914"/>
      <c r="AF91" s="914"/>
      <c r="AG91" s="914"/>
      <c r="AH91" s="914"/>
      <c r="AI91" s="914"/>
      <c r="AJ91" s="914"/>
      <c r="AK91" s="914"/>
      <c r="AL91" s="247"/>
      <c r="AM91" s="899"/>
      <c r="AN91" s="900"/>
      <c r="AO91" s="900"/>
      <c r="AP91" s="900"/>
      <c r="AQ91" s="900"/>
      <c r="AR91" s="900"/>
      <c r="AS91" s="900"/>
      <c r="AT91" s="900"/>
      <c r="AU91" s="900"/>
      <c r="AV91" s="900"/>
      <c r="AW91" s="900"/>
      <c r="AX91" s="901"/>
      <c r="AY91" s="320"/>
      <c r="AZ91" s="331"/>
      <c r="BA91" s="908"/>
    </row>
    <row r="92" spans="1:53" ht="15" customHeight="1">
      <c r="A92" s="15"/>
      <c r="B92" s="667"/>
      <c r="C92" s="668"/>
      <c r="D92" s="668"/>
      <c r="E92" s="906"/>
      <c r="F92" s="907"/>
      <c r="G92" s="913" t="s">
        <v>148</v>
      </c>
      <c r="H92" s="914"/>
      <c r="I92" s="914"/>
      <c r="J92" s="914"/>
      <c r="K92" s="914"/>
      <c r="L92" s="914"/>
      <c r="M92" s="914"/>
      <c r="N92" s="914"/>
      <c r="O92" s="914"/>
      <c r="P92" s="914"/>
      <c r="Q92" s="914"/>
      <c r="R92" s="914"/>
      <c r="S92" s="914"/>
      <c r="T92" s="914"/>
      <c r="U92" s="914"/>
      <c r="V92" s="914"/>
      <c r="W92" s="914"/>
      <c r="X92" s="914"/>
      <c r="Y92" s="914"/>
      <c r="Z92" s="914"/>
      <c r="AA92" s="914"/>
      <c r="AB92" s="914"/>
      <c r="AC92" s="914"/>
      <c r="AD92" s="914"/>
      <c r="AE92" s="914"/>
      <c r="AF92" s="914"/>
      <c r="AG92" s="914"/>
      <c r="AH92" s="914"/>
      <c r="AI92" s="914"/>
      <c r="AJ92" s="914"/>
      <c r="AK92" s="914"/>
      <c r="AL92" s="247"/>
      <c r="AM92" s="284"/>
      <c r="AN92" s="284"/>
      <c r="AO92" s="284"/>
      <c r="AP92" s="284"/>
      <c r="AQ92" s="284"/>
      <c r="AR92" s="284"/>
      <c r="AS92" s="284"/>
      <c r="AT92" s="284"/>
      <c r="AU92" s="284"/>
      <c r="AV92" s="284"/>
      <c r="AW92" s="284"/>
      <c r="AX92" s="284"/>
      <c r="AY92" s="320"/>
      <c r="AZ92" s="331"/>
      <c r="BA92" s="908"/>
    </row>
    <row r="93" spans="1:53" ht="15" customHeight="1" thickBot="1">
      <c r="A93" s="15"/>
      <c r="B93" s="902"/>
      <c r="C93" s="903"/>
      <c r="D93" s="903"/>
      <c r="E93" s="909"/>
      <c r="F93" s="910"/>
      <c r="G93" s="913" t="s">
        <v>149</v>
      </c>
      <c r="H93" s="914"/>
      <c r="I93" s="914"/>
      <c r="J93" s="914"/>
      <c r="K93" s="914"/>
      <c r="L93" s="914"/>
      <c r="M93" s="914"/>
      <c r="N93" s="914"/>
      <c r="O93" s="914"/>
      <c r="P93" s="914"/>
      <c r="Q93" s="914"/>
      <c r="R93" s="914"/>
      <c r="S93" s="914"/>
      <c r="T93" s="914"/>
      <c r="U93" s="914"/>
      <c r="V93" s="914"/>
      <c r="W93" s="914"/>
      <c r="X93" s="914"/>
      <c r="Y93" s="914"/>
      <c r="Z93" s="914"/>
      <c r="AA93" s="914"/>
      <c r="AB93" s="914"/>
      <c r="AC93" s="914"/>
      <c r="AD93" s="914"/>
      <c r="AE93" s="914"/>
      <c r="AF93" s="914"/>
      <c r="AG93" s="914"/>
      <c r="AH93" s="914"/>
      <c r="AI93" s="914"/>
      <c r="AJ93" s="914"/>
      <c r="AK93" s="914"/>
      <c r="AL93" s="15"/>
      <c r="AM93" s="284"/>
      <c r="AN93" s="284"/>
      <c r="AO93" s="284"/>
      <c r="AP93" s="284"/>
      <c r="AQ93" s="284"/>
      <c r="AR93" s="284"/>
      <c r="AS93" s="284"/>
      <c r="AT93" s="284"/>
      <c r="AU93" s="284"/>
      <c r="AV93" s="284"/>
      <c r="AW93" s="284"/>
      <c r="AX93" s="284"/>
      <c r="AY93" s="15"/>
      <c r="BA93" s="908"/>
    </row>
    <row r="94" spans="1:53" ht="5"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84" t="s">
        <v>151</v>
      </c>
      <c r="D96" s="884"/>
      <c r="E96" s="884"/>
      <c r="F96" s="884"/>
      <c r="G96" s="884"/>
      <c r="H96" s="884"/>
      <c r="I96" s="884"/>
      <c r="J96" s="884"/>
      <c r="K96" s="884"/>
      <c r="L96" s="884"/>
      <c r="M96" s="884"/>
      <c r="N96" s="884"/>
      <c r="O96" s="884"/>
      <c r="P96" s="884"/>
      <c r="Q96" s="884"/>
      <c r="R96" s="884"/>
      <c r="S96" s="884"/>
      <c r="T96" s="884"/>
      <c r="U96" s="884"/>
      <c r="V96" s="884"/>
      <c r="W96" s="884"/>
      <c r="X96" s="884"/>
      <c r="Y96" s="884"/>
      <c r="Z96" s="884"/>
      <c r="AA96" s="884"/>
      <c r="AB96" s="884"/>
      <c r="AC96" s="884"/>
      <c r="AD96" s="884"/>
      <c r="AE96" s="884"/>
      <c r="AF96" s="884"/>
      <c r="AG96" s="884"/>
      <c r="AH96" s="884"/>
      <c r="AI96" s="884"/>
      <c r="AJ96" s="885"/>
      <c r="AK96" s="342" t="str">
        <f>IF(AND($BA40=0,$BE40=0),"",IF($AI58="該当",IF(COUNTIF($F97:$F98,"✓")&gt;0,"○","×"),"×"))</f>
        <v/>
      </c>
      <c r="AL96" s="15"/>
      <c r="AY96" s="96"/>
    </row>
    <row r="97" spans="1:56" s="96" customFormat="1" ht="29.25" customHeight="1">
      <c r="A97" s="334"/>
      <c r="B97" s="886" t="s">
        <v>152</v>
      </c>
      <c r="C97" s="887"/>
      <c r="D97" s="887"/>
      <c r="E97" s="888" t="b">
        <v>0</v>
      </c>
      <c r="F97" s="398"/>
      <c r="G97" s="892" t="s">
        <v>153</v>
      </c>
      <c r="H97" s="892"/>
      <c r="I97" s="892"/>
      <c r="J97" s="892"/>
      <c r="K97" s="892"/>
      <c r="L97" s="892"/>
      <c r="M97" s="892"/>
      <c r="N97" s="892"/>
      <c r="O97" s="892"/>
      <c r="P97" s="892"/>
      <c r="Q97" s="892"/>
      <c r="R97" s="892"/>
      <c r="S97" s="892"/>
      <c r="T97" s="892"/>
      <c r="U97" s="892"/>
      <c r="V97" s="892"/>
      <c r="W97" s="892"/>
      <c r="X97" s="892"/>
      <c r="Y97" s="892"/>
      <c r="Z97" s="892"/>
      <c r="AA97" s="892"/>
      <c r="AB97" s="892"/>
      <c r="AC97" s="892"/>
      <c r="AD97" s="892"/>
      <c r="AE97" s="892"/>
      <c r="AF97" s="892"/>
      <c r="AG97" s="892"/>
      <c r="AH97" s="892"/>
      <c r="AI97" s="892"/>
      <c r="AJ97" s="892"/>
      <c r="AK97" s="893"/>
      <c r="AL97" s="247"/>
      <c r="AM97" s="896" t="s">
        <v>154</v>
      </c>
      <c r="AN97" s="897"/>
      <c r="AO97" s="897"/>
      <c r="AP97" s="897"/>
      <c r="AQ97" s="897"/>
      <c r="AR97" s="897"/>
      <c r="AS97" s="897"/>
      <c r="AT97" s="897"/>
      <c r="AU97" s="897"/>
      <c r="AV97" s="897"/>
      <c r="AW97" s="897"/>
      <c r="AX97" s="898"/>
    </row>
    <row r="98" spans="1:56" s="96" customFormat="1" ht="29.25" customHeight="1" thickBot="1">
      <c r="A98" s="334"/>
      <c r="B98" s="889"/>
      <c r="C98" s="890"/>
      <c r="D98" s="890"/>
      <c r="E98" s="891" t="b">
        <v>0</v>
      </c>
      <c r="F98" s="399"/>
      <c r="G98" s="894" t="s">
        <v>155</v>
      </c>
      <c r="H98" s="894"/>
      <c r="I98" s="894"/>
      <c r="J98" s="894"/>
      <c r="K98" s="894"/>
      <c r="L98" s="894"/>
      <c r="M98" s="894"/>
      <c r="N98" s="894"/>
      <c r="O98" s="894"/>
      <c r="P98" s="894"/>
      <c r="Q98" s="894"/>
      <c r="R98" s="894"/>
      <c r="S98" s="894"/>
      <c r="T98" s="894"/>
      <c r="U98" s="894"/>
      <c r="V98" s="894"/>
      <c r="W98" s="894"/>
      <c r="X98" s="894"/>
      <c r="Y98" s="894"/>
      <c r="Z98" s="894"/>
      <c r="AA98" s="894"/>
      <c r="AB98" s="894"/>
      <c r="AC98" s="894"/>
      <c r="AD98" s="894"/>
      <c r="AE98" s="894"/>
      <c r="AF98" s="894"/>
      <c r="AG98" s="894"/>
      <c r="AH98" s="894"/>
      <c r="AI98" s="894"/>
      <c r="AJ98" s="894"/>
      <c r="AK98" s="895"/>
      <c r="AL98" s="15"/>
      <c r="AM98" s="899"/>
      <c r="AN98" s="900"/>
      <c r="AO98" s="900"/>
      <c r="AP98" s="900"/>
      <c r="AQ98" s="900"/>
      <c r="AR98" s="900"/>
      <c r="AS98" s="900"/>
      <c r="AT98" s="900"/>
      <c r="AU98" s="900"/>
      <c r="AV98" s="900"/>
      <c r="AW98" s="900"/>
      <c r="AX98" s="901"/>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47"/>
      <c r="AN100" s="847"/>
      <c r="AO100" s="847"/>
      <c r="AP100" s="847"/>
      <c r="AQ100" s="847"/>
      <c r="AR100" s="847"/>
      <c r="AS100" s="847"/>
      <c r="AT100" s="847"/>
      <c r="AU100" s="847"/>
      <c r="AV100" s="847"/>
      <c r="AW100" s="847"/>
      <c r="AX100" s="847"/>
      <c r="AY100" s="847"/>
      <c r="BA100" s="848" t="s">
        <v>78</v>
      </c>
      <c r="BB100" s="848"/>
      <c r="BC100" s="848"/>
      <c r="BD100" s="848"/>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47"/>
      <c r="AN101" s="847"/>
      <c r="AO101" s="847"/>
      <c r="AP101" s="847"/>
      <c r="AQ101" s="847"/>
      <c r="AR101" s="847"/>
      <c r="AS101" s="847"/>
      <c r="AT101" s="847"/>
      <c r="AU101" s="847"/>
      <c r="AV101" s="847"/>
      <c r="AW101" s="847"/>
      <c r="AX101" s="847"/>
      <c r="AY101" s="847"/>
    </row>
    <row r="102" spans="1:56" ht="111" customHeight="1" thickBot="1">
      <c r="A102" s="335"/>
      <c r="B102" s="854" t="s">
        <v>158</v>
      </c>
      <c r="C102" s="855"/>
      <c r="D102" s="855"/>
      <c r="E102" s="855"/>
      <c r="F102" s="855"/>
      <c r="G102" s="855"/>
      <c r="H102" s="855"/>
      <c r="I102" s="855"/>
      <c r="J102" s="855"/>
      <c r="K102" s="855"/>
      <c r="L102" s="855"/>
      <c r="M102" s="855"/>
      <c r="N102" s="855"/>
      <c r="O102" s="855"/>
      <c r="P102" s="855"/>
      <c r="Q102" s="855"/>
      <c r="R102" s="855"/>
      <c r="S102" s="855"/>
      <c r="T102" s="855"/>
      <c r="U102" s="855"/>
      <c r="V102" s="855"/>
      <c r="W102" s="855"/>
      <c r="X102" s="855"/>
      <c r="Y102" s="855"/>
      <c r="Z102" s="855"/>
      <c r="AA102" s="855"/>
      <c r="AB102" s="855"/>
      <c r="AC102" s="855"/>
      <c r="AD102" s="855"/>
      <c r="AE102" s="855"/>
      <c r="AF102" s="855"/>
      <c r="AG102" s="855"/>
      <c r="AH102" s="855"/>
      <c r="AI102" s="855"/>
      <c r="AJ102" s="855"/>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77" t="s">
        <v>162</v>
      </c>
      <c r="AF106" s="878"/>
      <c r="AG106" s="878"/>
      <c r="AH106" s="878"/>
      <c r="AI106" s="878"/>
      <c r="AJ106" s="879"/>
      <c r="AK106" s="257" t="str">
        <f>IF(H6="", "", IF(AND(BA107=TRUE,OR(BA108=TRUE),BA109=TRUE,BA110=TRUE, BA112=TRUE, BA111=TRUE,BA113=TRUE),"○","×"))</f>
        <v/>
      </c>
      <c r="AL106" s="15"/>
      <c r="AM106" s="880" t="s">
        <v>163</v>
      </c>
      <c r="AN106" s="881"/>
      <c r="AO106" s="881"/>
      <c r="AP106" s="881"/>
      <c r="AQ106" s="881"/>
      <c r="AR106" s="881"/>
      <c r="AS106" s="881"/>
      <c r="AT106" s="881"/>
      <c r="AU106" s="881"/>
      <c r="AV106" s="881"/>
      <c r="AW106" s="881"/>
      <c r="AX106" s="881"/>
      <c r="AY106" s="882"/>
      <c r="BA106" s="356"/>
    </row>
    <row r="107" spans="1:56" s="12" customFormat="1" ht="48.75" customHeight="1">
      <c r="A107" s="247"/>
      <c r="B107" s="503"/>
      <c r="C107" s="856" t="s">
        <v>164</v>
      </c>
      <c r="D107" s="857"/>
      <c r="E107" s="857"/>
      <c r="F107" s="857"/>
      <c r="G107" s="857"/>
      <c r="H107" s="857"/>
      <c r="I107" s="857"/>
      <c r="J107" s="857"/>
      <c r="K107" s="857"/>
      <c r="L107" s="857"/>
      <c r="M107" s="857"/>
      <c r="N107" s="857"/>
      <c r="O107" s="857"/>
      <c r="P107" s="857"/>
      <c r="Q107" s="857"/>
      <c r="R107" s="857"/>
      <c r="S107" s="857"/>
      <c r="T107" s="857"/>
      <c r="U107" s="857"/>
      <c r="V107" s="857"/>
      <c r="W107" s="857"/>
      <c r="X107" s="857"/>
      <c r="Y107" s="857"/>
      <c r="Z107" s="857"/>
      <c r="AA107" s="857"/>
      <c r="AB107" s="857"/>
      <c r="AC107" s="857"/>
      <c r="AD107" s="858"/>
      <c r="AE107" s="866" t="s">
        <v>165</v>
      </c>
      <c r="AF107" s="867"/>
      <c r="AG107" s="867"/>
      <c r="AH107" s="867"/>
      <c r="AI107" s="867"/>
      <c r="AJ107" s="867"/>
      <c r="AK107" s="883"/>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6" t="s">
        <v>166</v>
      </c>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8"/>
      <c r="AE108" s="866" t="s">
        <v>165</v>
      </c>
      <c r="AF108" s="867"/>
      <c r="AG108" s="867"/>
      <c r="AH108" s="867"/>
      <c r="AI108" s="867"/>
      <c r="AJ108" s="867"/>
      <c r="AK108" s="867"/>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9" t="s">
        <v>167</v>
      </c>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0"/>
      <c r="AA109" s="860"/>
      <c r="AB109" s="860"/>
      <c r="AC109" s="860"/>
      <c r="AD109" s="861"/>
      <c r="AE109" s="866" t="s">
        <v>168</v>
      </c>
      <c r="AF109" s="867"/>
      <c r="AG109" s="867"/>
      <c r="AH109" s="867"/>
      <c r="AI109" s="867"/>
      <c r="AJ109" s="867"/>
      <c r="AK109" s="867"/>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9" t="s">
        <v>169</v>
      </c>
      <c r="D110" s="860"/>
      <c r="E110" s="860"/>
      <c r="F110" s="860"/>
      <c r="G110" s="860"/>
      <c r="H110" s="860"/>
      <c r="I110" s="860"/>
      <c r="J110" s="860"/>
      <c r="K110" s="860"/>
      <c r="L110" s="860"/>
      <c r="M110" s="860"/>
      <c r="N110" s="860"/>
      <c r="O110" s="860"/>
      <c r="P110" s="860"/>
      <c r="Q110" s="860"/>
      <c r="R110" s="860"/>
      <c r="S110" s="860"/>
      <c r="T110" s="860"/>
      <c r="U110" s="860"/>
      <c r="V110" s="860"/>
      <c r="W110" s="860"/>
      <c r="X110" s="860"/>
      <c r="Y110" s="860"/>
      <c r="Z110" s="860"/>
      <c r="AA110" s="860"/>
      <c r="AB110" s="860"/>
      <c r="AC110" s="860"/>
      <c r="AD110" s="861"/>
      <c r="AE110" s="864" t="s">
        <v>170</v>
      </c>
      <c r="AF110" s="865"/>
      <c r="AG110" s="865"/>
      <c r="AH110" s="865"/>
      <c r="AI110" s="865"/>
      <c r="AJ110" s="865"/>
      <c r="AK110" s="865"/>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9" t="s">
        <v>171</v>
      </c>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1"/>
      <c r="AE111" s="866" t="s">
        <v>172</v>
      </c>
      <c r="AF111" s="867"/>
      <c r="AG111" s="867"/>
      <c r="AH111" s="867"/>
      <c r="AI111" s="867"/>
      <c r="AJ111" s="867"/>
      <c r="AK111" s="867"/>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72" t="s">
        <v>173</v>
      </c>
      <c r="D112" s="873"/>
      <c r="E112" s="873"/>
      <c r="F112" s="873"/>
      <c r="G112" s="873"/>
      <c r="H112" s="873"/>
      <c r="I112" s="873"/>
      <c r="J112" s="873"/>
      <c r="K112" s="873"/>
      <c r="L112" s="873"/>
      <c r="M112" s="873"/>
      <c r="N112" s="873"/>
      <c r="O112" s="873"/>
      <c r="P112" s="873"/>
      <c r="Q112" s="873"/>
      <c r="R112" s="873"/>
      <c r="S112" s="873"/>
      <c r="T112" s="873"/>
      <c r="U112" s="873"/>
      <c r="V112" s="873"/>
      <c r="W112" s="873"/>
      <c r="X112" s="873"/>
      <c r="Y112" s="873"/>
      <c r="Z112" s="873"/>
      <c r="AA112" s="873"/>
      <c r="AB112" s="873"/>
      <c r="AC112" s="873"/>
      <c r="AD112" s="874"/>
      <c r="AE112" s="862" t="s">
        <v>174</v>
      </c>
      <c r="AF112" s="863"/>
      <c r="AG112" s="863"/>
      <c r="AH112" s="863"/>
      <c r="AI112" s="863"/>
      <c r="AJ112" s="863"/>
      <c r="AK112" s="863"/>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9" t="s">
        <v>175</v>
      </c>
      <c r="D113" s="860"/>
      <c r="E113" s="860"/>
      <c r="F113" s="860"/>
      <c r="G113" s="860"/>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1"/>
      <c r="AE113" s="864" t="s">
        <v>170</v>
      </c>
      <c r="AF113" s="865"/>
      <c r="AG113" s="865"/>
      <c r="AH113" s="865"/>
      <c r="AI113" s="865"/>
      <c r="AJ113" s="865"/>
      <c r="AK113" s="865"/>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75" t="s">
        <v>178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5"/>
      <c r="AA116" s="875"/>
      <c r="AB116" s="875"/>
      <c r="AC116" s="875"/>
      <c r="AD116" s="875"/>
      <c r="AE116" s="875"/>
      <c r="AF116" s="875"/>
      <c r="AG116" s="875"/>
      <c r="AH116" s="875"/>
      <c r="AI116" s="875"/>
      <c r="AJ116" s="875"/>
      <c r="AK116" s="875"/>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76" t="s">
        <v>179</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6"/>
      <c r="AE120" s="876"/>
      <c r="AF120" s="876"/>
      <c r="AG120" s="876"/>
      <c r="AH120" s="876"/>
      <c r="AI120" s="876"/>
      <c r="AJ120" s="876"/>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8"/>
      <c r="F122" s="869"/>
      <c r="G122" s="370" t="s">
        <v>181</v>
      </c>
      <c r="H122" s="868"/>
      <c r="I122" s="869"/>
      <c r="J122" s="370" t="s">
        <v>182</v>
      </c>
      <c r="K122" s="868"/>
      <c r="L122" s="869"/>
      <c r="M122" s="370" t="s">
        <v>183</v>
      </c>
      <c r="N122" s="352"/>
      <c r="O122" s="870" t="s">
        <v>53</v>
      </c>
      <c r="P122" s="870"/>
      <c r="Q122" s="870"/>
      <c r="R122" s="871" t="str">
        <f>IF(H6="","",H6)</f>
        <v/>
      </c>
      <c r="S122" s="871"/>
      <c r="T122" s="871"/>
      <c r="U122" s="871"/>
      <c r="V122" s="871"/>
      <c r="W122" s="871"/>
      <c r="X122" s="871"/>
      <c r="Y122" s="871"/>
      <c r="Z122" s="871"/>
      <c r="AA122" s="871"/>
      <c r="AB122" s="871"/>
      <c r="AC122" s="871"/>
      <c r="AD122" s="871"/>
      <c r="AE122" s="871"/>
      <c r="AF122" s="871"/>
      <c r="AG122" s="871"/>
      <c r="AH122" s="871"/>
      <c r="AI122" s="871"/>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843" t="s">
        <v>184</v>
      </c>
      <c r="O123" s="843"/>
      <c r="P123" s="843"/>
      <c r="Q123" s="843"/>
      <c r="R123" s="844" t="s">
        <v>20</v>
      </c>
      <c r="S123" s="844"/>
      <c r="T123" s="845" t="str">
        <f>IF(基本情報入力シート!L20="", "", 基本情報入力シート!L20)</f>
        <v/>
      </c>
      <c r="U123" s="845"/>
      <c r="V123" s="845"/>
      <c r="W123" s="845"/>
      <c r="X123" s="845"/>
      <c r="Y123" s="846" t="s">
        <v>21</v>
      </c>
      <c r="Z123" s="846"/>
      <c r="AA123" s="845" t="str">
        <f>IF(基本情報入力シート!L21="", "", 基本情報入力シート!L21)</f>
        <v/>
      </c>
      <c r="AB123" s="845"/>
      <c r="AC123" s="845"/>
      <c r="AD123" s="845"/>
      <c r="AE123" s="845"/>
      <c r="AF123" s="845"/>
      <c r="AG123" s="845"/>
      <c r="AH123" s="845"/>
      <c r="AI123" s="845"/>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25" t="s">
        <v>189</v>
      </c>
      <c r="C130" s="826"/>
      <c r="D130" s="826"/>
      <c r="E130" s="826"/>
      <c r="F130" s="826"/>
      <c r="G130" s="826"/>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7"/>
      <c r="AL130" s="15"/>
    </row>
    <row r="131" spans="1:38">
      <c r="A131" s="15"/>
      <c r="B131" s="834" t="s">
        <v>190</v>
      </c>
      <c r="C131" s="835"/>
      <c r="D131" s="835"/>
      <c r="E131" s="835"/>
      <c r="F131" s="835"/>
      <c r="G131" s="835"/>
      <c r="H131" s="835"/>
      <c r="I131" s="835"/>
      <c r="J131" s="835"/>
      <c r="K131" s="835"/>
      <c r="L131" s="835"/>
      <c r="M131" s="835"/>
      <c r="N131" s="835"/>
      <c r="O131" s="835"/>
      <c r="P131" s="835"/>
      <c r="Q131" s="835"/>
      <c r="R131" s="835"/>
      <c r="S131" s="835"/>
      <c r="T131" s="835"/>
      <c r="U131" s="835"/>
      <c r="V131" s="835"/>
      <c r="W131" s="835"/>
      <c r="X131" s="835"/>
      <c r="Y131" s="835"/>
      <c r="Z131" s="835"/>
      <c r="AA131" s="835"/>
      <c r="AB131" s="835"/>
      <c r="AC131" s="835"/>
      <c r="AD131" s="835"/>
      <c r="AE131" s="835"/>
      <c r="AF131" s="835"/>
      <c r="AG131" s="835"/>
      <c r="AH131" s="835"/>
      <c r="AI131" s="835"/>
      <c r="AJ131" s="836"/>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25" t="s">
        <v>191</v>
      </c>
      <c r="C133" s="826"/>
      <c r="D133" s="826"/>
      <c r="E133" s="826"/>
      <c r="F133" s="826"/>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7"/>
      <c r="AL133" s="15"/>
    </row>
    <row r="134" spans="1:38" s="96" customFormat="1" ht="15" customHeight="1">
      <c r="A134" s="334"/>
      <c r="B134" s="389" t="s">
        <v>192</v>
      </c>
      <c r="C134" s="819" t="s">
        <v>193</v>
      </c>
      <c r="D134" s="820"/>
      <c r="E134" s="820"/>
      <c r="F134" s="820"/>
      <c r="G134" s="820"/>
      <c r="H134" s="820"/>
      <c r="I134" s="821"/>
      <c r="J134" s="852" t="s">
        <v>194</v>
      </c>
      <c r="K134" s="852"/>
      <c r="L134" s="852"/>
      <c r="M134" s="852"/>
      <c r="N134" s="852"/>
      <c r="O134" s="852"/>
      <c r="P134" s="852"/>
      <c r="Q134" s="852"/>
      <c r="R134" s="852"/>
      <c r="S134" s="852"/>
      <c r="T134" s="852"/>
      <c r="U134" s="852"/>
      <c r="V134" s="852"/>
      <c r="W134" s="852"/>
      <c r="X134" s="852"/>
      <c r="Y134" s="852"/>
      <c r="Z134" s="852"/>
      <c r="AA134" s="852"/>
      <c r="AB134" s="852"/>
      <c r="AC134" s="852"/>
      <c r="AD134" s="852"/>
      <c r="AE134" s="852"/>
      <c r="AF134" s="852"/>
      <c r="AG134" s="852"/>
      <c r="AH134" s="852"/>
      <c r="AI134" s="852"/>
      <c r="AJ134" s="853"/>
      <c r="AK134" s="388" t="str">
        <f>IF(H6="", "",IF(AND(AK24="○", AB25="○"), "○", "×"))</f>
        <v/>
      </c>
      <c r="AL134" s="15"/>
    </row>
    <row r="135" spans="1:38" s="96" customFormat="1" ht="25.9" customHeight="1">
      <c r="A135" s="334"/>
      <c r="B135" s="389" t="s">
        <v>195</v>
      </c>
      <c r="C135" s="822" t="s">
        <v>196</v>
      </c>
      <c r="D135" s="823"/>
      <c r="E135" s="823"/>
      <c r="F135" s="823"/>
      <c r="G135" s="823"/>
      <c r="H135" s="823"/>
      <c r="I135" s="824"/>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22" t="s">
        <v>199</v>
      </c>
      <c r="D136" s="823"/>
      <c r="E136" s="823"/>
      <c r="F136" s="823"/>
      <c r="G136" s="823"/>
      <c r="H136" s="823"/>
      <c r="I136" s="824"/>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22" t="s">
        <v>202</v>
      </c>
      <c r="D137" s="823"/>
      <c r="E137" s="823"/>
      <c r="F137" s="823"/>
      <c r="G137" s="823"/>
      <c r="H137" s="823"/>
      <c r="I137" s="824"/>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
      </c>
      <c r="AL137" s="15"/>
    </row>
    <row r="138" spans="1:38" s="12" customFormat="1" ht="18" customHeight="1">
      <c r="A138" s="247"/>
      <c r="B138" s="391" t="s">
        <v>204</v>
      </c>
      <c r="C138" s="822" t="s">
        <v>205</v>
      </c>
      <c r="D138" s="823"/>
      <c r="E138" s="823"/>
      <c r="F138" s="823"/>
      <c r="G138" s="823"/>
      <c r="H138" s="823"/>
      <c r="I138" s="824"/>
      <c r="J138" s="852" t="s">
        <v>206</v>
      </c>
      <c r="K138" s="852"/>
      <c r="L138" s="852"/>
      <c r="M138" s="852"/>
      <c r="N138" s="852"/>
      <c r="O138" s="852"/>
      <c r="P138" s="852"/>
      <c r="Q138" s="852"/>
      <c r="R138" s="852"/>
      <c r="S138" s="852"/>
      <c r="T138" s="852"/>
      <c r="U138" s="852"/>
      <c r="V138" s="852"/>
      <c r="W138" s="852"/>
      <c r="X138" s="852"/>
      <c r="Y138" s="852"/>
      <c r="Z138" s="852"/>
      <c r="AA138" s="852"/>
      <c r="AB138" s="852"/>
      <c r="AC138" s="852"/>
      <c r="AD138" s="852"/>
      <c r="AE138" s="852"/>
      <c r="AF138" s="852"/>
      <c r="AG138" s="852"/>
      <c r="AH138" s="852"/>
      <c r="AI138" s="852"/>
      <c r="AJ138" s="853"/>
      <c r="AK138" s="388" t="str">
        <f>IF(H6="","",AK51)</f>
        <v/>
      </c>
      <c r="AL138" s="390"/>
    </row>
    <row r="139" spans="1:38" s="12" customFormat="1" ht="22.15" customHeight="1">
      <c r="A139" s="247"/>
      <c r="B139" s="849" t="s">
        <v>207</v>
      </c>
      <c r="C139" s="828" t="s">
        <v>208</v>
      </c>
      <c r="D139" s="829"/>
      <c r="E139" s="829"/>
      <c r="F139" s="829"/>
      <c r="G139" s="829"/>
      <c r="H139" s="829"/>
      <c r="I139" s="830"/>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849"/>
      <c r="C140" s="831"/>
      <c r="D140" s="832"/>
      <c r="E140" s="832"/>
      <c r="F140" s="832"/>
      <c r="G140" s="832"/>
      <c r="H140" s="832"/>
      <c r="I140" s="833"/>
      <c r="J140" s="852" t="s">
        <v>210</v>
      </c>
      <c r="K140" s="852"/>
      <c r="L140" s="852"/>
      <c r="M140" s="852"/>
      <c r="N140" s="852"/>
      <c r="O140" s="852"/>
      <c r="P140" s="852"/>
      <c r="Q140" s="852"/>
      <c r="R140" s="852"/>
      <c r="S140" s="852"/>
      <c r="T140" s="852"/>
      <c r="U140" s="852"/>
      <c r="V140" s="852"/>
      <c r="W140" s="852"/>
      <c r="X140" s="852"/>
      <c r="Y140" s="852"/>
      <c r="Z140" s="852"/>
      <c r="AA140" s="852"/>
      <c r="AB140" s="852"/>
      <c r="AC140" s="852"/>
      <c r="AD140" s="852"/>
      <c r="AE140" s="852"/>
      <c r="AF140" s="852"/>
      <c r="AG140" s="852"/>
      <c r="AH140" s="852"/>
      <c r="AI140" s="852"/>
      <c r="AJ140" s="853"/>
      <c r="AK140" s="388" t="str">
        <f>IF(H6="", "", AK96)</f>
        <v/>
      </c>
      <c r="AL140" s="15"/>
    </row>
    <row r="141" spans="1:38" ht="15" customHeight="1">
      <c r="A141" s="15"/>
      <c r="B141" s="392" t="s">
        <v>211</v>
      </c>
      <c r="C141" s="840" t="s">
        <v>212</v>
      </c>
      <c r="D141" s="840"/>
      <c r="E141" s="840"/>
      <c r="F141" s="840"/>
      <c r="G141" s="840"/>
      <c r="H141" s="840"/>
      <c r="I141" s="840"/>
      <c r="J141" s="841" t="s">
        <v>213</v>
      </c>
      <c r="K141" s="841"/>
      <c r="L141" s="841"/>
      <c r="M141" s="841"/>
      <c r="N141" s="841"/>
      <c r="O141" s="841"/>
      <c r="P141" s="841"/>
      <c r="Q141" s="841"/>
      <c r="R141" s="841"/>
      <c r="S141" s="841"/>
      <c r="T141" s="841"/>
      <c r="U141" s="841"/>
      <c r="V141" s="841"/>
      <c r="W141" s="841"/>
      <c r="X141" s="841"/>
      <c r="Y141" s="841"/>
      <c r="Z141" s="841"/>
      <c r="AA141" s="841"/>
      <c r="AB141" s="841"/>
      <c r="AC141" s="841"/>
      <c r="AD141" s="841"/>
      <c r="AE141" s="841"/>
      <c r="AF141" s="841"/>
      <c r="AG141" s="841"/>
      <c r="AH141" s="841"/>
      <c r="AI141" s="841"/>
      <c r="AJ141" s="842"/>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25" t="s">
        <v>214</v>
      </c>
      <c r="C143" s="826"/>
      <c r="D143" s="826"/>
      <c r="E143" s="826"/>
      <c r="F143" s="826"/>
      <c r="G143" s="826"/>
      <c r="H143" s="826"/>
      <c r="I143" s="826"/>
      <c r="J143" s="826"/>
      <c r="K143" s="826"/>
      <c r="L143" s="826"/>
      <c r="M143" s="826"/>
      <c r="N143" s="826"/>
      <c r="O143" s="826"/>
      <c r="P143" s="826"/>
      <c r="Q143" s="826"/>
      <c r="R143" s="826"/>
      <c r="S143" s="826"/>
      <c r="T143" s="826"/>
      <c r="U143" s="826"/>
      <c r="V143" s="826"/>
      <c r="W143" s="826"/>
      <c r="X143" s="826"/>
      <c r="Y143" s="826"/>
      <c r="Z143" s="826"/>
      <c r="AA143" s="826"/>
      <c r="AB143" s="826"/>
      <c r="AC143" s="826"/>
      <c r="AD143" s="826"/>
      <c r="AE143" s="826"/>
      <c r="AF143" s="826"/>
      <c r="AG143" s="826"/>
      <c r="AH143" s="826"/>
      <c r="AI143" s="826"/>
      <c r="AJ143" s="826"/>
      <c r="AK143" s="827"/>
      <c r="AL143" s="15"/>
    </row>
    <row r="144" spans="1:38" ht="13.15" customHeight="1">
      <c r="A144" s="15"/>
      <c r="B144" s="394" t="s">
        <v>66</v>
      </c>
      <c r="C144" s="837" t="s">
        <v>215</v>
      </c>
      <c r="D144" s="838"/>
      <c r="E144" s="838"/>
      <c r="F144" s="838"/>
      <c r="G144" s="838"/>
      <c r="H144" s="838"/>
      <c r="I144" s="838"/>
      <c r="J144" s="838"/>
      <c r="K144" s="838"/>
      <c r="L144" s="838"/>
      <c r="M144" s="838"/>
      <c r="N144" s="838"/>
      <c r="O144" s="838"/>
      <c r="P144" s="838"/>
      <c r="Q144" s="838"/>
      <c r="R144" s="838"/>
      <c r="S144" s="838"/>
      <c r="T144" s="838"/>
      <c r="U144" s="838"/>
      <c r="V144" s="838"/>
      <c r="W144" s="838"/>
      <c r="X144" s="838"/>
      <c r="Y144" s="838"/>
      <c r="Z144" s="838"/>
      <c r="AA144" s="838"/>
      <c r="AB144" s="838"/>
      <c r="AC144" s="838"/>
      <c r="AD144" s="838"/>
      <c r="AE144" s="838"/>
      <c r="AF144" s="838"/>
      <c r="AG144" s="838"/>
      <c r="AH144" s="838"/>
      <c r="AI144" s="838"/>
      <c r="AJ144" s="839"/>
      <c r="AK144" s="388" t="str">
        <f>IF(H6="", "",AK106)</f>
        <v/>
      </c>
      <c r="AL144" s="15"/>
    </row>
    <row r="145" spans="1:38" ht="13.15" customHeight="1">
      <c r="A145" s="15"/>
      <c r="B145" s="395" t="s">
        <v>66</v>
      </c>
      <c r="C145" s="816" t="s">
        <v>216</v>
      </c>
      <c r="D145" s="817"/>
      <c r="E145" s="817"/>
      <c r="F145" s="817"/>
      <c r="G145" s="817"/>
      <c r="H145" s="817"/>
      <c r="I145" s="817"/>
      <c r="J145" s="817"/>
      <c r="K145" s="817"/>
      <c r="L145" s="817"/>
      <c r="M145" s="817"/>
      <c r="N145" s="817"/>
      <c r="O145" s="817"/>
      <c r="P145" s="817"/>
      <c r="Q145" s="817"/>
      <c r="R145" s="817"/>
      <c r="S145" s="817"/>
      <c r="T145" s="817"/>
      <c r="U145" s="817"/>
      <c r="V145" s="817"/>
      <c r="W145" s="817"/>
      <c r="X145" s="817"/>
      <c r="Y145" s="817"/>
      <c r="Z145" s="817"/>
      <c r="AA145" s="817"/>
      <c r="AB145" s="817"/>
      <c r="AC145" s="817"/>
      <c r="AD145" s="817"/>
      <c r="AE145" s="817"/>
      <c r="AF145" s="817"/>
      <c r="AG145" s="817"/>
      <c r="AH145" s="817"/>
      <c r="AI145" s="817"/>
      <c r="AJ145" s="818"/>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2" priority="14">
      <formula>AND($AK$40="×",$AK$41="✓")</formula>
    </cfRule>
    <cfRule type="expression" dxfId="41" priority="78">
      <formula>$AK$40="○"</formula>
    </cfRule>
  </conditionalFormatting>
  <conditionalFormatting sqref="B51:AK51">
    <cfRule type="expression" dxfId="40" priority="80">
      <formula>AND($BA$51=0,$BE$51=0,$H$6&lt;&gt;"")</formula>
    </cfRule>
  </conditionalFormatting>
  <conditionalFormatting sqref="F97:F98">
    <cfRule type="expression" dxfId="39" priority="33">
      <formula>$AI$58=""</formula>
    </cfRule>
  </conditionalFormatting>
  <conditionalFormatting sqref="G65:G94">
    <cfRule type="expression" dxfId="38" priority="53">
      <formula>AND($C$75=0,#REF!&lt;&gt;"")</formula>
    </cfRule>
  </conditionalFormatting>
  <conditionalFormatting sqref="Z17">
    <cfRule type="expression" dxfId="37" priority="75">
      <formula>#REF!="○"</formula>
    </cfRule>
  </conditionalFormatting>
  <conditionalFormatting sqref="AK32">
    <cfRule type="expression" dxfId="36" priority="40">
      <formula>AK33="✓"</formula>
    </cfRule>
  </conditionalFormatting>
  <conditionalFormatting sqref="AK33">
    <cfRule type="expression" dxfId="35" priority="45">
      <formula>$AK$32="○"</formula>
    </cfRule>
  </conditionalFormatting>
  <conditionalFormatting sqref="AK36">
    <cfRule type="expression" dxfId="34" priority="39">
      <formula>AK37="✓"</formula>
    </cfRule>
  </conditionalFormatting>
  <conditionalFormatting sqref="AK37">
    <cfRule type="expression" dxfId="33" priority="20">
      <formula>AK36="○"</formula>
    </cfRule>
    <cfRule type="expression" dxfId="32" priority="42">
      <formula>$AK$36="○"</formula>
    </cfRule>
  </conditionalFormatting>
  <conditionalFormatting sqref="AK40">
    <cfRule type="expression" dxfId="31" priority="41">
      <formula>AK41="✓"</formula>
    </cfRule>
  </conditionalFormatting>
  <conditionalFormatting sqref="AK40:AK41">
    <cfRule type="expression" dxfId="30" priority="17">
      <formula>$AK$43="○"</formula>
    </cfRule>
  </conditionalFormatting>
  <conditionalFormatting sqref="AK41">
    <cfRule type="expression" dxfId="29" priority="43">
      <formula>$AK$40="○"</formula>
    </cfRule>
    <cfRule type="expression" dxfId="28" priority="38">
      <formula>AK40="○"</formula>
    </cfRule>
  </conditionalFormatting>
  <conditionalFormatting sqref="AK43">
    <cfRule type="expression" dxfId="27" priority="24">
      <formula>AK41="✓"</formula>
    </cfRule>
  </conditionalFormatting>
  <conditionalFormatting sqref="AK54">
    <cfRule type="expression" dxfId="26" priority="22">
      <formula>AK54=""</formula>
    </cfRule>
  </conditionalFormatting>
  <conditionalFormatting sqref="AK55">
    <cfRule type="expression" dxfId="25" priority="21">
      <formula>AK54=""</formula>
    </cfRule>
  </conditionalFormatting>
  <conditionalFormatting sqref="AK56">
    <cfRule type="expression" dxfId="24" priority="16">
      <formula>$AK$55="✓"</formula>
    </cfRule>
  </conditionalFormatting>
  <conditionalFormatting sqref="AK96">
    <cfRule type="expression" dxfId="23" priority="34">
      <formula>$AI$58=""</formula>
    </cfRule>
  </conditionalFormatting>
  <conditionalFormatting sqref="AK102">
    <cfRule type="expression" dxfId="22" priority="23">
      <formula>AK102=""</formula>
    </cfRule>
  </conditionalFormatting>
  <conditionalFormatting sqref="AK136">
    <cfRule type="expression" dxfId="21" priority="64">
      <formula>AND($AK$136="", $H$6&lt;&gt;"")</formula>
    </cfRule>
  </conditionalFormatting>
  <conditionalFormatting sqref="AK137">
    <cfRule type="expression" dxfId="20" priority="63">
      <formula>AND($AK$137="", $H$6&lt;&gt;"")</formula>
    </cfRule>
  </conditionalFormatting>
  <conditionalFormatting sqref="AK138">
    <cfRule type="expression" dxfId="19" priority="62">
      <formula>AND($AK$138="", $H$6&lt;&gt;"")</formula>
    </cfRule>
  </conditionalFormatting>
  <conditionalFormatting sqref="AK140">
    <cfRule type="expression" dxfId="18" priority="61">
      <formula>AND($AK$140="", $H$6&lt;&gt;"")</formula>
    </cfRule>
  </conditionalFormatting>
  <conditionalFormatting sqref="AK141">
    <cfRule type="expression" dxfId="17" priority="47">
      <formula>AND(AK141="", $H$7&lt;&gt;"")</formula>
    </cfRule>
  </conditionalFormatting>
  <conditionalFormatting sqref="AM25">
    <cfRule type="expression" dxfId="16" priority="70">
      <formula>$AB$25="○"</formula>
    </cfRule>
  </conditionalFormatting>
  <conditionalFormatting sqref="AM97">
    <cfRule type="expression" dxfId="15" priority="71">
      <formula>$AK$96&lt;&gt;"×"</formula>
    </cfRule>
  </conditionalFormatting>
  <conditionalFormatting sqref="AM65:AX66">
    <cfRule type="expression" dxfId="14" priority="12">
      <formula>OR(AND($AI$58="該当", $BA$65&gt;=2), AND($AI$58="", $BA$65&gt;=1))</formula>
    </cfRule>
  </conditionalFormatting>
  <conditionalFormatting sqref="AM69:AX70">
    <cfRule type="expression" dxfId="13" priority="10">
      <formula>OR(AND($AI$58="該当",$BA$69&gt;=2), AND($AI$58="", $BA$69&gt;=1))</formula>
    </cfRule>
  </conditionalFormatting>
  <conditionalFormatting sqref="AM73:AX74">
    <cfRule type="expression" dxfId="12" priority="4">
      <formula>OR(AND($AI$58="該当", $BA$73&gt;=2), AND($AI$58="", $BA$73&gt;=1))</formula>
    </cfRule>
  </conditionalFormatting>
  <conditionalFormatting sqref="AM77:AX78">
    <cfRule type="expression" dxfId="11" priority="3">
      <formula>OR(AND($AI$58="該当", $BA$77&gt;=2), AND($AI$58="", $BA$77&gt;=1))</formula>
    </cfRule>
  </conditionalFormatting>
  <conditionalFormatting sqref="AM81:AX81">
    <cfRule type="expression" dxfId="10" priority="1">
      <formula>OR($AI$58="", $E$81&lt;&gt;"", $E$82&lt;&gt;"")</formula>
    </cfRule>
  </conditionalFormatting>
  <conditionalFormatting sqref="AM83:AX84">
    <cfRule type="expression" dxfId="9" priority="86">
      <formula>OR(AND($AI$58="該当", $BA$81&gt;=3), AND($AI$58="", $BA$81&gt;=2))</formula>
    </cfRule>
  </conditionalFormatting>
  <conditionalFormatting sqref="AM90:AX91">
    <cfRule type="expression" dxfId="8" priority="2">
      <formula>OR(AND($AI$58="該当", $BA$90&gt;=2), AND($AI$58="", $BA$90&gt;=1))</formula>
    </cfRule>
  </conditionalFormatting>
  <conditionalFormatting sqref="AM97:AX98">
    <cfRule type="expression" dxfId="7" priority="31">
      <formula>$AI$61="該当"</formula>
    </cfRule>
  </conditionalFormatting>
  <conditionalFormatting sqref="AM31:AY33 AM103:AY103">
    <cfRule type="expression" dxfId="6" priority="76">
      <formula>$AK$32=""</formula>
    </cfRule>
  </conditionalFormatting>
  <conditionalFormatting sqref="AM35:AY37">
    <cfRule type="expression" dxfId="5" priority="77">
      <formula>$AK$36=""</formula>
    </cfRule>
  </conditionalFormatting>
  <conditionalFormatting sqref="AM44:AY44">
    <cfRule type="expression" dxfId="4" priority="66">
      <formula>$AK$43&lt;&gt;"×"</formula>
    </cfRule>
  </conditionalFormatting>
  <conditionalFormatting sqref="AM48:AY48">
    <cfRule type="expression" dxfId="3" priority="81">
      <formula>OR(AND($BA$48=FALSE),AND($BA$48=TRUE,$F$48&lt;&gt;""))</formula>
    </cfRule>
  </conditionalFormatting>
  <conditionalFormatting sqref="AM54:AY57 AM106:AY106">
    <cfRule type="expression" dxfId="2" priority="72">
      <formula>$AK$106&lt;&gt;"×"</formula>
    </cfRule>
  </conditionalFormatting>
  <conditionalFormatting sqref="AM100:AY100">
    <cfRule type="expression" dxfId="1" priority="56">
      <formula>$AK$32=""</formula>
    </cfRule>
  </conditionalFormatting>
  <conditionalFormatting sqref="AQ59">
    <cfRule type="expression" dxfId="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5"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03" t="s">
        <v>312</v>
      </c>
      <c r="B20" s="1004"/>
      <c r="C20" s="576" t="s">
        <v>313</v>
      </c>
      <c r="D20" s="577" t="s">
        <v>314</v>
      </c>
      <c r="E20" s="577" t="s">
        <v>315</v>
      </c>
      <c r="F20" s="577" t="s">
        <v>316</v>
      </c>
      <c r="G20" s="573"/>
      <c r="H20" s="573"/>
      <c r="I20" s="573"/>
    </row>
    <row r="21" spans="1:10" ht="94">
      <c r="A21" s="1005" t="s">
        <v>317</v>
      </c>
      <c r="B21" s="1004"/>
      <c r="C21" s="578" t="s">
        <v>318</v>
      </c>
      <c r="D21" s="578" t="s">
        <v>319</v>
      </c>
      <c r="E21" s="578" t="s">
        <v>320</v>
      </c>
      <c r="F21" s="578" t="s">
        <v>321</v>
      </c>
      <c r="G21" s="573"/>
      <c r="H21" s="573"/>
      <c r="I21" s="573"/>
    </row>
    <row r="22" spans="1:10" ht="81.5">
      <c r="A22" s="1005" t="s">
        <v>322</v>
      </c>
      <c r="B22" s="1004"/>
      <c r="C22" s="578" t="s">
        <v>323</v>
      </c>
      <c r="D22" s="578" t="s">
        <v>324</v>
      </c>
      <c r="E22" s="578" t="s">
        <v>325</v>
      </c>
      <c r="F22" s="579" t="s">
        <v>326</v>
      </c>
      <c r="G22" s="572"/>
      <c r="H22" s="572"/>
      <c r="I22" s="572"/>
    </row>
    <row r="23" spans="1:10" ht="81.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06" t="s">
        <v>332</v>
      </c>
      <c r="B25" s="1006"/>
      <c r="C25" s="1006"/>
      <c r="D25" s="1006"/>
      <c r="E25" s="1006"/>
      <c r="F25" s="1006"/>
      <c r="G25" s="1006"/>
      <c r="H25" s="1006"/>
      <c r="I25" s="1006"/>
    </row>
    <row r="26" spans="1:10" ht="23.5">
      <c r="A26" s="580" t="s">
        <v>333</v>
      </c>
      <c r="B26" s="580"/>
      <c r="C26" s="580"/>
      <c r="D26" s="580"/>
      <c r="E26" s="580"/>
      <c r="F26" s="580"/>
      <c r="G26" s="580"/>
      <c r="H26" s="580"/>
      <c r="I26" s="580"/>
    </row>
    <row r="27" spans="1:10" ht="23.5">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2026-03-30T03:15:34Z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