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介護基盤整備\02_老人福祉施設等\03_軽費老人ホーム関連\R8\令和８当初　例年分（軽費老人ホーム事務費補助金）\02交付申請\01提出依頼\"/>
    </mc:Choice>
  </mc:AlternateContent>
  <xr:revisionPtr revIDLastSave="0" documentId="13_ncr:1_{6B1506A6-F8C3-4C9B-A34C-46473D7AFD21}" xr6:coauthVersionLast="47" xr6:coauthVersionMax="47" xr10:uidLastSave="{00000000-0000-0000-0000-000000000000}"/>
  <bookViews>
    <workbookView xWindow="-120" yWindow="-120" windowWidth="29040" windowHeight="15720" tabRatio="891" activeTab="3" xr2:uid="{00000000-000D-0000-FFFF-FFFF00000000}"/>
  </bookViews>
  <sheets>
    <sheet name="別表Ⅰ" sheetId="25" r:id="rId1"/>
    <sheet name="別表Ⅱ" sheetId="32" r:id="rId2"/>
    <sheet name="別表Ⅲ" sheetId="5" r:id="rId3"/>
    <sheet name="申請別表１" sheetId="7" r:id="rId4"/>
    <sheet name="申請別表２" sheetId="28" r:id="rId5"/>
    <sheet name="申請階層別" sheetId="10" r:id="rId6"/>
    <sheet name="申請利用料" sheetId="12" r:id="rId7"/>
    <sheet name="申請平均勤続年数" sheetId="14" r:id="rId8"/>
    <sheet name="申請職員の状況" sheetId="13" r:id="rId9"/>
    <sheet name="介護職員処遇改善支援費" sheetId="41" r:id="rId10"/>
    <sheet name="地域区分" sheetId="40" state="hidden" r:id="rId11"/>
    <sheet name="報告別表１" sheetId="16" state="hidden" r:id="rId12"/>
    <sheet name="報告別表２" sheetId="29" state="hidden" r:id="rId13"/>
    <sheet name="報告階層別（軽費A)" sheetId="18" state="hidden" r:id="rId14"/>
    <sheet name="報告階層別（ケアハウス）" sheetId="19" state="hidden" r:id="rId15"/>
    <sheet name="報告利用料（軽費A）" sheetId="20" state="hidden" r:id="rId16"/>
    <sheet name="報告利用料（ケアハウス）" sheetId="21" state="hidden" r:id="rId17"/>
    <sheet name="報告職員の状況" sheetId="22" state="hidden" r:id="rId18"/>
    <sheet name="報告平均勤続年数" sheetId="23" state="hidden" r:id="rId19"/>
    <sheet name="報告ﾁｪｯｸﾘｽﾄ" sheetId="24" state="hidden" r:id="rId20"/>
  </sheets>
  <definedNames>
    <definedName name="_xlnm.Print_Area" localSheetId="9">介護職員処遇改善支援費!$A$1:$AJ$45</definedName>
    <definedName name="_xlnm.Print_Area" localSheetId="1">別表Ⅱ!$A$1:$Q$27</definedName>
    <definedName name="_xlnm.Print_Area" localSheetId="2">別表Ⅲ!$A$1:$G$31</definedName>
    <definedName name="_xlnm.Print_Area" localSheetId="15">'報告利用料（軽費A）'!$A$1:$R$35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2" i="41" l="1"/>
  <c r="Z28" i="41"/>
  <c r="F20" i="12"/>
  <c r="F31" i="12"/>
  <c r="F30" i="12"/>
  <c r="F29" i="12"/>
  <c r="F28" i="12"/>
  <c r="F27" i="12"/>
  <c r="F26" i="12"/>
  <c r="F25" i="12"/>
  <c r="F24" i="12"/>
  <c r="F23" i="12"/>
  <c r="F22" i="12"/>
  <c r="F21" i="12"/>
  <c r="F19" i="12"/>
  <c r="F18" i="12"/>
  <c r="F17" i="12"/>
  <c r="F16" i="12"/>
  <c r="F15" i="12"/>
  <c r="F14" i="12"/>
  <c r="F13" i="12"/>
  <c r="F12" i="12"/>
  <c r="F11" i="12"/>
  <c r="D39" i="12"/>
  <c r="AF18" i="41"/>
  <c r="D17" i="13"/>
  <c r="D16" i="13"/>
  <c r="D15" i="13"/>
  <c r="D14" i="13"/>
  <c r="D13" i="13"/>
  <c r="D12" i="13"/>
  <c r="D11" i="13"/>
  <c r="D10" i="13"/>
  <c r="D9" i="13"/>
  <c r="D8" i="13"/>
  <c r="D7" i="13"/>
  <c r="E5" i="12"/>
  <c r="B31" i="12" l="1"/>
  <c r="B30" i="12"/>
  <c r="B29" i="12"/>
  <c r="B28" i="12"/>
  <c r="B27" i="12"/>
  <c r="B26" i="12"/>
  <c r="B25" i="12"/>
  <c r="B24" i="12"/>
  <c r="B23" i="12"/>
  <c r="B22" i="12"/>
  <c r="B21" i="12"/>
  <c r="B20" i="12"/>
  <c r="B19" i="12"/>
  <c r="B18" i="12"/>
  <c r="B17" i="12"/>
  <c r="B16" i="12"/>
  <c r="B15" i="12"/>
  <c r="B14" i="12"/>
  <c r="B13" i="12"/>
  <c r="B12" i="12"/>
  <c r="B11" i="12"/>
  <c r="B10" i="12"/>
  <c r="C17" i="13"/>
  <c r="B17" i="13"/>
  <c r="AF7" i="41" l="1"/>
  <c r="M28" i="10"/>
  <c r="L28" i="10"/>
  <c r="K28" i="10"/>
  <c r="J28" i="10"/>
  <c r="I28" i="10"/>
  <c r="H28" i="10"/>
  <c r="G28" i="10"/>
  <c r="F28" i="10"/>
  <c r="E28" i="10"/>
  <c r="D28" i="10"/>
  <c r="C28" i="10"/>
  <c r="B28" i="10"/>
  <c r="N28" i="10" s="1"/>
  <c r="N27" i="10"/>
  <c r="N26" i="10"/>
  <c r="N25" i="10"/>
  <c r="N24" i="10"/>
  <c r="N23" i="10"/>
  <c r="N22" i="10"/>
  <c r="N21" i="10"/>
  <c r="N20" i="10"/>
  <c r="N19" i="10"/>
  <c r="N18" i="10"/>
  <c r="N17" i="10"/>
  <c r="N16" i="10"/>
  <c r="N15" i="10"/>
  <c r="N14" i="10"/>
  <c r="N13" i="10"/>
  <c r="N12" i="10"/>
  <c r="N11" i="10"/>
  <c r="N10" i="10"/>
  <c r="N9" i="10"/>
  <c r="N8" i="10"/>
  <c r="N7" i="10"/>
  <c r="N6" i="10"/>
  <c r="F10" i="12" l="1"/>
  <c r="C32" i="12"/>
  <c r="W21" i="41"/>
  <c r="B32" i="12" l="1"/>
  <c r="U3" i="41"/>
  <c r="F32" i="12" l="1"/>
  <c r="E12" i="7" s="1"/>
  <c r="AF8" i="41"/>
  <c r="AF9" i="41"/>
  <c r="AF10" i="41"/>
  <c r="AF11" i="41"/>
  <c r="H12" i="41"/>
  <c r="J12" i="41"/>
  <c r="L12" i="41"/>
  <c r="N12" i="41"/>
  <c r="P12" i="41"/>
  <c r="R12" i="41"/>
  <c r="T12" i="41"/>
  <c r="V12" i="41"/>
  <c r="X12" i="41"/>
  <c r="Z12" i="41"/>
  <c r="AB12" i="41"/>
  <c r="AD12" i="41"/>
  <c r="AF12" i="41"/>
  <c r="AF16" i="41"/>
  <c r="W20" i="41"/>
  <c r="D40" i="12" s="1"/>
  <c r="AJ28" i="41"/>
  <c r="AG39" i="41"/>
  <c r="D4" i="12"/>
  <c r="B4" i="13" l="1"/>
  <c r="B24" i="14"/>
  <c r="I23" i="14"/>
  <c r="H23" i="14"/>
  <c r="I22" i="14"/>
  <c r="H22" i="14"/>
  <c r="I21" i="14"/>
  <c r="H21" i="14"/>
  <c r="I20" i="14"/>
  <c r="H20" i="14"/>
  <c r="I19" i="14"/>
  <c r="H19" i="14"/>
  <c r="I18" i="14"/>
  <c r="H18" i="14"/>
  <c r="I17" i="14"/>
  <c r="H17" i="14"/>
  <c r="I16" i="14"/>
  <c r="H16" i="14"/>
  <c r="I15" i="14"/>
  <c r="H15" i="14"/>
  <c r="I14" i="14"/>
  <c r="H14" i="14"/>
  <c r="I13" i="14"/>
  <c r="H13" i="14"/>
  <c r="I12" i="14"/>
  <c r="H12" i="14"/>
  <c r="I11" i="14"/>
  <c r="H11" i="14"/>
  <c r="I24" i="14"/>
  <c r="H24" i="14"/>
  <c r="G24" i="14"/>
  <c r="F24" i="14"/>
  <c r="E24" i="14"/>
  <c r="D24" i="14"/>
  <c r="B5" i="14"/>
  <c r="G4" i="12"/>
  <c r="B6" i="12"/>
  <c r="K3" i="10"/>
  <c r="E5" i="28"/>
  <c r="J24" i="14" l="1"/>
  <c r="B6" i="14" s="1"/>
  <c r="D41" i="12" l="1"/>
  <c r="D11" i="12"/>
  <c r="E11" i="12" s="1"/>
  <c r="D12" i="12"/>
  <c r="E12" i="12" s="1"/>
  <c r="D13" i="12"/>
  <c r="E13" i="12" s="1"/>
  <c r="D14" i="12"/>
  <c r="E14" i="12" s="1"/>
  <c r="D15" i="12"/>
  <c r="E15" i="12" s="1"/>
  <c r="D16" i="12"/>
  <c r="E16" i="12" s="1"/>
  <c r="D17" i="12"/>
  <c r="E17" i="12" s="1"/>
  <c r="D18" i="12"/>
  <c r="E18" i="12" s="1"/>
  <c r="D19" i="12"/>
  <c r="E19" i="12" s="1"/>
  <c r="D20" i="12"/>
  <c r="E20" i="12" s="1"/>
  <c r="D21" i="12"/>
  <c r="E21" i="12" s="1"/>
  <c r="D22" i="12"/>
  <c r="E22" i="12" s="1"/>
  <c r="D23" i="12"/>
  <c r="E23" i="12" s="1"/>
  <c r="D24" i="12"/>
  <c r="E24" i="12" s="1"/>
  <c r="D25" i="12"/>
  <c r="E25" i="12" s="1"/>
  <c r="D26" i="12"/>
  <c r="E26" i="12" s="1"/>
  <c r="D27" i="12"/>
  <c r="E27" i="12" s="1"/>
  <c r="D28" i="12"/>
  <c r="E28" i="12" s="1"/>
  <c r="D29" i="12"/>
  <c r="E29" i="12" s="1"/>
  <c r="D30" i="12"/>
  <c r="E30" i="12" s="1"/>
  <c r="D31" i="12"/>
  <c r="E31" i="12" s="1"/>
  <c r="D10" i="12"/>
  <c r="E10" i="12" s="1"/>
  <c r="C12" i="7"/>
  <c r="B12" i="7"/>
  <c r="E32" i="12" l="1"/>
  <c r="D12" i="7" s="1"/>
  <c r="F12" i="7" s="1"/>
  <c r="G12" i="7" s="1"/>
  <c r="H12" i="7"/>
  <c r="I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R0303XXXX</author>
  </authors>
  <commentList>
    <comment ref="E5" authorId="0" shapeId="0" xr:uid="{00000000-0006-0000-0600-000001000000}">
      <text>
        <r>
          <rPr>
            <b/>
            <sz val="9"/>
            <color indexed="81"/>
            <rFont val="MS P ゴシック"/>
            <family val="3"/>
            <charset val="128"/>
          </rPr>
          <t>民間加算率は、(5)１施設当たり職員平均勤続年数算定表で求めた平均勤続年数により決まります。
(5)の入力後、適切な加算率となっているか確認願います。
平均勤続年数　　　　　　民間加算率
14年以上　　　　　→　　　0.14
12年以上14年未満　→　　　0.13　
10年以上12年未満　→　　　0.11
８年以上10年未満　→　　　0.09
６年以上８年未満　→　　　0.07
４年以上６年未満　→　　　0.05
２年以上４年未満　→　　　0.03
２年未満　　　　　→　　　0.01</t>
        </r>
      </text>
    </comment>
    <comment ref="D39" authorId="0" shapeId="0" xr:uid="{00000000-0006-0000-0600-000002000000}">
      <text>
        <r>
          <rPr>
            <b/>
            <sz val="9"/>
            <color indexed="81"/>
            <rFont val="MS P ゴシック"/>
            <family val="3"/>
            <charset val="128"/>
          </rPr>
          <t>一般事務費×民間加算率</t>
        </r>
        <r>
          <rPr>
            <sz val="9"/>
            <color indexed="81"/>
            <rFont val="MS P ゴシック"/>
            <family val="3"/>
            <charset val="128"/>
          </rPr>
          <t xml:space="preserve">
</t>
        </r>
      </text>
    </comment>
    <comment ref="D40" authorId="1" shapeId="0" xr:uid="{967D3285-62BA-42E0-B8E8-B8B4D014B8C0}">
      <text>
        <r>
          <rPr>
            <b/>
            <sz val="9"/>
            <color indexed="81"/>
            <rFont val="MS P ゴシック"/>
            <family val="3"/>
            <charset val="128"/>
          </rPr>
          <t xml:space="preserve">（６）介護職員処遇改善支援費で算定した介護職員処遇改善支援費（月額）を記入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s>
  <commentList>
    <comment ref="A11" authorId="0" shapeId="0" xr:uid="{9FD7B692-981B-4A87-9410-AA0734C31C69}">
      <text>
        <r>
          <rPr>
            <b/>
            <sz val="9"/>
            <color indexed="81"/>
            <rFont val="MS P ゴシック"/>
            <family val="3"/>
            <charset val="128"/>
          </rPr>
          <t>職員１名につき１行で記載すること。
（氏名が長い場合はフォントサイズの変更等で対応）</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R0303XXXX</author>
    <author>政策企画部情報システム課</author>
  </authors>
  <commentList>
    <comment ref="AF12" authorId="0" shapeId="0" xr:uid="{00000000-0006-0000-0C00-000001000000}">
      <text>
        <r>
          <rPr>
            <b/>
            <sz val="9"/>
            <color indexed="81"/>
            <rFont val="MS P ゴシック"/>
            <family val="3"/>
            <charset val="128"/>
          </rPr>
          <t>２（ア）本年度の各月における介護職員数（常勤換算）を12か月分合計した数　にはこの数字を記入（自動で転記されます）</t>
        </r>
      </text>
    </comment>
    <comment ref="AF18" authorId="1" shapeId="0" xr:uid="{AB8DDBAB-09B5-431B-9DB6-EF7BB2E79B4D}">
      <text>
        <r>
          <rPr>
            <b/>
            <sz val="9"/>
            <color indexed="81"/>
            <rFont val="MS P ゴシック"/>
            <family val="3"/>
            <charset val="128"/>
          </rPr>
          <t xml:space="preserve">別表２（２）階層別、月別利用人員内訳の合計数
</t>
        </r>
      </text>
    </comment>
    <comment ref="B35" authorId="1" shapeId="0" xr:uid="{00000000-0006-0000-0C00-000003000000}">
      <text>
        <r>
          <rPr>
            <b/>
            <sz val="9"/>
            <color indexed="81"/>
            <rFont val="MS P ゴシック"/>
            <family val="3"/>
            <charset val="128"/>
          </rPr>
          <t>例えば、法人で介護職員処遇改善支援費を配分するために設定した手当の水準を引き上げたとしても、手当の引上げ幅以上に基本給やその他の手当を引き下げることで、全体として職員の賃金水準を引き下げていた場合、要件を満たしたことにはなりません。
※「1⃣の額が2⃣の額を下回らないこと」を確認する際には、別添の参考様式をご活用ください。</t>
        </r>
      </text>
    </comment>
  </commentList>
</comments>
</file>

<file path=xl/sharedStrings.xml><?xml version="1.0" encoding="utf-8"?>
<sst xmlns="http://schemas.openxmlformats.org/spreadsheetml/2006/main" count="1301" uniqueCount="539">
  <si>
    <t>(3)利用料納付額及び事務費基準額内訳</t>
    <rPh sb="3" eb="6">
      <t>リヨウリョウ</t>
    </rPh>
    <rPh sb="6" eb="8">
      <t>ノウフ</t>
    </rPh>
    <rPh sb="8" eb="9">
      <t>ガク</t>
    </rPh>
    <rPh sb="9" eb="10">
      <t>オヨ</t>
    </rPh>
    <rPh sb="11" eb="14">
      <t>ジムヒ</t>
    </rPh>
    <rPh sb="14" eb="16">
      <t>キジュン</t>
    </rPh>
    <rPh sb="16" eb="17">
      <t>ガク</t>
    </rPh>
    <rPh sb="17" eb="19">
      <t>ウチワケ</t>
    </rPh>
    <phoneticPr fontId="3"/>
  </si>
  <si>
    <t>ア　A型（一般入所者分・特定施設入所者生活介護対象者分）</t>
    <rPh sb="3" eb="4">
      <t>ガタ</t>
    </rPh>
    <rPh sb="5" eb="7">
      <t>イッパン</t>
    </rPh>
    <rPh sb="7" eb="10">
      <t>ニュウショシャ</t>
    </rPh>
    <rPh sb="10" eb="11">
      <t>ブン</t>
    </rPh>
    <rPh sb="12" eb="14">
      <t>トクテイ</t>
    </rPh>
    <rPh sb="14" eb="16">
      <t>シセツ</t>
    </rPh>
    <rPh sb="16" eb="19">
      <t>ニュウショシャ</t>
    </rPh>
    <rPh sb="19" eb="21">
      <t>セイカツ</t>
    </rPh>
    <rPh sb="21" eb="23">
      <t>カイゴ</t>
    </rPh>
    <rPh sb="23" eb="26">
      <t>タイショウシャ</t>
    </rPh>
    <rPh sb="26" eb="27">
      <t>ブン</t>
    </rPh>
    <phoneticPr fontId="3"/>
  </si>
  <si>
    <t>定　員</t>
    <rPh sb="0" eb="3">
      <t>テイイン</t>
    </rPh>
    <phoneticPr fontId="3"/>
  </si>
  <si>
    <t>事 務 費　　級地区分</t>
    <rPh sb="0" eb="5">
      <t>ジムヒ</t>
    </rPh>
    <rPh sb="7" eb="8">
      <t>キュウ</t>
    </rPh>
    <rPh sb="8" eb="10">
      <t>チク</t>
    </rPh>
    <rPh sb="10" eb="11">
      <t>ブン</t>
    </rPh>
    <phoneticPr fontId="3"/>
  </si>
  <si>
    <t>(ｲ)平成３年６月３０日以前入所者分</t>
    <rPh sb="3" eb="5">
      <t>ヘイセイ</t>
    </rPh>
    <rPh sb="6" eb="7">
      <t>ネン</t>
    </rPh>
    <rPh sb="8" eb="9">
      <t>ガツ</t>
    </rPh>
    <rPh sb="11" eb="12">
      <t>ニチ</t>
    </rPh>
    <rPh sb="12" eb="13">
      <t>イコウ</t>
    </rPh>
    <rPh sb="13" eb="14">
      <t>マエ</t>
    </rPh>
    <rPh sb="14" eb="17">
      <t>ニュウショシャ</t>
    </rPh>
    <rPh sb="17" eb="18">
      <t>ブン</t>
    </rPh>
    <phoneticPr fontId="3"/>
  </si>
  <si>
    <t>民　間　　　加算率</t>
    <rPh sb="0" eb="3">
      <t>ミンカン</t>
    </rPh>
    <rPh sb="6" eb="9">
      <t>カサンリツ</t>
    </rPh>
    <phoneticPr fontId="3"/>
  </si>
  <si>
    <t>階層の</t>
    <rPh sb="0" eb="2">
      <t>カイソウ</t>
    </rPh>
    <phoneticPr fontId="3"/>
  </si>
  <si>
    <t>単価区分別</t>
    <rPh sb="0" eb="2">
      <t>タンカ</t>
    </rPh>
    <rPh sb="2" eb="4">
      <t>クブン</t>
    </rPh>
    <rPh sb="4" eb="5">
      <t>ベツ</t>
    </rPh>
    <phoneticPr fontId="3"/>
  </si>
  <si>
    <t>利用料納付予定額</t>
    <rPh sb="0" eb="3">
      <t>リヨウリョウ</t>
    </rPh>
    <rPh sb="3" eb="5">
      <t>ノウフ</t>
    </rPh>
    <rPh sb="5" eb="7">
      <t>ヨテイ</t>
    </rPh>
    <rPh sb="7" eb="8">
      <t>ガク</t>
    </rPh>
    <phoneticPr fontId="3"/>
  </si>
  <si>
    <t>備　考</t>
    <rPh sb="0" eb="3">
      <t>ビコウ</t>
    </rPh>
    <phoneticPr fontId="3"/>
  </si>
  <si>
    <t>（施設名）</t>
    <rPh sb="1" eb="3">
      <t>シセツ</t>
    </rPh>
    <rPh sb="3" eb="4">
      <t>メイ</t>
    </rPh>
    <phoneticPr fontId="3"/>
  </si>
  <si>
    <t>区　分</t>
    <rPh sb="0" eb="3">
      <t>クブン</t>
    </rPh>
    <phoneticPr fontId="3"/>
  </si>
  <si>
    <t>利用人員</t>
    <rPh sb="0" eb="2">
      <t>リヨウ</t>
    </rPh>
    <rPh sb="2" eb="4">
      <t>ジンイン</t>
    </rPh>
    <phoneticPr fontId="3"/>
  </si>
  <si>
    <t>（事務費及び生活費）</t>
    <rPh sb="1" eb="4">
      <t>ジムヒ</t>
    </rPh>
    <rPh sb="4" eb="5">
      <t>オヨ</t>
    </rPh>
    <rPh sb="6" eb="9">
      <t>セイカツヒ</t>
    </rPh>
    <phoneticPr fontId="3"/>
  </si>
  <si>
    <t>単価区分</t>
    <rPh sb="0" eb="2">
      <t>タンカ</t>
    </rPh>
    <rPh sb="2" eb="4">
      <t>クブン</t>
    </rPh>
    <phoneticPr fontId="3"/>
  </si>
  <si>
    <t>金　額</t>
    <rPh sb="0" eb="3">
      <t>キンガク</t>
    </rPh>
    <phoneticPr fontId="3"/>
  </si>
  <si>
    <t>(ｱ)平成３年７月１日以降入所者分</t>
    <rPh sb="3" eb="5">
      <t>ヘイセイ</t>
    </rPh>
    <rPh sb="6" eb="7">
      <t>ネン</t>
    </rPh>
    <rPh sb="8" eb="9">
      <t>ガツ</t>
    </rPh>
    <rPh sb="10" eb="11">
      <t>ニチ</t>
    </rPh>
    <rPh sb="11" eb="13">
      <t>イコウ</t>
    </rPh>
    <rPh sb="13" eb="15">
      <t>ニュウショ</t>
    </rPh>
    <rPh sb="15" eb="16">
      <t>シャ</t>
    </rPh>
    <rPh sb="16" eb="17">
      <t>ブン</t>
    </rPh>
    <phoneticPr fontId="3"/>
  </si>
  <si>
    <t>階　層</t>
    <rPh sb="0" eb="3">
      <t>カイソウ</t>
    </rPh>
    <phoneticPr fontId="3"/>
  </si>
  <si>
    <t xml:space="preserve"> 合計</t>
    <rPh sb="1" eb="3">
      <t>ゴウケイ</t>
    </rPh>
    <phoneticPr fontId="3"/>
  </si>
  <si>
    <t>（注）１．単価区分ごとに別々に記入し，「備考」欄に加算・月別等その理由を簡潔に記入すること。</t>
    <rPh sb="1" eb="2">
      <t>チュウ</t>
    </rPh>
    <rPh sb="5" eb="7">
      <t>タンカ</t>
    </rPh>
    <rPh sb="7" eb="9">
      <t>クブン</t>
    </rPh>
    <rPh sb="12" eb="14">
      <t>ベツベツ</t>
    </rPh>
    <rPh sb="15" eb="17">
      <t>キニュウ</t>
    </rPh>
    <rPh sb="20" eb="22">
      <t>ビコウ</t>
    </rPh>
    <rPh sb="23" eb="24">
      <t>ラン</t>
    </rPh>
    <rPh sb="25" eb="27">
      <t>カサン</t>
    </rPh>
    <rPh sb="28" eb="30">
      <t>ツキベツ</t>
    </rPh>
    <rPh sb="30" eb="31">
      <t>トウ</t>
    </rPh>
    <rPh sb="33" eb="35">
      <t>リユウ</t>
    </rPh>
    <rPh sb="36" eb="38">
      <t>カンケツ</t>
    </rPh>
    <rPh sb="39" eb="41">
      <t>キニュウ</t>
    </rPh>
    <phoneticPr fontId="3"/>
  </si>
  <si>
    <t>　　　２．単価は，(ｳ)単価積算内訳のとおりである。</t>
    <rPh sb="5" eb="7">
      <t>タンカ</t>
    </rPh>
    <rPh sb="12" eb="14">
      <t>タンカ</t>
    </rPh>
    <rPh sb="14" eb="16">
      <t>セキサン</t>
    </rPh>
    <rPh sb="16" eb="18">
      <t>ウチワケ</t>
    </rPh>
    <phoneticPr fontId="3"/>
  </si>
  <si>
    <t>(ｳ)単価積算内訳</t>
    <rPh sb="3" eb="5">
      <t>タンカ</t>
    </rPh>
    <rPh sb="5" eb="7">
      <t>セキサン</t>
    </rPh>
    <rPh sb="7" eb="9">
      <t>ウチワケ</t>
    </rPh>
    <phoneticPr fontId="3"/>
  </si>
  <si>
    <t>適　　用　　月</t>
    <rPh sb="0" eb="4">
      <t>テキヨウ</t>
    </rPh>
    <rPh sb="6" eb="7">
      <t>ツキ</t>
    </rPh>
    <phoneticPr fontId="3"/>
  </si>
  <si>
    <t>（　　月～　月）</t>
    <rPh sb="3" eb="4">
      <t>ツキ</t>
    </rPh>
    <rPh sb="6" eb="7">
      <t>ツキ</t>
    </rPh>
    <phoneticPr fontId="3"/>
  </si>
  <si>
    <t>（　　月～　　月）</t>
    <rPh sb="3" eb="4">
      <t>ツキ</t>
    </rPh>
    <rPh sb="7" eb="8">
      <t>ツキ</t>
    </rPh>
    <phoneticPr fontId="3"/>
  </si>
  <si>
    <t>適用対象入所者</t>
    <rPh sb="0" eb="2">
      <t>テキヨウ</t>
    </rPh>
    <rPh sb="2" eb="4">
      <t>タイショウ</t>
    </rPh>
    <rPh sb="4" eb="6">
      <t>ニュウショ</t>
    </rPh>
    <rPh sb="6" eb="7">
      <t>シャ</t>
    </rPh>
    <phoneticPr fontId="3"/>
  </si>
  <si>
    <t>一　般</t>
    <rPh sb="0" eb="3">
      <t>イッパン</t>
    </rPh>
    <phoneticPr fontId="3"/>
  </si>
  <si>
    <t>特定施設入所者</t>
    <rPh sb="0" eb="2">
      <t>トクテイ</t>
    </rPh>
    <rPh sb="2" eb="4">
      <t>シセツ</t>
    </rPh>
    <rPh sb="4" eb="6">
      <t>ニュウショ</t>
    </rPh>
    <rPh sb="6" eb="7">
      <t>シャ</t>
    </rPh>
    <phoneticPr fontId="3"/>
  </si>
  <si>
    <t>入所者</t>
    <rPh sb="0" eb="2">
      <t>ニュウショ</t>
    </rPh>
    <rPh sb="2" eb="3">
      <t>シャ</t>
    </rPh>
    <phoneticPr fontId="3"/>
  </si>
  <si>
    <t>生活介護対象者</t>
    <rPh sb="0" eb="2">
      <t>セイカツ</t>
    </rPh>
    <rPh sb="2" eb="4">
      <t>カイゴ</t>
    </rPh>
    <rPh sb="4" eb="7">
      <t>タイショウシャ</t>
    </rPh>
    <phoneticPr fontId="3"/>
  </si>
  <si>
    <t>一　般　事　務　費</t>
    <rPh sb="0" eb="3">
      <t>イッパン</t>
    </rPh>
    <rPh sb="4" eb="9">
      <t>ジムヒ</t>
    </rPh>
    <phoneticPr fontId="3"/>
  </si>
  <si>
    <t>合　計</t>
    <rPh sb="0" eb="1">
      <t>ゴウ</t>
    </rPh>
    <rPh sb="2" eb="3">
      <t>ケイ</t>
    </rPh>
    <phoneticPr fontId="3"/>
  </si>
  <si>
    <t>民間給与等改善費</t>
    <rPh sb="0" eb="2">
      <t>ミンカン</t>
    </rPh>
    <rPh sb="2" eb="4">
      <t>キュウヨ</t>
    </rPh>
    <rPh sb="4" eb="5">
      <t>トウ</t>
    </rPh>
    <rPh sb="5" eb="8">
      <t>カイゼンヒ</t>
    </rPh>
    <phoneticPr fontId="3"/>
  </si>
  <si>
    <t>合　　計</t>
    <rPh sb="0" eb="4">
      <t>ゴウケイ</t>
    </rPh>
    <phoneticPr fontId="3"/>
  </si>
  <si>
    <t>（注）単価の変動があった場合は異なる単価を使用した各月の状況を記載すること。</t>
    <rPh sb="1" eb="2">
      <t>チュウ</t>
    </rPh>
    <rPh sb="3" eb="5">
      <t>タンカ</t>
    </rPh>
    <rPh sb="6" eb="8">
      <t>ヘンドウ</t>
    </rPh>
    <rPh sb="12" eb="14">
      <t>バアイ</t>
    </rPh>
    <rPh sb="15" eb="16">
      <t>コト</t>
    </rPh>
    <rPh sb="18" eb="20">
      <t>タンカ</t>
    </rPh>
    <rPh sb="21" eb="23">
      <t>シヨウ</t>
    </rPh>
    <rPh sb="25" eb="27">
      <t>カクツキ</t>
    </rPh>
    <rPh sb="28" eb="30">
      <t>ジョウキョウ</t>
    </rPh>
    <rPh sb="31" eb="33">
      <t>キサイ</t>
    </rPh>
    <phoneticPr fontId="3"/>
  </si>
  <si>
    <t>イ　ケアハウス（一般入所者分・特定施設入所者生活介護対象者分）</t>
    <rPh sb="8" eb="10">
      <t>イッパン</t>
    </rPh>
    <rPh sb="10" eb="13">
      <t>ニュウショシャ</t>
    </rPh>
    <rPh sb="13" eb="14">
      <t>ブン</t>
    </rPh>
    <rPh sb="15" eb="17">
      <t>トクテイ</t>
    </rPh>
    <rPh sb="17" eb="19">
      <t>シセツ</t>
    </rPh>
    <rPh sb="19" eb="22">
      <t>ニュウショシャ</t>
    </rPh>
    <rPh sb="22" eb="24">
      <t>セイカツ</t>
    </rPh>
    <rPh sb="24" eb="26">
      <t>カイゴ</t>
    </rPh>
    <rPh sb="26" eb="29">
      <t>タイショウシャ</t>
    </rPh>
    <rPh sb="29" eb="30">
      <t>ブン</t>
    </rPh>
    <phoneticPr fontId="3"/>
  </si>
  <si>
    <t>単価積算内訳</t>
    <rPh sb="0" eb="2">
      <t>タンカ</t>
    </rPh>
    <rPh sb="2" eb="4">
      <t>セキサン</t>
    </rPh>
    <rPh sb="4" eb="6">
      <t>ウチワケ</t>
    </rPh>
    <phoneticPr fontId="3"/>
  </si>
  <si>
    <t>（　月～　月）</t>
    <rPh sb="2" eb="3">
      <t>ツキ</t>
    </rPh>
    <rPh sb="5" eb="6">
      <t>ツキ</t>
    </rPh>
    <phoneticPr fontId="3"/>
  </si>
  <si>
    <t>(4)職員の状況（A型・ケアハウス）</t>
    <rPh sb="3" eb="5">
      <t>ショクイン</t>
    </rPh>
    <rPh sb="6" eb="8">
      <t>ジョウキョウ</t>
    </rPh>
    <rPh sb="10" eb="11">
      <t>ガタ</t>
    </rPh>
    <phoneticPr fontId="3"/>
  </si>
  <si>
    <t>区　　分</t>
    <rPh sb="0" eb="4">
      <t>クブン</t>
    </rPh>
    <phoneticPr fontId="3"/>
  </si>
  <si>
    <t>職　員　数　（　現　員　）</t>
    <rPh sb="0" eb="3">
      <t>ショクイン</t>
    </rPh>
    <rPh sb="4" eb="5">
      <t>スウ</t>
    </rPh>
    <rPh sb="8" eb="9">
      <t>ゲン</t>
    </rPh>
    <rPh sb="10" eb="11">
      <t>イン</t>
    </rPh>
    <phoneticPr fontId="3"/>
  </si>
  <si>
    <t>専　　任</t>
    <rPh sb="0" eb="4">
      <t>センニン</t>
    </rPh>
    <phoneticPr fontId="3"/>
  </si>
  <si>
    <t>兼　　務</t>
    <rPh sb="0" eb="4">
      <t>ケンム</t>
    </rPh>
    <phoneticPr fontId="3"/>
  </si>
  <si>
    <t>区　　　分</t>
    <rPh sb="0" eb="5">
      <t>クブン</t>
    </rPh>
    <phoneticPr fontId="3"/>
  </si>
  <si>
    <t>施設長</t>
    <rPh sb="0" eb="3">
      <t>シセツチョウ</t>
    </rPh>
    <phoneticPr fontId="3"/>
  </si>
  <si>
    <t>事務員</t>
    <rPh sb="0" eb="3">
      <t>ジムイン</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</si>
  <si>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</si>
  <si>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</si>
  <si>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</si>
  <si>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栄養士</t>
    <rPh sb="0" eb="3">
      <t>エイヨウシ</t>
    </rPh>
    <phoneticPr fontId="3"/>
  </si>
  <si>
    <t>調理員等</t>
    <rPh sb="0" eb="2">
      <t>チョウリ</t>
    </rPh>
    <rPh sb="2" eb="3">
      <t>イン</t>
    </rPh>
    <rPh sb="3" eb="4">
      <t>トウ</t>
    </rPh>
    <phoneticPr fontId="3"/>
  </si>
  <si>
    <t>ボイラー技士</t>
    <rPh sb="4" eb="5">
      <t>ギシ</t>
    </rPh>
    <rPh sb="5" eb="6">
      <t>シ</t>
    </rPh>
    <phoneticPr fontId="3"/>
  </si>
  <si>
    <t>○○○</t>
    <phoneticPr fontId="3"/>
  </si>
  <si>
    <t>※　この表については，県補助対象職員のみ計上すること。</t>
    <rPh sb="4" eb="5">
      <t>ヒョウ</t>
    </rPh>
    <rPh sb="11" eb="12">
      <t>ケン</t>
    </rPh>
    <rPh sb="12" eb="14">
      <t>ホジョ</t>
    </rPh>
    <rPh sb="14" eb="16">
      <t>タイショウ</t>
    </rPh>
    <rPh sb="16" eb="18">
      <t>ショクイン</t>
    </rPh>
    <rPh sb="20" eb="22">
      <t>ケイジョウ</t>
    </rPh>
    <phoneticPr fontId="3"/>
  </si>
  <si>
    <t>(5)１施設当たり職員平均勤続年数算定表（法人立のみ）</t>
    <rPh sb="4" eb="6">
      <t>シセツ</t>
    </rPh>
    <rPh sb="6" eb="7">
      <t>ア</t>
    </rPh>
    <rPh sb="9" eb="11">
      <t>ショクイン</t>
    </rPh>
    <rPh sb="11" eb="13">
      <t>ヘイキン</t>
    </rPh>
    <rPh sb="13" eb="15">
      <t>キンゾク</t>
    </rPh>
    <rPh sb="15" eb="17">
      <t>ネンスウ</t>
    </rPh>
    <rPh sb="17" eb="19">
      <t>サンテイ</t>
    </rPh>
    <rPh sb="19" eb="20">
      <t>ヒョウ</t>
    </rPh>
    <rPh sb="21" eb="23">
      <t>ホウジン</t>
    </rPh>
    <rPh sb="23" eb="24">
      <t>タ</t>
    </rPh>
    <phoneticPr fontId="3"/>
  </si>
  <si>
    <t>　（A型・ケアハウス）</t>
    <phoneticPr fontId="3"/>
  </si>
  <si>
    <t>施設所在地</t>
    <rPh sb="0" eb="2">
      <t>シセツ</t>
    </rPh>
    <rPh sb="2" eb="5">
      <t>ショザイチ</t>
    </rPh>
    <phoneticPr fontId="3"/>
  </si>
  <si>
    <t>施設区分</t>
    <rPh sb="0" eb="2">
      <t>シセツ</t>
    </rPh>
    <rPh sb="2" eb="4">
      <t>クブン</t>
    </rPh>
    <phoneticPr fontId="3"/>
  </si>
  <si>
    <t>A・B・C・D・E・F・G・H</t>
    <phoneticPr fontId="3"/>
  </si>
  <si>
    <t>設定年月日</t>
    <rPh sb="0" eb="2">
      <t>セッテイ</t>
    </rPh>
    <rPh sb="2" eb="5">
      <t>ネンガッピ</t>
    </rPh>
    <phoneticPr fontId="3"/>
  </si>
  <si>
    <t>年数等</t>
    <rPh sb="0" eb="2">
      <t>ネンスウ</t>
    </rPh>
    <rPh sb="2" eb="3">
      <t>トウ</t>
    </rPh>
    <phoneticPr fontId="3"/>
  </si>
  <si>
    <t>現に勤務する施設の状況</t>
    <rPh sb="0" eb="1">
      <t>ゲン</t>
    </rPh>
    <rPh sb="2" eb="4">
      <t>キンム</t>
    </rPh>
    <rPh sb="6" eb="8">
      <t>シセツ</t>
    </rPh>
    <rPh sb="9" eb="11">
      <t>ジョウキョウ</t>
    </rPh>
    <phoneticPr fontId="3"/>
  </si>
  <si>
    <t>その他の社会福祉施設における勤続年数(C)</t>
    <rPh sb="0" eb="3">
      <t>ソノタ</t>
    </rPh>
    <rPh sb="4" eb="6">
      <t>シャカイ</t>
    </rPh>
    <rPh sb="6" eb="8">
      <t>フクシ</t>
    </rPh>
    <rPh sb="8" eb="10">
      <t>シセツ</t>
    </rPh>
    <rPh sb="14" eb="16">
      <t>キンゾク</t>
    </rPh>
    <rPh sb="16" eb="18">
      <t>ネンスウ</t>
    </rPh>
    <phoneticPr fontId="3"/>
  </si>
  <si>
    <r>
      <t>１施設当たり職員総勤続年数</t>
    </r>
    <r>
      <rPr>
        <sz val="9"/>
        <rFont val="ＭＳ 明朝"/>
        <family val="1"/>
        <charset val="128"/>
      </rPr>
      <t>(b)＋(C)</t>
    </r>
    <r>
      <rPr>
        <sz val="11"/>
        <rFont val="ＭＳ 明朝"/>
        <family val="1"/>
        <charset val="128"/>
      </rPr>
      <t>　(d)</t>
    </r>
    <rPh sb="1" eb="3">
      <t>シセツ</t>
    </rPh>
    <rPh sb="3" eb="4">
      <t>ア</t>
    </rPh>
    <rPh sb="6" eb="8">
      <t>ショクイン</t>
    </rPh>
    <rPh sb="8" eb="9">
      <t>ソウ</t>
    </rPh>
    <rPh sb="9" eb="11">
      <t>キンゾク</t>
    </rPh>
    <rPh sb="11" eb="13">
      <t>ネンスウ</t>
    </rPh>
    <phoneticPr fontId="3"/>
  </si>
  <si>
    <r>
      <t>１施設当たり職員平均勤続年数</t>
    </r>
    <r>
      <rPr>
        <sz val="9"/>
        <rFont val="ＭＳ 明朝"/>
        <family val="1"/>
        <charset val="128"/>
      </rPr>
      <t xml:space="preserve">(d)／（a） </t>
    </r>
    <r>
      <rPr>
        <sz val="11"/>
        <rFont val="ＭＳ 明朝"/>
        <family val="1"/>
        <charset val="128"/>
      </rPr>
      <t>(e)</t>
    </r>
    <rPh sb="1" eb="3">
      <t>シセツ</t>
    </rPh>
    <rPh sb="3" eb="4">
      <t>ア</t>
    </rPh>
    <rPh sb="6" eb="8">
      <t>ショクイン</t>
    </rPh>
    <rPh sb="8" eb="10">
      <t>ヘイキン</t>
    </rPh>
    <rPh sb="10" eb="12">
      <t>キンゾク</t>
    </rPh>
    <rPh sb="12" eb="14">
      <t>ネンスウ</t>
    </rPh>
    <phoneticPr fontId="3"/>
  </si>
  <si>
    <t>区分</t>
    <rPh sb="0" eb="2">
      <t>クブン</t>
    </rPh>
    <phoneticPr fontId="3"/>
  </si>
  <si>
    <t>職員数</t>
    <rPh sb="0" eb="2">
      <t>ショクイン</t>
    </rPh>
    <rPh sb="2" eb="3">
      <t>スウ</t>
    </rPh>
    <phoneticPr fontId="3"/>
  </si>
  <si>
    <t>職　種</t>
    <rPh sb="0" eb="3">
      <t>ショクシュ</t>
    </rPh>
    <phoneticPr fontId="3"/>
  </si>
  <si>
    <t>勤続年数</t>
    <rPh sb="0" eb="2">
      <t>キンゾク</t>
    </rPh>
    <rPh sb="2" eb="3">
      <t>ネン</t>
    </rPh>
    <rPh sb="3" eb="4">
      <t>スウ</t>
    </rPh>
    <phoneticPr fontId="3"/>
  </si>
  <si>
    <t>備考</t>
    <rPh sb="0" eb="2">
      <t>ビコウ</t>
    </rPh>
    <phoneticPr fontId="3"/>
  </si>
  <si>
    <t>氏名</t>
    <rPh sb="0" eb="2">
      <t>シメイ</t>
    </rPh>
    <phoneticPr fontId="3"/>
  </si>
  <si>
    <t xml:space="preserve">（a） </t>
    <phoneticPr fontId="3"/>
  </si>
  <si>
    <t>（b）</t>
    <phoneticPr fontId="3"/>
  </si>
  <si>
    <t>人</t>
    <rPh sb="0" eb="1">
      <t>ニン</t>
    </rPh>
    <phoneticPr fontId="3"/>
  </si>
  <si>
    <t>年</t>
    <rPh sb="0" eb="1">
      <t>ネン</t>
    </rPh>
    <phoneticPr fontId="3"/>
  </si>
  <si>
    <t>注１</t>
    <rPh sb="0" eb="1">
      <t>チュウ</t>
    </rPh>
    <phoneticPr fontId="3"/>
  </si>
  <si>
    <t>　施設の区分欄は，（e）欄の結果により決定し，該当する施設の区分に○をつけること。</t>
    <rPh sb="1" eb="3">
      <t>シセツ</t>
    </rPh>
    <rPh sb="4" eb="6">
      <t>クブン</t>
    </rPh>
    <rPh sb="6" eb="7">
      <t>ラン</t>
    </rPh>
    <rPh sb="12" eb="13">
      <t>ラン</t>
    </rPh>
    <rPh sb="14" eb="16">
      <t>ケッカ</t>
    </rPh>
    <rPh sb="19" eb="21">
      <t>ケッテイ</t>
    </rPh>
    <rPh sb="23" eb="25">
      <t>ガイトウ</t>
    </rPh>
    <rPh sb="27" eb="29">
      <t>シセツ</t>
    </rPh>
    <rPh sb="30" eb="32">
      <t>クブン</t>
    </rPh>
    <phoneticPr fontId="3"/>
  </si>
  <si>
    <t>　２</t>
    <phoneticPr fontId="3"/>
  </si>
  <si>
    <t>（ｂ）欄，（ｃ）欄，（ｄ）欄の勤続年数は，年月数まで算出することとし，また，</t>
    <rPh sb="15" eb="17">
      <t>キンゾク</t>
    </rPh>
    <rPh sb="17" eb="19">
      <t>ネンスウ</t>
    </rPh>
    <rPh sb="21" eb="22">
      <t>ネンガ</t>
    </rPh>
    <rPh sb="22" eb="23">
      <t>ツキ</t>
    </rPh>
    <rPh sb="23" eb="24">
      <t>スウ</t>
    </rPh>
    <rPh sb="26" eb="28">
      <t>サンシュツ</t>
    </rPh>
    <phoneticPr fontId="3"/>
  </si>
  <si>
    <t>　３</t>
    <phoneticPr fontId="3"/>
  </si>
  <si>
    <t>　個々の職員の勤続年数の算定は，年度当初における事務費の支弁単価設定の際に行</t>
    <rPh sb="1" eb="3">
      <t>ココ</t>
    </rPh>
    <rPh sb="4" eb="6">
      <t>ショクイン</t>
    </rPh>
    <rPh sb="7" eb="9">
      <t>キンゾク</t>
    </rPh>
    <rPh sb="9" eb="11">
      <t>ネンスウ</t>
    </rPh>
    <rPh sb="12" eb="14">
      <t>サンテイ</t>
    </rPh>
    <rPh sb="16" eb="18">
      <t>ネンド</t>
    </rPh>
    <rPh sb="18" eb="20">
      <t>トウショ</t>
    </rPh>
    <rPh sb="24" eb="27">
      <t>ジムヒ</t>
    </rPh>
    <rPh sb="28" eb="30">
      <t>シベン</t>
    </rPh>
    <rPh sb="30" eb="32">
      <t>タンカ</t>
    </rPh>
    <rPh sb="32" eb="34">
      <t>セッテイ</t>
    </rPh>
    <rPh sb="35" eb="36">
      <t>サイ</t>
    </rPh>
    <rPh sb="37" eb="38">
      <t>オコナ</t>
    </rPh>
    <phoneticPr fontId="3"/>
  </si>
  <si>
    <t>うものとし，各年度４月１日現在により算定すること。</t>
    <rPh sb="6" eb="7">
      <t>カク</t>
    </rPh>
    <rPh sb="7" eb="9">
      <t>ネンド</t>
    </rPh>
    <rPh sb="10" eb="11">
      <t>ガツ</t>
    </rPh>
    <rPh sb="12" eb="13">
      <t>ニチ</t>
    </rPh>
    <rPh sb="13" eb="15">
      <t>ゲンザイ</t>
    </rPh>
    <rPh sb="18" eb="20">
      <t>サンテイ</t>
    </rPh>
    <phoneticPr fontId="3"/>
  </si>
  <si>
    <t>　なお，１ヶ月未満の日数についてはこれを１月とする。（ただし，当該年度４月１日</t>
    <rPh sb="5" eb="7">
      <t>カゲツ</t>
    </rPh>
    <rPh sb="7" eb="9">
      <t>ミマン</t>
    </rPh>
    <rPh sb="10" eb="11">
      <t>ヒ</t>
    </rPh>
    <rPh sb="11" eb="12">
      <t>スウ</t>
    </rPh>
    <rPh sb="21" eb="22">
      <t>ガツ</t>
    </rPh>
    <rPh sb="31" eb="33">
      <t>トウガイ</t>
    </rPh>
    <rPh sb="33" eb="35">
      <t>ネンド</t>
    </rPh>
    <rPh sb="36" eb="37">
      <t>ガツ</t>
    </rPh>
    <rPh sb="38" eb="39">
      <t>ニチ</t>
    </rPh>
    <phoneticPr fontId="3"/>
  </si>
  <si>
    <t>採用者については０月とする。）</t>
    <rPh sb="2" eb="3">
      <t>シャ</t>
    </rPh>
    <rPh sb="9" eb="10">
      <t>ツキ</t>
    </rPh>
    <phoneticPr fontId="3"/>
  </si>
  <si>
    <t>　４</t>
    <phoneticPr fontId="3"/>
  </si>
  <si>
    <t>　(c)欄の算定に当たっては，２以上の施設に勤務した場合は，各々の日数までを合算</t>
    <rPh sb="4" eb="5">
      <t>ラン</t>
    </rPh>
    <rPh sb="6" eb="8">
      <t>サンテイ</t>
    </rPh>
    <rPh sb="9" eb="10">
      <t>ア</t>
    </rPh>
    <rPh sb="16" eb="18">
      <t>イジョウ</t>
    </rPh>
    <rPh sb="19" eb="21">
      <t>シセツ</t>
    </rPh>
    <rPh sb="22" eb="24">
      <t>キンム</t>
    </rPh>
    <rPh sb="26" eb="28">
      <t>バアイ</t>
    </rPh>
    <rPh sb="30" eb="32">
      <t>オノオノ</t>
    </rPh>
    <rPh sb="33" eb="35">
      <t>ニッスウ</t>
    </rPh>
    <rPh sb="38" eb="40">
      <t>ガッサン</t>
    </rPh>
    <phoneticPr fontId="3"/>
  </si>
  <si>
    <t>した後，上記の３のなお書きにより算定すること。</t>
    <rPh sb="4" eb="6">
      <t>ジョウキ</t>
    </rPh>
    <rPh sb="11" eb="12">
      <t>ガ</t>
    </rPh>
    <rPh sb="16" eb="18">
      <t>サンテイ</t>
    </rPh>
    <phoneticPr fontId="3"/>
  </si>
  <si>
    <t>平成16年度　軽費老人ホーム事務費補助金所要見込額調書チェックリスト</t>
    <rPh sb="0" eb="2">
      <t>ヘイセイ</t>
    </rPh>
    <rPh sb="4" eb="6">
      <t>ネンド</t>
    </rPh>
    <rPh sb="7" eb="8">
      <t>ケイヒ</t>
    </rPh>
    <rPh sb="8" eb="9">
      <t>ケイヒ</t>
    </rPh>
    <rPh sb="9" eb="11">
      <t>ロウジン</t>
    </rPh>
    <rPh sb="14" eb="17">
      <t>ジムヒ</t>
    </rPh>
    <rPh sb="17" eb="20">
      <t>ホジョキン</t>
    </rPh>
    <rPh sb="20" eb="22">
      <t>ショヨウ</t>
    </rPh>
    <rPh sb="22" eb="25">
      <t>ミコミガク</t>
    </rPh>
    <rPh sb="25" eb="26">
      <t>チョウサ</t>
    </rPh>
    <rPh sb="26" eb="27">
      <t>ショ</t>
    </rPh>
    <phoneticPr fontId="3"/>
  </si>
  <si>
    <t>チ　　ェ　　ッ　　ク　　事　　項</t>
    <rPh sb="12" eb="16">
      <t>ジコウ</t>
    </rPh>
    <phoneticPr fontId="3"/>
  </si>
  <si>
    <t>チェック欄</t>
    <rPh sb="4" eb="5">
      <t>ラン</t>
    </rPh>
    <phoneticPr fontId="3"/>
  </si>
  <si>
    <t>別表１</t>
    <rPh sb="0" eb="2">
      <t>ベッピョウ</t>
    </rPh>
    <phoneticPr fontId="3"/>
  </si>
  <si>
    <t>表中、右上の枠の中に貴施設番号が記載されているか。</t>
    <rPh sb="0" eb="2">
      <t>ヒョウチュウ</t>
    </rPh>
    <rPh sb="3" eb="5">
      <t>ミギウエ</t>
    </rPh>
    <rPh sb="6" eb="7">
      <t>ワク</t>
    </rPh>
    <rPh sb="8" eb="9">
      <t>ナカ</t>
    </rPh>
    <rPh sb="10" eb="11">
      <t>キ</t>
    </rPh>
    <rPh sb="11" eb="13">
      <t>シセツ</t>
    </rPh>
    <rPh sb="13" eb="15">
      <t>バンゴウ</t>
    </rPh>
    <rPh sb="16" eb="18">
      <t>キサイ</t>
    </rPh>
    <phoneticPr fontId="3"/>
  </si>
  <si>
    <t>担当者等必要事項が記載されているか。</t>
    <rPh sb="0" eb="3">
      <t>タントウシャ</t>
    </rPh>
    <rPh sb="3" eb="4">
      <t>トウ</t>
    </rPh>
    <rPh sb="4" eb="6">
      <t>ヒツヨウ</t>
    </rPh>
    <rPh sb="6" eb="8">
      <t>ジコウ</t>
    </rPh>
    <rPh sb="9" eb="11">
      <t>キサイ</t>
    </rPh>
    <phoneticPr fontId="3"/>
  </si>
  <si>
    <t>(C)～(H)欄は別表3､3-1､3-2の金額と対応しているか。</t>
    <rPh sb="7" eb="8">
      <t>ラン</t>
    </rPh>
    <rPh sb="9" eb="11">
      <t>ベッピョウ</t>
    </rPh>
    <rPh sb="21" eb="23">
      <t>キンガク</t>
    </rPh>
    <rPh sb="24" eb="26">
      <t>タイオウ</t>
    </rPh>
    <phoneticPr fontId="3"/>
  </si>
  <si>
    <t>県補助所要額を低く見積りすぎていないか。　　　　　　　　　　　　　　　　　（実績報告時の追加交付ついては、行わない。）</t>
    <rPh sb="0" eb="1">
      <t>ケン</t>
    </rPh>
    <rPh sb="1" eb="3">
      <t>ホジョ</t>
    </rPh>
    <rPh sb="3" eb="6">
      <t>ショヨウガク</t>
    </rPh>
    <rPh sb="7" eb="8">
      <t>ヒク</t>
    </rPh>
    <rPh sb="9" eb="11">
      <t>ミツモリ</t>
    </rPh>
    <rPh sb="38" eb="40">
      <t>ジッセキ</t>
    </rPh>
    <rPh sb="40" eb="42">
      <t>ホウコク</t>
    </rPh>
    <rPh sb="42" eb="43">
      <t>ジ</t>
    </rPh>
    <rPh sb="44" eb="46">
      <t>ツイカ</t>
    </rPh>
    <rPh sb="46" eb="48">
      <t>コウフ</t>
    </rPh>
    <rPh sb="53" eb="54">
      <t>オコナ</t>
    </rPh>
    <phoneticPr fontId="3"/>
  </si>
  <si>
    <t>県補助所要額を高く見積りすぎていないか。　　　　　　　　　　　　　</t>
    <rPh sb="0" eb="1">
      <t>ケン</t>
    </rPh>
    <rPh sb="1" eb="3">
      <t>ホジョ</t>
    </rPh>
    <rPh sb="3" eb="6">
      <t>ショヨウガク</t>
    </rPh>
    <rPh sb="7" eb="8">
      <t>タカ</t>
    </rPh>
    <rPh sb="9" eb="11">
      <t>ミツモリ</t>
    </rPh>
    <phoneticPr fontId="3"/>
  </si>
  <si>
    <t>別表２、２－１，２－２</t>
    <rPh sb="0" eb="2">
      <t>ベッピョウ</t>
    </rPh>
    <phoneticPr fontId="3"/>
  </si>
  <si>
    <t>４月から１１月の実績、１２月から３月の見込みが記入されているか。</t>
    <rPh sb="1" eb="2">
      <t>ガツ</t>
    </rPh>
    <rPh sb="6" eb="7">
      <t>ガツ</t>
    </rPh>
    <rPh sb="8" eb="10">
      <t>ジッセキ</t>
    </rPh>
    <rPh sb="13" eb="14">
      <t>ガツ</t>
    </rPh>
    <rPh sb="17" eb="18">
      <t>ガツ</t>
    </rPh>
    <rPh sb="19" eb="21">
      <t>ミコ</t>
    </rPh>
    <rPh sb="23" eb="25">
      <t>キニュウ</t>
    </rPh>
    <phoneticPr fontId="3"/>
  </si>
  <si>
    <t>各月初日の実利用人員が記入されているか。</t>
    <rPh sb="0" eb="2">
      <t>カクツキ</t>
    </rPh>
    <rPh sb="2" eb="4">
      <t>ショニチ</t>
    </rPh>
    <rPh sb="5" eb="6">
      <t>ジツ</t>
    </rPh>
    <rPh sb="6" eb="8">
      <t>リヨウ</t>
    </rPh>
    <rPh sb="8" eb="10">
      <t>ジンイン</t>
    </rPh>
    <rPh sb="11" eb="13">
      <t>キニュウ</t>
    </rPh>
    <phoneticPr fontId="3"/>
  </si>
  <si>
    <t>合計欄が別表3、3-1､3-2の利用人員と対応しているか。</t>
    <rPh sb="0" eb="2">
      <t>ゴウケイ</t>
    </rPh>
    <rPh sb="2" eb="3">
      <t>ラン</t>
    </rPh>
    <rPh sb="4" eb="6">
      <t>ベッピョウ</t>
    </rPh>
    <rPh sb="16" eb="18">
      <t>リヨウ</t>
    </rPh>
    <rPh sb="18" eb="20">
      <t>ジンイン</t>
    </rPh>
    <rPh sb="21" eb="23">
      <t>タイオウ</t>
    </rPh>
    <phoneticPr fontId="3"/>
  </si>
  <si>
    <t>別表３、３－１，３－２</t>
    <rPh sb="0" eb="2">
      <t>ベッピョウ</t>
    </rPh>
    <phoneticPr fontId="3"/>
  </si>
  <si>
    <t>平成16年１1月16日付け高福第2373号で通知した、単価表に基づき積算しているか。</t>
    <rPh sb="0" eb="2">
      <t>ヘイセイ</t>
    </rPh>
    <rPh sb="4" eb="5">
      <t>ネン</t>
    </rPh>
    <rPh sb="7" eb="8">
      <t>ガツ</t>
    </rPh>
    <rPh sb="10" eb="11">
      <t>ニチ</t>
    </rPh>
    <rPh sb="11" eb="12">
      <t>ヅ</t>
    </rPh>
    <rPh sb="13" eb="15">
      <t>コウフク</t>
    </rPh>
    <rPh sb="15" eb="16">
      <t>ダイ</t>
    </rPh>
    <rPh sb="20" eb="21">
      <t>ゴウ</t>
    </rPh>
    <rPh sb="22" eb="24">
      <t>ツウチ</t>
    </rPh>
    <rPh sb="27" eb="29">
      <t>タンカ</t>
    </rPh>
    <rPh sb="29" eb="30">
      <t>ヒョウ</t>
    </rPh>
    <rPh sb="31" eb="32">
      <t>モト</t>
    </rPh>
    <rPh sb="34" eb="36">
      <t>セキサン</t>
    </rPh>
    <phoneticPr fontId="3"/>
  </si>
  <si>
    <t>全額徴収が必要な者の徴収予定額は、新単価が反映されているか。</t>
    <rPh sb="0" eb="2">
      <t>ゼンガク</t>
    </rPh>
    <rPh sb="2" eb="4">
      <t>チョウシュウ</t>
    </rPh>
    <rPh sb="5" eb="7">
      <t>ヒツヨウ</t>
    </rPh>
    <rPh sb="8" eb="9">
      <t>モノ</t>
    </rPh>
    <rPh sb="10" eb="12">
      <t>チョウシュウ</t>
    </rPh>
    <rPh sb="12" eb="15">
      <t>ヨテイガク</t>
    </rPh>
    <rPh sb="17" eb="18">
      <t>シン</t>
    </rPh>
    <rPh sb="18" eb="20">
      <t>タンカ</t>
    </rPh>
    <rPh sb="21" eb="23">
      <t>ハンエイ</t>
    </rPh>
    <phoneticPr fontId="3"/>
  </si>
  <si>
    <t>合計額の算出誤りはないか。</t>
    <rPh sb="0" eb="2">
      <t>ゴウケイ</t>
    </rPh>
    <rPh sb="2" eb="3">
      <t>ガク</t>
    </rPh>
    <rPh sb="4" eb="6">
      <t>サンシュツ</t>
    </rPh>
    <rPh sb="6" eb="7">
      <t>アヤマ</t>
    </rPh>
    <phoneticPr fontId="3"/>
  </si>
  <si>
    <t>単価積算内訳欄の記入は正しいか。</t>
    <rPh sb="0" eb="2">
      <t>タンカ</t>
    </rPh>
    <rPh sb="2" eb="4">
      <t>セキサン</t>
    </rPh>
    <rPh sb="4" eb="6">
      <t>ウチワケ</t>
    </rPh>
    <rPh sb="6" eb="7">
      <t>ラン</t>
    </rPh>
    <rPh sb="8" eb="10">
      <t>キニュウ</t>
    </rPh>
    <rPh sb="11" eb="12">
      <t>タダ</t>
    </rPh>
    <phoneticPr fontId="3"/>
  </si>
  <si>
    <t>※所要見込額調査は、４月～11月の実績及び12月～3月の見込みで記入願います。</t>
    <rPh sb="1" eb="3">
      <t>ショヨウ</t>
    </rPh>
    <rPh sb="3" eb="6">
      <t>ミコミガク</t>
    </rPh>
    <rPh sb="6" eb="8">
      <t>チョウサ</t>
    </rPh>
    <rPh sb="11" eb="12">
      <t>ガツ</t>
    </rPh>
    <rPh sb="15" eb="16">
      <t>ガツ</t>
    </rPh>
    <rPh sb="17" eb="19">
      <t>ジッセキ</t>
    </rPh>
    <rPh sb="19" eb="20">
      <t>オヨ</t>
    </rPh>
    <rPh sb="23" eb="24">
      <t>ガツ</t>
    </rPh>
    <rPh sb="26" eb="27">
      <t>ガツ</t>
    </rPh>
    <rPh sb="28" eb="30">
      <t>ミコ</t>
    </rPh>
    <rPh sb="32" eb="34">
      <t>キニュウ</t>
    </rPh>
    <rPh sb="34" eb="35">
      <t>ネガ</t>
    </rPh>
    <phoneticPr fontId="3"/>
  </si>
  <si>
    <t>※算出にあたっては、必ず改定単価を使用してください。</t>
    <rPh sb="1" eb="3">
      <t>サンシュツ</t>
    </rPh>
    <rPh sb="10" eb="11">
      <t>カナラ</t>
    </rPh>
    <rPh sb="12" eb="14">
      <t>カイテイ</t>
    </rPh>
    <rPh sb="14" eb="16">
      <t>タンカ</t>
    </rPh>
    <rPh sb="17" eb="19">
      <t>シヨウ</t>
    </rPh>
    <phoneticPr fontId="3"/>
  </si>
  <si>
    <t>※県補助所要額にいて、実績報告時に本調査の金額を上回る報告をしても、</t>
    <rPh sb="1" eb="2">
      <t>ケン</t>
    </rPh>
    <rPh sb="2" eb="4">
      <t>ホジョ</t>
    </rPh>
    <rPh sb="4" eb="6">
      <t>ショヨウ</t>
    </rPh>
    <rPh sb="6" eb="7">
      <t>ガク</t>
    </rPh>
    <rPh sb="11" eb="13">
      <t>ジッセキ</t>
    </rPh>
    <rPh sb="13" eb="15">
      <t>ホウコク</t>
    </rPh>
    <rPh sb="15" eb="16">
      <t>ジ</t>
    </rPh>
    <rPh sb="17" eb="18">
      <t>ホン</t>
    </rPh>
    <rPh sb="18" eb="20">
      <t>チョウサ</t>
    </rPh>
    <rPh sb="21" eb="23">
      <t>キンガク</t>
    </rPh>
    <rPh sb="24" eb="26">
      <t>ウワマワ</t>
    </rPh>
    <rPh sb="27" eb="29">
      <t>ホウコク</t>
    </rPh>
    <phoneticPr fontId="3"/>
  </si>
  <si>
    <t>　追加交付は行いません。</t>
    <rPh sb="1" eb="3">
      <t>ツイカ</t>
    </rPh>
    <rPh sb="3" eb="5">
      <t>コウフ</t>
    </rPh>
    <rPh sb="6" eb="7">
      <t>オコナ</t>
    </rPh>
    <phoneticPr fontId="3"/>
  </si>
  <si>
    <t>※別表１～３とともに、このチェックリストも提出してください。</t>
    <rPh sb="1" eb="3">
      <t>ベッピョウ</t>
    </rPh>
    <rPh sb="21" eb="23">
      <t>テイシュツ</t>
    </rPh>
    <phoneticPr fontId="3"/>
  </si>
  <si>
    <t>補　　助　　金　　精　　算　　書</t>
    <rPh sb="0" eb="7">
      <t>ホジョキン</t>
    </rPh>
    <rPh sb="9" eb="13">
      <t>セイサン</t>
    </rPh>
    <rPh sb="15" eb="16">
      <t>ショ</t>
    </rPh>
    <phoneticPr fontId="3"/>
  </si>
  <si>
    <t>（単位：円）</t>
    <rPh sb="1" eb="3">
      <t>タンイ</t>
    </rPh>
    <rPh sb="4" eb="5">
      <t>エン</t>
    </rPh>
    <phoneticPr fontId="3"/>
  </si>
  <si>
    <t>事務費減免額</t>
    <rPh sb="0" eb="3">
      <t>ジムヒ</t>
    </rPh>
    <rPh sb="3" eb="5">
      <t>ゲンメン</t>
    </rPh>
    <rPh sb="5" eb="6">
      <t>ガク</t>
    </rPh>
    <phoneticPr fontId="3"/>
  </si>
  <si>
    <t>県補助受入額</t>
    <rPh sb="0" eb="1">
      <t>ケン</t>
    </rPh>
    <rPh sb="1" eb="3">
      <t>ホジョ</t>
    </rPh>
    <rPh sb="3" eb="5">
      <t>ウケイレ</t>
    </rPh>
    <rPh sb="5" eb="6">
      <t>ガク</t>
    </rPh>
    <phoneticPr fontId="3"/>
  </si>
  <si>
    <t>差引過不足額</t>
    <rPh sb="0" eb="2">
      <t>サシヒキ</t>
    </rPh>
    <rPh sb="2" eb="5">
      <t>カフソク</t>
    </rPh>
    <rPh sb="5" eb="6">
      <t>ガク</t>
    </rPh>
    <phoneticPr fontId="3"/>
  </si>
  <si>
    <t>実支出額</t>
    <rPh sb="0" eb="1">
      <t>ジツ</t>
    </rPh>
    <rPh sb="1" eb="3">
      <t>シシュツ</t>
    </rPh>
    <rPh sb="3" eb="4">
      <t>ヨテイガク</t>
    </rPh>
    <phoneticPr fontId="3"/>
  </si>
  <si>
    <t>徴　収　額</t>
    <rPh sb="0" eb="1">
      <t>シルシ</t>
    </rPh>
    <rPh sb="2" eb="3">
      <t>オサム</t>
    </rPh>
    <rPh sb="4" eb="5">
      <t>ガク</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</si>
  <si>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</si>
  <si>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</si>
  <si>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</si>
  <si>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</si>
  <si>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</si>
  <si>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</si>
  <si>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</si>
  <si>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</si>
  <si>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</si>
  <si>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（I)-（H）=（J）</t>
    <phoneticPr fontId="3"/>
  </si>
  <si>
    <t>　(H)欄については，(G)欄の額記入すること。</t>
    <rPh sb="4" eb="5">
      <t>ラン</t>
    </rPh>
    <rPh sb="14" eb="15">
      <t>ラン</t>
    </rPh>
    <phoneticPr fontId="3"/>
  </si>
  <si>
    <t>※　「左のうち事務費対象経費」欄の合計を別表１「補助金精算書」の「事務費実支出額」欄に記入すること。</t>
    <rPh sb="3" eb="4">
      <t>ヒダリ</t>
    </rPh>
    <rPh sb="7" eb="10">
      <t>ジムヒ</t>
    </rPh>
    <rPh sb="10" eb="12">
      <t>タイショウ</t>
    </rPh>
    <rPh sb="12" eb="14">
      <t>ケイヒ</t>
    </rPh>
    <rPh sb="15" eb="16">
      <t>ラン</t>
    </rPh>
    <rPh sb="17" eb="19">
      <t>ゴウケイ</t>
    </rPh>
    <rPh sb="20" eb="22">
      <t>ベッピョウ</t>
    </rPh>
    <rPh sb="24" eb="27">
      <t>ホジョキン</t>
    </rPh>
    <rPh sb="27" eb="29">
      <t>セイサン</t>
    </rPh>
    <rPh sb="29" eb="30">
      <t>チョウショ</t>
    </rPh>
    <rPh sb="33" eb="36">
      <t>ジムヒ</t>
    </rPh>
    <rPh sb="36" eb="37">
      <t>ジツ</t>
    </rPh>
    <rPh sb="37" eb="39">
      <t>シシュツ</t>
    </rPh>
    <rPh sb="39" eb="40">
      <t>ガク</t>
    </rPh>
    <rPh sb="41" eb="42">
      <t>ラン</t>
    </rPh>
    <phoneticPr fontId="3"/>
  </si>
  <si>
    <t>イ　ケアハウス</t>
    <phoneticPr fontId="3"/>
  </si>
  <si>
    <t>利用料納付額</t>
    <rPh sb="0" eb="3">
      <t>リヨウリョウ</t>
    </rPh>
    <rPh sb="3" eb="5">
      <t>ノウフ</t>
    </rPh>
    <rPh sb="5" eb="6">
      <t>ガク</t>
    </rPh>
    <phoneticPr fontId="3"/>
  </si>
  <si>
    <t>　「軽費老人ホームの設備及び運営について」（昭和47年2月26日付社老第17号社会局長通知）　　　　　　　　　　　　　　　　　　　　　　　　　　　　</t>
    <rPh sb="2" eb="4">
      <t>ケイヒ</t>
    </rPh>
    <rPh sb="4" eb="6">
      <t>ロウジン</t>
    </rPh>
    <rPh sb="10" eb="12">
      <t>セツビ</t>
    </rPh>
    <rPh sb="12" eb="13">
      <t>オヨ</t>
    </rPh>
    <rPh sb="14" eb="16">
      <t>ウンエイ</t>
    </rPh>
    <rPh sb="22" eb="24">
      <t>ショウワ</t>
    </rPh>
    <rPh sb="26" eb="27">
      <t>ネン</t>
    </rPh>
    <rPh sb="28" eb="29">
      <t>ガツ</t>
    </rPh>
    <rPh sb="31" eb="32">
      <t>ヒ</t>
    </rPh>
    <rPh sb="32" eb="33">
      <t>ツ</t>
    </rPh>
    <rPh sb="33" eb="34">
      <t>シャ</t>
    </rPh>
    <rPh sb="34" eb="35">
      <t>ロウ</t>
    </rPh>
    <rPh sb="35" eb="36">
      <t>ダイ</t>
    </rPh>
    <rPh sb="38" eb="39">
      <t>ゴウ</t>
    </rPh>
    <rPh sb="39" eb="41">
      <t>シャカイ</t>
    </rPh>
    <rPh sb="41" eb="43">
      <t>キョクチョウ</t>
    </rPh>
    <rPh sb="43" eb="45">
      <t>ツウチ</t>
    </rPh>
    <phoneticPr fontId="3"/>
  </si>
  <si>
    <t>　ボイラー及び圧力容器安全規則の規定によるボイラーを設置しており、当該ボイラーを取り扱うためにボイラー技士の免許を受けた者を１年間継続して雇い上げることが明らかな施設について、一般事務費に技士雇上費を加えるもの。</t>
    <rPh sb="5" eb="6">
      <t>オヨ</t>
    </rPh>
    <rPh sb="7" eb="9">
      <t>アツリョク</t>
    </rPh>
    <rPh sb="9" eb="11">
      <t>ヨウキ</t>
    </rPh>
    <rPh sb="11" eb="13">
      <t>アンゼン</t>
    </rPh>
    <rPh sb="13" eb="15">
      <t>キソク</t>
    </rPh>
    <rPh sb="16" eb="18">
      <t>キテイ</t>
    </rPh>
    <rPh sb="26" eb="28">
      <t>セッチ</t>
    </rPh>
    <rPh sb="33" eb="35">
      <t>トウガイ</t>
    </rPh>
    <rPh sb="40" eb="41">
      <t>ト</t>
    </rPh>
    <rPh sb="42" eb="43">
      <t>アツカ</t>
    </rPh>
    <rPh sb="51" eb="53">
      <t>ギシ</t>
    </rPh>
    <rPh sb="54" eb="56">
      <t>メンキョ</t>
    </rPh>
    <rPh sb="57" eb="58">
      <t>ウ</t>
    </rPh>
    <rPh sb="60" eb="61">
      <t>シャ</t>
    </rPh>
    <rPh sb="63" eb="65">
      <t>ネンカン</t>
    </rPh>
    <rPh sb="65" eb="67">
      <t>ケイゾク</t>
    </rPh>
    <rPh sb="69" eb="70">
      <t>ヤト</t>
    </rPh>
    <rPh sb="71" eb="72">
      <t>ア</t>
    </rPh>
    <rPh sb="77" eb="78">
      <t>アキ</t>
    </rPh>
    <rPh sb="81" eb="83">
      <t>シセツ</t>
    </rPh>
    <rPh sb="88" eb="90">
      <t>イッパン</t>
    </rPh>
    <rPh sb="90" eb="93">
      <t>ジムヒ</t>
    </rPh>
    <phoneticPr fontId="3"/>
  </si>
  <si>
    <t>　「社会福祉施設における民間施設給与等改善費の取扱いについて」（昭和63年5月27日付社施第84号社会局長通知）　　　　　　　　　　　　　　　　　　　　　　　　　　　　　　　　</t>
    <rPh sb="2" eb="4">
      <t>シャカイ</t>
    </rPh>
    <rPh sb="4" eb="6">
      <t>フクシ</t>
    </rPh>
    <rPh sb="6" eb="8">
      <t>シセツ</t>
    </rPh>
    <rPh sb="12" eb="14">
      <t>ミンカン</t>
    </rPh>
    <rPh sb="14" eb="16">
      <t>シセツ</t>
    </rPh>
    <rPh sb="16" eb="18">
      <t>キュウヨ</t>
    </rPh>
    <rPh sb="18" eb="19">
      <t>ナド</t>
    </rPh>
    <rPh sb="19" eb="22">
      <t>カイゼンヒ</t>
    </rPh>
    <rPh sb="23" eb="25">
      <t>トリアツカ</t>
    </rPh>
    <rPh sb="32" eb="34">
      <t>ショウワ</t>
    </rPh>
    <phoneticPr fontId="3"/>
  </si>
  <si>
    <t>(5)ボイラー技士雇上費</t>
    <rPh sb="7" eb="9">
      <t>ギシ</t>
    </rPh>
    <rPh sb="9" eb="10">
      <t>ヤト</t>
    </rPh>
    <rPh sb="10" eb="11">
      <t>ア</t>
    </rPh>
    <rPh sb="11" eb="12">
      <t>ヒ</t>
    </rPh>
    <phoneticPr fontId="3"/>
  </si>
  <si>
    <t>別表Ⅲ</t>
    <rPh sb="0" eb="2">
      <t>ベッピョウ</t>
    </rPh>
    <phoneticPr fontId="3"/>
  </si>
  <si>
    <t>対象収入による階層区分</t>
    <rPh sb="0" eb="2">
      <t>タイショウ</t>
    </rPh>
    <rPh sb="2" eb="4">
      <t>シュウニュウ</t>
    </rPh>
    <rPh sb="7" eb="9">
      <t>カイソウ</t>
    </rPh>
    <rPh sb="9" eb="11">
      <t>クブン</t>
    </rPh>
    <phoneticPr fontId="3"/>
  </si>
  <si>
    <t>軽費老人ホームに係る入所者本人からの事務費徴収額</t>
    <rPh sb="0" eb="2">
      <t>ケイヒ</t>
    </rPh>
    <rPh sb="2" eb="4">
      <t>ロウジン</t>
    </rPh>
    <rPh sb="8" eb="9">
      <t>カカ</t>
    </rPh>
    <rPh sb="10" eb="13">
      <t>ニュウショシャ</t>
    </rPh>
    <rPh sb="13" eb="15">
      <t>ホンニン</t>
    </rPh>
    <rPh sb="18" eb="21">
      <t>ジムヒ</t>
    </rPh>
    <rPh sb="21" eb="24">
      <t>チョウシュウガク</t>
    </rPh>
    <phoneticPr fontId="3"/>
  </si>
  <si>
    <t>Ａ型</t>
    <rPh sb="1" eb="2">
      <t>ガタ</t>
    </rPh>
    <phoneticPr fontId="3"/>
  </si>
  <si>
    <t>1,500,000円以下</t>
    <rPh sb="9" eb="10">
      <t>エン</t>
    </rPh>
    <rPh sb="10" eb="12">
      <t>イカ</t>
    </rPh>
    <phoneticPr fontId="3"/>
  </si>
  <si>
    <t>1,500,001円　～　1,600,000円</t>
    <rPh sb="9" eb="10">
      <t>エン</t>
    </rPh>
    <rPh sb="22" eb="23">
      <t>エン</t>
    </rPh>
    <phoneticPr fontId="3"/>
  </si>
  <si>
    <t>1,600,001円　～　1,700,000円</t>
    <rPh sb="9" eb="10">
      <t>エン</t>
    </rPh>
    <rPh sb="22" eb="23">
      <t>エン</t>
    </rPh>
    <phoneticPr fontId="3"/>
  </si>
  <si>
    <t>1,700,001円　～　1,800,000円</t>
    <rPh sb="9" eb="10">
      <t>エン</t>
    </rPh>
    <rPh sb="22" eb="23">
      <t>エン</t>
    </rPh>
    <phoneticPr fontId="3"/>
  </si>
  <si>
    <t>1,800,001円　～　1,900,000円</t>
    <rPh sb="9" eb="10">
      <t>エン</t>
    </rPh>
    <rPh sb="22" eb="23">
      <t>エン</t>
    </rPh>
    <phoneticPr fontId="3"/>
  </si>
  <si>
    <t>1,900,001円　～　2,000,000円</t>
    <rPh sb="9" eb="10">
      <t>エン</t>
    </rPh>
    <rPh sb="22" eb="23">
      <t>エン</t>
    </rPh>
    <phoneticPr fontId="3"/>
  </si>
  <si>
    <t>2,000,001円　～　2,100,000円</t>
    <rPh sb="9" eb="10">
      <t>エン</t>
    </rPh>
    <rPh sb="22" eb="23">
      <t>エン</t>
    </rPh>
    <phoneticPr fontId="3"/>
  </si>
  <si>
    <t>2,100,001円　～　2,200,000円</t>
    <rPh sb="9" eb="10">
      <t>エン</t>
    </rPh>
    <rPh sb="22" eb="23">
      <t>エン</t>
    </rPh>
    <phoneticPr fontId="3"/>
  </si>
  <si>
    <t>2,200,001円　～　2,300,000円</t>
    <rPh sb="9" eb="10">
      <t>エン</t>
    </rPh>
    <rPh sb="22" eb="23">
      <t>エン</t>
    </rPh>
    <phoneticPr fontId="3"/>
  </si>
  <si>
    <t>2,300,001円　～　2,400,000円</t>
    <rPh sb="9" eb="10">
      <t>エン</t>
    </rPh>
    <rPh sb="22" eb="23">
      <t>エン</t>
    </rPh>
    <phoneticPr fontId="3"/>
  </si>
  <si>
    <t>2,400,001円　～　2,500,000円</t>
    <rPh sb="9" eb="10">
      <t>エン</t>
    </rPh>
    <rPh sb="22" eb="23">
      <t>エン</t>
    </rPh>
    <phoneticPr fontId="3"/>
  </si>
  <si>
    <t>2,500,001円　～　2,600,000円</t>
    <rPh sb="9" eb="10">
      <t>エン</t>
    </rPh>
    <rPh sb="22" eb="23">
      <t>エン</t>
    </rPh>
    <phoneticPr fontId="3"/>
  </si>
  <si>
    <t>2,600,001円　～　2,700,000円</t>
    <rPh sb="9" eb="10">
      <t>エン</t>
    </rPh>
    <rPh sb="22" eb="23">
      <t>エン</t>
    </rPh>
    <phoneticPr fontId="3"/>
  </si>
  <si>
    <t>2,700,001円　～　2,800,000円</t>
    <rPh sb="9" eb="10">
      <t>エン</t>
    </rPh>
    <rPh sb="22" eb="23">
      <t>エン</t>
    </rPh>
    <phoneticPr fontId="3"/>
  </si>
  <si>
    <t>2,800,001円　～　2,900,000円</t>
    <rPh sb="9" eb="10">
      <t>エン</t>
    </rPh>
    <rPh sb="22" eb="23">
      <t>エン</t>
    </rPh>
    <phoneticPr fontId="3"/>
  </si>
  <si>
    <t>2,900,001円　～　3,000,000円</t>
    <rPh sb="9" eb="10">
      <t>エン</t>
    </rPh>
    <rPh sb="22" eb="23">
      <t>エン</t>
    </rPh>
    <phoneticPr fontId="3"/>
  </si>
  <si>
    <t>3,000,001円　～　3,100,000円</t>
    <rPh sb="9" eb="10">
      <t>エン</t>
    </rPh>
    <rPh sb="22" eb="23">
      <t>エン</t>
    </rPh>
    <phoneticPr fontId="3"/>
  </si>
  <si>
    <t>3,100,001円　～　3,200,000円</t>
    <rPh sb="9" eb="10">
      <t>エン</t>
    </rPh>
    <rPh sb="22" eb="23">
      <t>エン</t>
    </rPh>
    <phoneticPr fontId="3"/>
  </si>
  <si>
    <t>3,200,001円　～　3,300,000円</t>
    <rPh sb="9" eb="10">
      <t>エン</t>
    </rPh>
    <rPh sb="22" eb="23">
      <t>エン</t>
    </rPh>
    <phoneticPr fontId="3"/>
  </si>
  <si>
    <t>3,300,001円　～　3,400,000円</t>
    <rPh sb="9" eb="10">
      <t>エン</t>
    </rPh>
    <rPh sb="22" eb="23">
      <t>エン</t>
    </rPh>
    <phoneticPr fontId="3"/>
  </si>
  <si>
    <t>3,400,001円以上</t>
    <rPh sb="9" eb="10">
      <t>エン</t>
    </rPh>
    <rPh sb="10" eb="12">
      <t>イジョウ</t>
    </rPh>
    <phoneticPr fontId="3"/>
  </si>
  <si>
    <t>（注１）</t>
    <rPh sb="1" eb="2">
      <t>チュウ</t>
    </rPh>
    <phoneticPr fontId="3"/>
  </si>
  <si>
    <t>（注２）</t>
    <rPh sb="1" eb="2">
      <t>チュウ</t>
    </rPh>
    <phoneticPr fontId="3"/>
  </si>
  <si>
    <t>本人からの事務費徴収額（月額）（円）</t>
    <rPh sb="0" eb="2">
      <t>ホンニン</t>
    </rPh>
    <rPh sb="5" eb="8">
      <t>ジムヒ</t>
    </rPh>
    <rPh sb="8" eb="11">
      <t>チョウシュウガク</t>
    </rPh>
    <rPh sb="12" eb="14">
      <t>ゲツガク</t>
    </rPh>
    <rPh sb="16" eb="17">
      <t>エン</t>
    </rPh>
    <phoneticPr fontId="3"/>
  </si>
  <si>
    <t>（注３）</t>
    <rPh sb="1" eb="2">
      <t>チュウ</t>
    </rPh>
    <phoneticPr fontId="3"/>
  </si>
  <si>
    <t>全　額</t>
    <rPh sb="0" eb="1">
      <t>ゼン</t>
    </rPh>
    <rPh sb="2" eb="3">
      <t>ガク</t>
    </rPh>
    <phoneticPr fontId="3"/>
  </si>
  <si>
    <t>ケアハウス</t>
    <phoneticPr fontId="3"/>
  </si>
  <si>
    <t>軽費老人ホーム特別事務費等一覧</t>
    <rPh sb="0" eb="2">
      <t>ケイヒ</t>
    </rPh>
    <rPh sb="2" eb="4">
      <t>ロウジン</t>
    </rPh>
    <rPh sb="7" eb="9">
      <t>トクベツ</t>
    </rPh>
    <rPh sb="9" eb="12">
      <t>ジムヒ</t>
    </rPh>
    <rPh sb="12" eb="13">
      <t>ナド</t>
    </rPh>
    <rPh sb="13" eb="15">
      <t>イチラン</t>
    </rPh>
    <phoneticPr fontId="3"/>
  </si>
  <si>
    <t>①内容・対象</t>
    <rPh sb="1" eb="3">
      <t>ナイヨウ</t>
    </rPh>
    <rPh sb="4" eb="6">
      <t>タイショウ</t>
    </rPh>
    <phoneticPr fontId="3"/>
  </si>
  <si>
    <t>②参照通知</t>
    <rPh sb="1" eb="3">
      <t>サンショウ</t>
    </rPh>
    <rPh sb="3" eb="5">
      <t>ツウチ</t>
    </rPh>
    <phoneticPr fontId="3"/>
  </si>
  <si>
    <t>③加算額（月額）</t>
    <rPh sb="1" eb="4">
      <t>カサンガク</t>
    </rPh>
    <rPh sb="5" eb="6">
      <t>ツキ</t>
    </rPh>
    <rPh sb="6" eb="7">
      <t>ガク</t>
    </rPh>
    <phoneticPr fontId="3"/>
  </si>
  <si>
    <t>※円未満切捨て</t>
    <rPh sb="1" eb="2">
      <t>エン</t>
    </rPh>
    <rPh sb="2" eb="4">
      <t>ミマン</t>
    </rPh>
    <rPh sb="4" eb="6">
      <t>キリス</t>
    </rPh>
    <phoneticPr fontId="3"/>
  </si>
  <si>
    <t>施設の区分</t>
    <rPh sb="0" eb="2">
      <t>シセツ</t>
    </rPh>
    <rPh sb="3" eb="5">
      <t>クブン</t>
    </rPh>
    <phoneticPr fontId="3"/>
  </si>
  <si>
    <t>12年以上14年未満</t>
    <rPh sb="2" eb="5">
      <t>ネンイジョウ</t>
    </rPh>
    <rPh sb="7" eb="8">
      <t>ネン</t>
    </rPh>
    <rPh sb="8" eb="10">
      <t>ミマン</t>
    </rPh>
    <phoneticPr fontId="3"/>
  </si>
  <si>
    <t>職員１人当たり　　　　　　　　　　　　　　　平均勤続年数</t>
    <rPh sb="0" eb="2">
      <t>ショクイン</t>
    </rPh>
    <rPh sb="3" eb="4">
      <t>ヒト</t>
    </rPh>
    <rPh sb="4" eb="5">
      <t>ア</t>
    </rPh>
    <rPh sb="22" eb="24">
      <t>ヘイキン</t>
    </rPh>
    <rPh sb="24" eb="26">
      <t>キンゾク</t>
    </rPh>
    <rPh sb="26" eb="28">
      <t>ネンスウ</t>
    </rPh>
    <phoneticPr fontId="3"/>
  </si>
  <si>
    <t>Ｂ階級</t>
    <rPh sb="1" eb="3">
      <t>カイキュウ</t>
    </rPh>
    <phoneticPr fontId="3"/>
  </si>
  <si>
    <t>Ａ階級</t>
    <rPh sb="1" eb="3">
      <t>カイキュウ</t>
    </rPh>
    <phoneticPr fontId="3"/>
  </si>
  <si>
    <t>Ｃ階級</t>
    <rPh sb="1" eb="3">
      <t>カイキュウ</t>
    </rPh>
    <phoneticPr fontId="3"/>
  </si>
  <si>
    <t>Ｄ階級</t>
    <rPh sb="1" eb="3">
      <t>カイキュウ</t>
    </rPh>
    <phoneticPr fontId="3"/>
  </si>
  <si>
    <t>Ｅ階級</t>
    <rPh sb="1" eb="3">
      <t>カイキュウ</t>
    </rPh>
    <phoneticPr fontId="3"/>
  </si>
  <si>
    <t>Ｆ階級</t>
    <rPh sb="1" eb="3">
      <t>カイキュウ</t>
    </rPh>
    <phoneticPr fontId="3"/>
  </si>
  <si>
    <t>Ｇ階級</t>
    <rPh sb="1" eb="3">
      <t>カイキュウ</t>
    </rPh>
    <phoneticPr fontId="3"/>
  </si>
  <si>
    <t>Ｈ階級</t>
    <rPh sb="1" eb="3">
      <t>カイキュウ</t>
    </rPh>
    <phoneticPr fontId="3"/>
  </si>
  <si>
    <t>14年以上</t>
    <rPh sb="2" eb="5">
      <t>ネンイジョウ</t>
    </rPh>
    <phoneticPr fontId="3"/>
  </si>
  <si>
    <t>10年以上12年未満</t>
    <rPh sb="2" eb="5">
      <t>ネンイジョウ</t>
    </rPh>
    <rPh sb="7" eb="8">
      <t>ネン</t>
    </rPh>
    <rPh sb="8" eb="10">
      <t>ミマン</t>
    </rPh>
    <phoneticPr fontId="3"/>
  </si>
  <si>
    <t>８年以上10年未満</t>
    <rPh sb="1" eb="4">
      <t>ネンイジョウ</t>
    </rPh>
    <rPh sb="6" eb="7">
      <t>ネン</t>
    </rPh>
    <rPh sb="7" eb="9">
      <t>ミマン</t>
    </rPh>
    <phoneticPr fontId="3"/>
  </si>
  <si>
    <t>６年以上８年未満</t>
    <rPh sb="1" eb="4">
      <t>ネンイジョウ</t>
    </rPh>
    <rPh sb="5" eb="6">
      <t>ネン</t>
    </rPh>
    <rPh sb="6" eb="8">
      <t>ミマン</t>
    </rPh>
    <phoneticPr fontId="3"/>
  </si>
  <si>
    <t>４年以上６年未満</t>
    <rPh sb="1" eb="4">
      <t>ネンイジョウ</t>
    </rPh>
    <rPh sb="5" eb="6">
      <t>ネン</t>
    </rPh>
    <rPh sb="6" eb="8">
      <t>ミマン</t>
    </rPh>
    <phoneticPr fontId="3"/>
  </si>
  <si>
    <t>２年以上４年未満</t>
    <rPh sb="1" eb="4">
      <t>ネンイジョウ</t>
    </rPh>
    <rPh sb="5" eb="6">
      <t>ネン</t>
    </rPh>
    <rPh sb="6" eb="8">
      <t>ミマン</t>
    </rPh>
    <phoneticPr fontId="3"/>
  </si>
  <si>
    <t>２年未満</t>
    <rPh sb="1" eb="2">
      <t>ネン</t>
    </rPh>
    <rPh sb="2" eb="4">
      <t>ミマン</t>
    </rPh>
    <phoneticPr fontId="3"/>
  </si>
  <si>
    <t>５月</t>
  </si>
  <si>
    <t>６月</t>
  </si>
  <si>
    <t>７月</t>
  </si>
  <si>
    <t>８月</t>
  </si>
  <si>
    <t>９月</t>
  </si>
  <si>
    <t>１０月</t>
  </si>
  <si>
    <t>１１月</t>
  </si>
  <si>
    <t>１２月</t>
  </si>
  <si>
    <t>１月</t>
  </si>
  <si>
    <t>２月</t>
  </si>
  <si>
    <t>３月</t>
  </si>
  <si>
    <t>別表１（軽費A・ｹｱﾊｳｽ共通）</t>
    <rPh sb="0" eb="2">
      <t>ベッピョウ</t>
    </rPh>
    <rPh sb="4" eb="6">
      <t>ケイヒ</t>
    </rPh>
    <rPh sb="13" eb="15">
      <t>キョウツウ</t>
    </rPh>
    <phoneticPr fontId="3"/>
  </si>
  <si>
    <t>補　　助　　金　　所　　要　　額　　調　　書</t>
    <rPh sb="0" eb="7">
      <t>ホジョキン</t>
    </rPh>
    <rPh sb="9" eb="13">
      <t>ショヨウ</t>
    </rPh>
    <rPh sb="15" eb="16">
      <t>ガク</t>
    </rPh>
    <rPh sb="18" eb="22">
      <t>チョウショ</t>
    </rPh>
    <phoneticPr fontId="3"/>
  </si>
  <si>
    <t>社会福祉法人名
市町村名</t>
    <rPh sb="0" eb="2">
      <t>シャカイ</t>
    </rPh>
    <rPh sb="2" eb="4">
      <t>フクシ</t>
    </rPh>
    <rPh sb="4" eb="6">
      <t>ホウジン</t>
    </rPh>
    <rPh sb="6" eb="7">
      <t>メイ</t>
    </rPh>
    <rPh sb="8" eb="11">
      <t>シチョウソン</t>
    </rPh>
    <rPh sb="11" eb="12">
      <t>メイ</t>
    </rPh>
    <phoneticPr fontId="3"/>
  </si>
  <si>
    <t>総事業費</t>
    <rPh sb="0" eb="1">
      <t>ソウ</t>
    </rPh>
    <rPh sb="1" eb="4">
      <t>ジギョウヒ</t>
    </rPh>
    <phoneticPr fontId="3"/>
  </si>
  <si>
    <t>事　務　費</t>
    <rPh sb="0" eb="5">
      <t>ジムヒ</t>
    </rPh>
    <phoneticPr fontId="3"/>
  </si>
  <si>
    <t>事務費基準額</t>
    <rPh sb="0" eb="3">
      <t>ジムヒ</t>
    </rPh>
    <rPh sb="3" eb="6">
      <t>キジュンガク</t>
    </rPh>
    <phoneticPr fontId="3"/>
  </si>
  <si>
    <t>事務費本人</t>
    <rPh sb="0" eb="3">
      <t>ジムヒ</t>
    </rPh>
    <rPh sb="3" eb="5">
      <t>ホンニン</t>
    </rPh>
    <phoneticPr fontId="3"/>
  </si>
  <si>
    <t>減免予定額</t>
    <rPh sb="0" eb="2">
      <t>ゲンメン</t>
    </rPh>
    <rPh sb="2" eb="5">
      <t>ヨテイガク</t>
    </rPh>
    <phoneticPr fontId="3"/>
  </si>
  <si>
    <t>県補助基準額</t>
    <rPh sb="0" eb="1">
      <t>ケン</t>
    </rPh>
    <rPh sb="1" eb="3">
      <t>ホジョ</t>
    </rPh>
    <rPh sb="3" eb="6">
      <t>キジュンガク</t>
    </rPh>
    <phoneticPr fontId="3"/>
  </si>
  <si>
    <t>県補助予定額</t>
    <rPh sb="0" eb="1">
      <t>ケン</t>
    </rPh>
    <rPh sb="1" eb="3">
      <t>ホジョ</t>
    </rPh>
    <rPh sb="3" eb="6">
      <t>ヨテイガク</t>
    </rPh>
    <phoneticPr fontId="3"/>
  </si>
  <si>
    <t>県補助所要額</t>
    <rPh sb="0" eb="1">
      <t>ケン</t>
    </rPh>
    <rPh sb="1" eb="3">
      <t>ホジョ</t>
    </rPh>
    <rPh sb="3" eb="5">
      <t>ショヨウ</t>
    </rPh>
    <rPh sb="5" eb="6">
      <t>ガク</t>
    </rPh>
    <phoneticPr fontId="3"/>
  </si>
  <si>
    <t>施設名</t>
    <rPh sb="0" eb="2">
      <t>シセツ</t>
    </rPh>
    <rPh sb="2" eb="3">
      <t>メイ</t>
    </rPh>
    <phoneticPr fontId="3"/>
  </si>
  <si>
    <t>支出予定額</t>
    <rPh sb="0" eb="2">
      <t>シシュツ</t>
    </rPh>
    <rPh sb="2" eb="4">
      <t>ヨテイ</t>
    </rPh>
    <rPh sb="4" eb="5">
      <t>ヨテイガク</t>
    </rPh>
    <phoneticPr fontId="3"/>
  </si>
  <si>
    <t>徴収予定額</t>
    <rPh sb="0" eb="2">
      <t>チョウシュウ</t>
    </rPh>
    <rPh sb="2" eb="5">
      <t>ヨテイガク</t>
    </rPh>
    <phoneticPr fontId="3"/>
  </si>
  <si>
    <t>(注）１</t>
    <rPh sb="1" eb="2">
      <t>チュウ</t>
    </rPh>
    <phoneticPr fontId="3"/>
  </si>
  <si>
    <t>　(E)欄については，(B)欄の額又は(C)欄の額のいずれか少ない方の額から(D)欄の額を控除した額を記入すること。</t>
    <rPh sb="4" eb="5">
      <t>ラン</t>
    </rPh>
    <rPh sb="14" eb="15">
      <t>ラン</t>
    </rPh>
    <rPh sb="16" eb="17">
      <t>ガク</t>
    </rPh>
    <rPh sb="17" eb="18">
      <t>マタ</t>
    </rPh>
    <rPh sb="22" eb="23">
      <t>ラン</t>
    </rPh>
    <rPh sb="24" eb="25">
      <t>ガク</t>
    </rPh>
    <rPh sb="30" eb="31">
      <t>スク</t>
    </rPh>
    <rPh sb="33" eb="34">
      <t>ホウ</t>
    </rPh>
    <rPh sb="35" eb="36">
      <t>ガク</t>
    </rPh>
    <rPh sb="41" eb="42">
      <t>ラン</t>
    </rPh>
    <rPh sb="43" eb="44">
      <t>ガク</t>
    </rPh>
    <rPh sb="45" eb="47">
      <t>コウジョ</t>
    </rPh>
    <rPh sb="49" eb="50">
      <t>ガク</t>
    </rPh>
    <rPh sb="51" eb="53">
      <t>キニュウ</t>
    </rPh>
    <phoneticPr fontId="3"/>
  </si>
  <si>
    <t>　(F)欄については，(E)欄の額記入すること。ただし，公立施設においては，(E)×2／3の額を記入すること。</t>
    <rPh sb="4" eb="5">
      <t>ラン</t>
    </rPh>
    <rPh sb="14" eb="15">
      <t>ラン</t>
    </rPh>
    <rPh sb="16" eb="17">
      <t>ガク</t>
    </rPh>
    <rPh sb="17" eb="19">
      <t>キニュウ</t>
    </rPh>
    <rPh sb="28" eb="30">
      <t>コウリツ</t>
    </rPh>
    <rPh sb="30" eb="32">
      <t>シセツ</t>
    </rPh>
    <rPh sb="46" eb="47">
      <t>ガク</t>
    </rPh>
    <rPh sb="48" eb="50">
      <t>キニュウ</t>
    </rPh>
    <phoneticPr fontId="3"/>
  </si>
  <si>
    <t>　(G)欄については，(F)欄の額記入すること。ただし，公立施設においては，(E)×2／3の額を記入すること。</t>
    <rPh sb="4" eb="5">
      <t>ラン</t>
    </rPh>
    <rPh sb="14" eb="15">
      <t>ラン</t>
    </rPh>
    <phoneticPr fontId="3"/>
  </si>
  <si>
    <t>別表２</t>
    <rPh sb="0" eb="2">
      <t>ベッピョウ</t>
    </rPh>
    <phoneticPr fontId="3"/>
  </si>
  <si>
    <t>（１）軽費老人ホーム支出額内訳　　A型・ケアハウス</t>
    <rPh sb="3" eb="5">
      <t>ケイヒ</t>
    </rPh>
    <rPh sb="5" eb="7">
      <t>ロウジン</t>
    </rPh>
    <rPh sb="10" eb="13">
      <t>シシュツガク</t>
    </rPh>
    <rPh sb="13" eb="15">
      <t>ウチワケ</t>
    </rPh>
    <rPh sb="18" eb="19">
      <t>ガタ</t>
    </rPh>
    <phoneticPr fontId="3"/>
  </si>
  <si>
    <t>区　　　　　　　分</t>
    <rPh sb="0" eb="9">
      <t>クブン</t>
    </rPh>
    <phoneticPr fontId="3"/>
  </si>
  <si>
    <t>総　事　業　費</t>
    <rPh sb="0" eb="1">
      <t>ソウ</t>
    </rPh>
    <rPh sb="2" eb="7">
      <t>ジギョウヒ</t>
    </rPh>
    <phoneticPr fontId="3"/>
  </si>
  <si>
    <t>備　　考</t>
    <rPh sb="0" eb="4">
      <t>ビコウ</t>
    </rPh>
    <phoneticPr fontId="3"/>
  </si>
  <si>
    <t>事務費</t>
    <rPh sb="0" eb="3">
      <t>ジムヒ</t>
    </rPh>
    <phoneticPr fontId="3"/>
  </si>
  <si>
    <t>　人件費</t>
    <rPh sb="1" eb="4">
      <t>ジンケンヒ</t>
    </rPh>
    <phoneticPr fontId="3"/>
  </si>
  <si>
    <t>　事務費</t>
    <rPh sb="1" eb="4">
      <t>ジムヒ</t>
    </rPh>
    <phoneticPr fontId="3"/>
  </si>
  <si>
    <t>小　　　　　計</t>
    <rPh sb="0" eb="7">
      <t>ショウケイ</t>
    </rPh>
    <phoneticPr fontId="3"/>
  </si>
  <si>
    <t>　事業費</t>
    <rPh sb="1" eb="4">
      <t>ジギョウヒ</t>
    </rPh>
    <phoneticPr fontId="3"/>
  </si>
  <si>
    <t>合　　　　計</t>
    <rPh sb="0" eb="6">
      <t>ゴウケイ</t>
    </rPh>
    <phoneticPr fontId="3"/>
  </si>
  <si>
    <t>※　「左のうち事務費対象経費」欄の合計を別表１「補助金所要額調書」の「事務費実支出額」欄に記入すること。</t>
    <rPh sb="3" eb="4">
      <t>ヒダリ</t>
    </rPh>
    <rPh sb="7" eb="10">
      <t>ジムヒ</t>
    </rPh>
    <rPh sb="10" eb="12">
      <t>タイショウ</t>
    </rPh>
    <rPh sb="12" eb="14">
      <t>ケイヒ</t>
    </rPh>
    <rPh sb="15" eb="16">
      <t>ラン</t>
    </rPh>
    <rPh sb="17" eb="19">
      <t>ゴウケイ</t>
    </rPh>
    <rPh sb="20" eb="22">
      <t>ベッピョウ</t>
    </rPh>
    <rPh sb="24" eb="27">
      <t>ホジョキン</t>
    </rPh>
    <rPh sb="27" eb="30">
      <t>ショヨウガク</t>
    </rPh>
    <rPh sb="30" eb="31">
      <t>シラ</t>
    </rPh>
    <rPh sb="31" eb="32">
      <t>チョウショ</t>
    </rPh>
    <rPh sb="35" eb="38">
      <t>ジムヒ</t>
    </rPh>
    <rPh sb="38" eb="39">
      <t>ジツ</t>
    </rPh>
    <rPh sb="39" eb="41">
      <t>シシュツ</t>
    </rPh>
    <rPh sb="41" eb="42">
      <t>ガク</t>
    </rPh>
    <rPh sb="43" eb="44">
      <t>ラン</t>
    </rPh>
    <phoneticPr fontId="3"/>
  </si>
  <si>
    <t>（２）階層別、月別利用人員内訳</t>
    <rPh sb="3" eb="5">
      <t>カイソウ</t>
    </rPh>
    <rPh sb="5" eb="6">
      <t>ベツ</t>
    </rPh>
    <rPh sb="7" eb="9">
      <t>ツキベツ</t>
    </rPh>
    <rPh sb="9" eb="11">
      <t>リヨウ</t>
    </rPh>
    <rPh sb="11" eb="13">
      <t>ジンイン</t>
    </rPh>
    <rPh sb="13" eb="15">
      <t>ウチワケ</t>
    </rPh>
    <phoneticPr fontId="3"/>
  </si>
  <si>
    <t>ア　A型</t>
    <rPh sb="3" eb="4">
      <t>カタ</t>
    </rPh>
    <phoneticPr fontId="3"/>
  </si>
  <si>
    <t>(ｱ)　平成３年７月１日以降入所者分</t>
    <rPh sb="4" eb="6">
      <t>ヘイセイ</t>
    </rPh>
    <rPh sb="7" eb="8">
      <t>ネン</t>
    </rPh>
    <rPh sb="9" eb="10">
      <t>ガツ</t>
    </rPh>
    <rPh sb="11" eb="12">
      <t>ニチ</t>
    </rPh>
    <rPh sb="12" eb="14">
      <t>イコウ</t>
    </rPh>
    <rPh sb="14" eb="17">
      <t>ニュウショシャ</t>
    </rPh>
    <rPh sb="17" eb="18">
      <t>ブン</t>
    </rPh>
    <phoneticPr fontId="3"/>
  </si>
  <si>
    <t>(ｲ)　平成３年６月３０日以前入所者分</t>
    <rPh sb="4" eb="6">
      <t>ヘイセイ</t>
    </rPh>
    <rPh sb="7" eb="8">
      <t>ネン</t>
    </rPh>
    <rPh sb="9" eb="10">
      <t>ガツ</t>
    </rPh>
    <rPh sb="12" eb="13">
      <t>ニチ</t>
    </rPh>
    <rPh sb="13" eb="14">
      <t>イコウ</t>
    </rPh>
    <rPh sb="14" eb="15">
      <t>マエ</t>
    </rPh>
    <rPh sb="15" eb="18">
      <t>ニュウショシャ</t>
    </rPh>
    <rPh sb="18" eb="19">
      <t>ブン</t>
    </rPh>
    <phoneticPr fontId="3"/>
  </si>
  <si>
    <t>階層の　区　分</t>
    <rPh sb="0" eb="2">
      <t>カイソウ</t>
    </rPh>
    <rPh sb="4" eb="7">
      <t>クブン</t>
    </rPh>
    <phoneticPr fontId="3"/>
  </si>
  <si>
    <t>４月</t>
    <rPh sb="1" eb="2">
      <t>ガツ</t>
    </rPh>
    <phoneticPr fontId="3"/>
  </si>
  <si>
    <t>計</t>
    <rPh sb="0" eb="1">
      <t>ケイ</t>
    </rPh>
    <phoneticPr fontId="3"/>
  </si>
  <si>
    <t>階層の区分</t>
    <rPh sb="0" eb="2">
      <t>カイソウ</t>
    </rPh>
    <rPh sb="3" eb="5">
      <t>クブン</t>
    </rPh>
    <phoneticPr fontId="3"/>
  </si>
  <si>
    <t>A階層</t>
    <rPh sb="1" eb="3">
      <t>カイソウ</t>
    </rPh>
    <phoneticPr fontId="3"/>
  </si>
  <si>
    <t>B階層</t>
    <rPh sb="1" eb="3">
      <t>カイソウ</t>
    </rPh>
    <phoneticPr fontId="3"/>
  </si>
  <si>
    <t>C　　階　　層</t>
    <rPh sb="3" eb="7">
      <t>カイソウ</t>
    </rPh>
    <phoneticPr fontId="3"/>
  </si>
  <si>
    <r>
      <t>C</t>
    </r>
    <r>
      <rPr>
        <sz val="8"/>
        <rFont val="ＭＳ 明朝"/>
        <family val="1"/>
        <charset val="128"/>
      </rPr>
      <t>１</t>
    </r>
    <phoneticPr fontId="3"/>
  </si>
  <si>
    <r>
      <t>C</t>
    </r>
    <r>
      <rPr>
        <sz val="8"/>
        <rFont val="ＭＳ 明朝"/>
        <family val="1"/>
        <charset val="128"/>
      </rPr>
      <t>2</t>
    </r>
    <r>
      <rPr>
        <sz val="11"/>
        <rFont val="ＭＳ Ｐゴシック"/>
        <family val="3"/>
        <charset val="128"/>
      </rPr>
      <t/>
    </r>
  </si>
  <si>
    <r>
      <t>C</t>
    </r>
    <r>
      <rPr>
        <sz val="8"/>
        <rFont val="ＭＳ 明朝"/>
        <family val="1"/>
        <charset val="128"/>
      </rPr>
      <t>3</t>
    </r>
    <r>
      <rPr>
        <sz val="11"/>
        <rFont val="ＭＳ Ｐゴシック"/>
        <family val="3"/>
        <charset val="128"/>
      </rPr>
      <t/>
    </r>
  </si>
  <si>
    <r>
      <t>C</t>
    </r>
    <r>
      <rPr>
        <sz val="8"/>
        <rFont val="ＭＳ 明朝"/>
        <family val="1"/>
        <charset val="128"/>
      </rPr>
      <t>4</t>
    </r>
    <r>
      <rPr>
        <sz val="11"/>
        <rFont val="ＭＳ Ｐゴシック"/>
        <family val="3"/>
        <charset val="128"/>
      </rPr>
      <t/>
    </r>
  </si>
  <si>
    <r>
      <t>C</t>
    </r>
    <r>
      <rPr>
        <sz val="8"/>
        <rFont val="ＭＳ 明朝"/>
        <family val="1"/>
        <charset val="128"/>
      </rPr>
      <t>5</t>
    </r>
    <r>
      <rPr>
        <sz val="11"/>
        <rFont val="ＭＳ Ｐゴシック"/>
        <family val="3"/>
        <charset val="128"/>
      </rPr>
      <t/>
    </r>
  </si>
  <si>
    <r>
      <t>C</t>
    </r>
    <r>
      <rPr>
        <sz val="8"/>
        <rFont val="ＭＳ 明朝"/>
        <family val="1"/>
        <charset val="128"/>
      </rPr>
      <t>6</t>
    </r>
    <r>
      <rPr>
        <sz val="11"/>
        <rFont val="ＭＳ Ｐゴシック"/>
        <family val="3"/>
        <charset val="128"/>
      </rPr>
      <t/>
    </r>
  </si>
  <si>
    <r>
      <t>C</t>
    </r>
    <r>
      <rPr>
        <sz val="8"/>
        <rFont val="ＭＳ 明朝"/>
        <family val="1"/>
        <charset val="128"/>
      </rPr>
      <t>7</t>
    </r>
    <r>
      <rPr>
        <sz val="11"/>
        <rFont val="ＭＳ Ｐゴシック"/>
        <family val="3"/>
        <charset val="128"/>
      </rPr>
      <t/>
    </r>
  </si>
  <si>
    <r>
      <t>C</t>
    </r>
    <r>
      <rPr>
        <sz val="8"/>
        <rFont val="ＭＳ 明朝"/>
        <family val="1"/>
        <charset val="128"/>
      </rPr>
      <t>8</t>
    </r>
    <r>
      <rPr>
        <sz val="11"/>
        <rFont val="ＭＳ Ｐゴシック"/>
        <family val="3"/>
        <charset val="128"/>
      </rPr>
      <t/>
    </r>
  </si>
  <si>
    <r>
      <t>C</t>
    </r>
    <r>
      <rPr>
        <sz val="8"/>
        <rFont val="ＭＳ 明朝"/>
        <family val="1"/>
        <charset val="128"/>
      </rPr>
      <t>9</t>
    </r>
    <r>
      <rPr>
        <sz val="11"/>
        <rFont val="ＭＳ Ｐゴシック"/>
        <family val="3"/>
        <charset val="128"/>
      </rPr>
      <t/>
    </r>
  </si>
  <si>
    <r>
      <t>C</t>
    </r>
    <r>
      <rPr>
        <sz val="8"/>
        <rFont val="ＭＳ 明朝"/>
        <family val="1"/>
        <charset val="128"/>
      </rPr>
      <t>10</t>
    </r>
    <r>
      <rPr>
        <sz val="11"/>
        <rFont val="ＭＳ Ｐゴシック"/>
        <family val="3"/>
        <charset val="128"/>
      </rPr>
      <t/>
    </r>
  </si>
  <si>
    <t>（注１）　各月の利用人員は，各月初日の実利用人員を記入すること。</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phoneticPr fontId="3"/>
  </si>
  <si>
    <t>（注２）　夫婦での入居において、本人徴収額が月額7,000円に該当する場合は，０階層に</t>
    <rPh sb="1" eb="2">
      <t>チュウ</t>
    </rPh>
    <rPh sb="5" eb="7">
      <t>フウフ</t>
    </rPh>
    <rPh sb="9" eb="11">
      <t>ニュウキョ</t>
    </rPh>
    <rPh sb="16" eb="18">
      <t>ホンニン</t>
    </rPh>
    <rPh sb="18" eb="20">
      <t>チョウシュウ</t>
    </rPh>
    <rPh sb="20" eb="21">
      <t>ガク</t>
    </rPh>
    <rPh sb="22" eb="24">
      <t>ゲツガク</t>
    </rPh>
    <rPh sb="29" eb="30">
      <t>エン</t>
    </rPh>
    <rPh sb="31" eb="33">
      <t>ガイトウ</t>
    </rPh>
    <rPh sb="35" eb="37">
      <t>バアイ</t>
    </rPh>
    <rPh sb="40" eb="42">
      <t>カイソウ</t>
    </rPh>
    <phoneticPr fontId="3"/>
  </si>
  <si>
    <t>記入すること。</t>
    <rPh sb="0" eb="2">
      <t>キニュウ</t>
    </rPh>
    <phoneticPr fontId="3"/>
  </si>
  <si>
    <t>｛（B）又は（Ｃ）｝－(D)</t>
    <rPh sb="4" eb="5">
      <t>マタ</t>
    </rPh>
    <phoneticPr fontId="3"/>
  </si>
  <si>
    <t>月</t>
    <rPh sb="0" eb="1">
      <t>ゲツ</t>
    </rPh>
    <phoneticPr fontId="3"/>
  </si>
  <si>
    <t>　年</t>
    <rPh sb="1" eb="2">
      <t>トシ</t>
    </rPh>
    <phoneticPr fontId="3"/>
  </si>
  <si>
    <t>　年</t>
    <rPh sb="1" eb="2">
      <t>ネン</t>
    </rPh>
    <phoneticPr fontId="3"/>
  </si>
  <si>
    <t>(注）</t>
    <rPh sb="1" eb="2">
      <t>チュウ</t>
    </rPh>
    <phoneticPr fontId="3"/>
  </si>
  <si>
    <t>とすること。</t>
    <phoneticPr fontId="3"/>
  </si>
  <si>
    <t>（e）欄の算定は，６ヶ月以上の端数は１年とし，６ヶ月未満の端数は切り捨て，整数年</t>
    <rPh sb="5" eb="7">
      <t>サンテイ</t>
    </rPh>
    <rPh sb="10" eb="12">
      <t>カゲツ</t>
    </rPh>
    <rPh sb="12" eb="14">
      <t>イジョウ</t>
    </rPh>
    <rPh sb="15" eb="17">
      <t>ハスウ</t>
    </rPh>
    <rPh sb="19" eb="20">
      <t>ネン</t>
    </rPh>
    <rPh sb="25" eb="26">
      <t>ゲツ</t>
    </rPh>
    <rPh sb="26" eb="28">
      <t>ミマン</t>
    </rPh>
    <rPh sb="29" eb="31">
      <t>ハスウ</t>
    </rPh>
    <rPh sb="32" eb="35">
      <t>キリス</t>
    </rPh>
    <rPh sb="37" eb="39">
      <t>セイスウ</t>
    </rPh>
    <rPh sb="39" eb="40">
      <t>ネン</t>
    </rPh>
    <phoneticPr fontId="3"/>
  </si>
  <si>
    <t>加算分</t>
    <rPh sb="0" eb="3">
      <t>カサンブン</t>
    </rPh>
    <phoneticPr fontId="3"/>
  </si>
  <si>
    <t>別表Ⅰ</t>
    <rPh sb="0" eb="2">
      <t>ベッピョウ</t>
    </rPh>
    <phoneticPr fontId="3"/>
  </si>
  <si>
    <t>軽費老人ホーム一般事務費単価表</t>
    <rPh sb="0" eb="2">
      <t>ケイヒ</t>
    </rPh>
    <rPh sb="2" eb="4">
      <t>ロウジン</t>
    </rPh>
    <rPh sb="7" eb="9">
      <t>イッパン</t>
    </rPh>
    <rPh sb="9" eb="12">
      <t>ジムヒ</t>
    </rPh>
    <rPh sb="12" eb="14">
      <t>タンカ</t>
    </rPh>
    <rPh sb="14" eb="15">
      <t>ヒョウ</t>
    </rPh>
    <phoneticPr fontId="3"/>
  </si>
  <si>
    <t>別表Ⅱ</t>
    <rPh sb="0" eb="2">
      <t>ベッピョウ</t>
    </rPh>
    <phoneticPr fontId="3"/>
  </si>
  <si>
    <t>14%</t>
    <phoneticPr fontId="3"/>
  </si>
  <si>
    <t>13%</t>
    <phoneticPr fontId="3"/>
  </si>
  <si>
    <t>11%</t>
    <phoneticPr fontId="3"/>
  </si>
  <si>
    <t>9%</t>
    <phoneticPr fontId="3"/>
  </si>
  <si>
    <t>7%</t>
    <phoneticPr fontId="3"/>
  </si>
  <si>
    <t>5%</t>
    <phoneticPr fontId="3"/>
  </si>
  <si>
    <t>3%</t>
    <phoneticPr fontId="3"/>
  </si>
  <si>
    <t>1%</t>
    <phoneticPr fontId="3"/>
  </si>
  <si>
    <t>民間施設給与等改善費加算率             (人件費加算分）</t>
    <rPh sb="0" eb="2">
      <t>ミンカン</t>
    </rPh>
    <rPh sb="2" eb="4">
      <t>シセツ</t>
    </rPh>
    <rPh sb="4" eb="6">
      <t>キュウヨ</t>
    </rPh>
    <rPh sb="6" eb="7">
      <t>ナド</t>
    </rPh>
    <rPh sb="7" eb="10">
      <t>カイゼンヒ</t>
    </rPh>
    <rPh sb="10" eb="13">
      <t>カサンリツ</t>
    </rPh>
    <rPh sb="27" eb="30">
      <t>ジンケンヒ</t>
    </rPh>
    <rPh sb="30" eb="33">
      <t>カサンブン</t>
    </rPh>
    <phoneticPr fontId="3"/>
  </si>
  <si>
    <t>加算分</t>
    <rPh sb="0" eb="2">
      <t>カサン</t>
    </rPh>
    <rPh sb="2" eb="3">
      <t>ブン</t>
    </rPh>
    <phoneticPr fontId="3"/>
  </si>
  <si>
    <t>　　　２．単価は，単価積算内訳のとおりである。</t>
    <rPh sb="5" eb="7">
      <t>タンカ</t>
    </rPh>
    <rPh sb="9" eb="11">
      <t>タンカ</t>
    </rPh>
    <rPh sb="11" eb="13">
      <t>セキサン</t>
    </rPh>
    <rPh sb="13" eb="15">
      <t>ウチワケ</t>
    </rPh>
    <phoneticPr fontId="3"/>
  </si>
  <si>
    <t>民　間　給　与　等　改　善　費</t>
    <rPh sb="0" eb="1">
      <t>タミ</t>
    </rPh>
    <rPh sb="2" eb="3">
      <t>アイダ</t>
    </rPh>
    <rPh sb="4" eb="5">
      <t>キュウ</t>
    </rPh>
    <rPh sb="6" eb="7">
      <t>クミ</t>
    </rPh>
    <rPh sb="8" eb="9">
      <t>トウ</t>
    </rPh>
    <rPh sb="10" eb="11">
      <t>カイ</t>
    </rPh>
    <rPh sb="12" eb="13">
      <t>ゼン</t>
    </rPh>
    <rPh sb="14" eb="15">
      <t>ヒ</t>
    </rPh>
    <phoneticPr fontId="3"/>
  </si>
  <si>
    <t>事 務 費　　級地区分</t>
    <rPh sb="0" eb="1">
      <t>コト</t>
    </rPh>
    <rPh sb="2" eb="3">
      <t>ツトム</t>
    </rPh>
    <rPh sb="4" eb="5">
      <t>ヒ</t>
    </rPh>
    <rPh sb="7" eb="8">
      <t>キュウ</t>
    </rPh>
    <rPh sb="8" eb="10">
      <t>チク</t>
    </rPh>
    <rPh sb="10" eb="11">
      <t>ブン</t>
    </rPh>
    <phoneticPr fontId="3"/>
  </si>
  <si>
    <t>左のうち事務費対象経費</t>
    <rPh sb="0" eb="1">
      <t>ヒダリ</t>
    </rPh>
    <rPh sb="4" eb="7">
      <t>ジムヒ</t>
    </rPh>
    <rPh sb="7" eb="9">
      <t>タイショウ</t>
    </rPh>
    <rPh sb="9" eb="11">
      <t>ケイヒ</t>
    </rPh>
    <phoneticPr fontId="3"/>
  </si>
  <si>
    <t>役員報酬支出</t>
    <rPh sb="0" eb="2">
      <t>ヤクイン</t>
    </rPh>
    <rPh sb="2" eb="4">
      <t>ホウシュウ</t>
    </rPh>
    <rPh sb="4" eb="6">
      <t>シシュツ</t>
    </rPh>
    <phoneticPr fontId="3"/>
  </si>
  <si>
    <t>職員給料支出</t>
    <rPh sb="0" eb="2">
      <t>ショクイン</t>
    </rPh>
    <rPh sb="2" eb="4">
      <t>キュウリョウ</t>
    </rPh>
    <rPh sb="4" eb="6">
      <t>シシュツ</t>
    </rPh>
    <phoneticPr fontId="3"/>
  </si>
  <si>
    <t>職員賞与支出</t>
    <rPh sb="0" eb="2">
      <t>ショクイン</t>
    </rPh>
    <rPh sb="2" eb="4">
      <t>ショウヨ</t>
    </rPh>
    <rPh sb="4" eb="6">
      <t>シシュツ</t>
    </rPh>
    <phoneticPr fontId="3"/>
  </si>
  <si>
    <t>非常勤職員給与支出</t>
    <rPh sb="0" eb="3">
      <t>ヒジョウキン</t>
    </rPh>
    <rPh sb="3" eb="5">
      <t>ショクイン</t>
    </rPh>
    <rPh sb="5" eb="7">
      <t>キュウヨ</t>
    </rPh>
    <rPh sb="7" eb="9">
      <t>シシュツ</t>
    </rPh>
    <phoneticPr fontId="3"/>
  </si>
  <si>
    <t>派遣職員費支出</t>
    <rPh sb="0" eb="2">
      <t>ハケン</t>
    </rPh>
    <rPh sb="2" eb="4">
      <t>ショクイン</t>
    </rPh>
    <rPh sb="4" eb="5">
      <t>ヒ</t>
    </rPh>
    <rPh sb="5" eb="7">
      <t>シシュツ</t>
    </rPh>
    <phoneticPr fontId="3"/>
  </si>
  <si>
    <t>退職給付支出</t>
    <rPh sb="0" eb="2">
      <t>タイショク</t>
    </rPh>
    <rPh sb="2" eb="4">
      <t>キュウフ</t>
    </rPh>
    <rPh sb="4" eb="6">
      <t>シシュツ</t>
    </rPh>
    <phoneticPr fontId="3"/>
  </si>
  <si>
    <t>法定福利費支出</t>
    <rPh sb="0" eb="2">
      <t>ホウテイ</t>
    </rPh>
    <rPh sb="2" eb="5">
      <t>フクリヒ</t>
    </rPh>
    <rPh sb="5" eb="7">
      <t>シシュツ</t>
    </rPh>
    <phoneticPr fontId="3"/>
  </si>
  <si>
    <t>給食費支出</t>
    <rPh sb="0" eb="3">
      <t>キュウショクヒ</t>
    </rPh>
    <rPh sb="3" eb="5">
      <t>シシュツ</t>
    </rPh>
    <phoneticPr fontId="3"/>
  </si>
  <si>
    <t>介護用品費支出</t>
    <rPh sb="0" eb="2">
      <t>カイゴ</t>
    </rPh>
    <rPh sb="2" eb="4">
      <t>ヨウヒン</t>
    </rPh>
    <rPh sb="4" eb="5">
      <t>ヒ</t>
    </rPh>
    <rPh sb="5" eb="7">
      <t>シシュツ</t>
    </rPh>
    <phoneticPr fontId="3"/>
  </si>
  <si>
    <t>保健衛生費支出</t>
    <rPh sb="0" eb="2">
      <t>ホケン</t>
    </rPh>
    <rPh sb="2" eb="5">
      <t>エイセイヒ</t>
    </rPh>
    <rPh sb="5" eb="7">
      <t>シシュツ</t>
    </rPh>
    <phoneticPr fontId="3"/>
  </si>
  <si>
    <t>医療費支出</t>
    <rPh sb="0" eb="3">
      <t>イリョウヒ</t>
    </rPh>
    <rPh sb="3" eb="5">
      <t>シシュツ</t>
    </rPh>
    <phoneticPr fontId="3"/>
  </si>
  <si>
    <t>被服費支出</t>
    <rPh sb="0" eb="3">
      <t>ヒフクヒ</t>
    </rPh>
    <rPh sb="3" eb="5">
      <t>シシュツ</t>
    </rPh>
    <phoneticPr fontId="3"/>
  </si>
  <si>
    <t>教養娯楽費支出</t>
    <rPh sb="0" eb="2">
      <t>キョウヨウ</t>
    </rPh>
    <rPh sb="2" eb="5">
      <t>ゴラクヒ</t>
    </rPh>
    <rPh sb="5" eb="7">
      <t>シシュツ</t>
    </rPh>
    <phoneticPr fontId="3"/>
  </si>
  <si>
    <t>日用品費支出</t>
    <rPh sb="0" eb="3">
      <t>ニチヨウヒン</t>
    </rPh>
    <rPh sb="3" eb="4">
      <t>ヒ</t>
    </rPh>
    <rPh sb="4" eb="6">
      <t>シシュツ</t>
    </rPh>
    <phoneticPr fontId="3"/>
  </si>
  <si>
    <t>水道光熱費支出</t>
    <rPh sb="0" eb="2">
      <t>スイドウ</t>
    </rPh>
    <rPh sb="2" eb="5">
      <t>コウネツヒ</t>
    </rPh>
    <rPh sb="5" eb="7">
      <t>シシュツ</t>
    </rPh>
    <phoneticPr fontId="3"/>
  </si>
  <si>
    <t>燃料費支出</t>
    <rPh sb="0" eb="3">
      <t>ネンリョウヒ</t>
    </rPh>
    <rPh sb="3" eb="5">
      <t>シシュツ</t>
    </rPh>
    <phoneticPr fontId="3"/>
  </si>
  <si>
    <t>消耗器具備品費支出</t>
    <rPh sb="0" eb="2">
      <t>ショウモウ</t>
    </rPh>
    <rPh sb="2" eb="4">
      <t>キグ</t>
    </rPh>
    <rPh sb="4" eb="6">
      <t>ビヒン</t>
    </rPh>
    <rPh sb="6" eb="7">
      <t>ヒ</t>
    </rPh>
    <rPh sb="7" eb="9">
      <t>シシュツ</t>
    </rPh>
    <phoneticPr fontId="3"/>
  </si>
  <si>
    <t>保険料支出</t>
    <rPh sb="0" eb="3">
      <t>ホケンリョウ</t>
    </rPh>
    <rPh sb="3" eb="5">
      <t>シシュツ</t>
    </rPh>
    <phoneticPr fontId="3"/>
  </si>
  <si>
    <t>賃借料支出</t>
    <rPh sb="0" eb="3">
      <t>チンシャクリョウ</t>
    </rPh>
    <rPh sb="3" eb="5">
      <t>シシュツ</t>
    </rPh>
    <phoneticPr fontId="3"/>
  </si>
  <si>
    <t>葬祭費支出</t>
    <rPh sb="0" eb="3">
      <t>ソウサイヒ</t>
    </rPh>
    <rPh sb="3" eb="5">
      <t>シシュツ</t>
    </rPh>
    <phoneticPr fontId="3"/>
  </si>
  <si>
    <t>○○費支出</t>
    <rPh sb="2" eb="3">
      <t>ヒ</t>
    </rPh>
    <rPh sb="3" eb="5">
      <t>シシュツ</t>
    </rPh>
    <phoneticPr fontId="3"/>
  </si>
  <si>
    <t>雑支出</t>
    <rPh sb="0" eb="1">
      <t>ザツ</t>
    </rPh>
    <rPh sb="1" eb="3">
      <t>シシュツ</t>
    </rPh>
    <phoneticPr fontId="3"/>
  </si>
  <si>
    <t>福利厚生費支出</t>
    <rPh sb="0" eb="2">
      <t>フクリ</t>
    </rPh>
    <rPh sb="2" eb="5">
      <t>コウセイヒ</t>
    </rPh>
    <rPh sb="5" eb="7">
      <t>シシュツ</t>
    </rPh>
    <phoneticPr fontId="3"/>
  </si>
  <si>
    <t>職員被服費支出</t>
    <rPh sb="0" eb="2">
      <t>ショクイン</t>
    </rPh>
    <rPh sb="2" eb="5">
      <t>ヒフクヒ</t>
    </rPh>
    <rPh sb="5" eb="7">
      <t>シシュツ</t>
    </rPh>
    <phoneticPr fontId="3"/>
  </si>
  <si>
    <t>旅費交通費支出</t>
    <rPh sb="0" eb="2">
      <t>リョヒ</t>
    </rPh>
    <rPh sb="2" eb="5">
      <t>コウツウヒ</t>
    </rPh>
    <rPh sb="5" eb="7">
      <t>シシュツ</t>
    </rPh>
    <phoneticPr fontId="3"/>
  </si>
  <si>
    <t>研修研究費支出</t>
    <rPh sb="0" eb="2">
      <t>ケンシュウ</t>
    </rPh>
    <rPh sb="2" eb="5">
      <t>ケンキュウヒ</t>
    </rPh>
    <rPh sb="5" eb="7">
      <t>シシュツ</t>
    </rPh>
    <phoneticPr fontId="3"/>
  </si>
  <si>
    <t>事務消耗品費支出</t>
    <rPh sb="0" eb="2">
      <t>ジム</t>
    </rPh>
    <rPh sb="2" eb="5">
      <t>ショウモウヒン</t>
    </rPh>
    <rPh sb="5" eb="6">
      <t>ヒ</t>
    </rPh>
    <rPh sb="6" eb="8">
      <t>シシュツ</t>
    </rPh>
    <phoneticPr fontId="3"/>
  </si>
  <si>
    <t>印刷製本費支出</t>
    <rPh sb="0" eb="2">
      <t>インサツ</t>
    </rPh>
    <rPh sb="2" eb="4">
      <t>セイホン</t>
    </rPh>
    <rPh sb="4" eb="5">
      <t>ヒ</t>
    </rPh>
    <rPh sb="5" eb="7">
      <t>シシュツ</t>
    </rPh>
    <phoneticPr fontId="3"/>
  </si>
  <si>
    <t>修繕費支出</t>
    <rPh sb="0" eb="3">
      <t>シュウゼンヒ</t>
    </rPh>
    <rPh sb="3" eb="5">
      <t>シシュツ</t>
    </rPh>
    <phoneticPr fontId="3"/>
  </si>
  <si>
    <t>通信運搬費支出</t>
    <rPh sb="0" eb="2">
      <t>ツウシン</t>
    </rPh>
    <rPh sb="2" eb="5">
      <t>ウンパンヒ</t>
    </rPh>
    <rPh sb="5" eb="7">
      <t>シシュツ</t>
    </rPh>
    <phoneticPr fontId="3"/>
  </si>
  <si>
    <t>会議費支出</t>
    <rPh sb="0" eb="3">
      <t>カイギヒ</t>
    </rPh>
    <rPh sb="3" eb="5">
      <t>シシュツ</t>
    </rPh>
    <phoneticPr fontId="3"/>
  </si>
  <si>
    <t>広報費支出</t>
    <rPh sb="0" eb="3">
      <t>コウホウヒ</t>
    </rPh>
    <rPh sb="3" eb="5">
      <t>シシュツ</t>
    </rPh>
    <phoneticPr fontId="3"/>
  </si>
  <si>
    <t>業務委託費支出</t>
    <rPh sb="0" eb="2">
      <t>ギョウム</t>
    </rPh>
    <rPh sb="2" eb="5">
      <t>イタクヒ</t>
    </rPh>
    <rPh sb="5" eb="7">
      <t>シシュツ</t>
    </rPh>
    <phoneticPr fontId="3"/>
  </si>
  <si>
    <t>手数料支出</t>
    <rPh sb="0" eb="3">
      <t>テスウリョウ</t>
    </rPh>
    <rPh sb="3" eb="5">
      <t>シシュツ</t>
    </rPh>
    <phoneticPr fontId="3"/>
  </si>
  <si>
    <t>土地･建物賃借料支出</t>
    <rPh sb="0" eb="2">
      <t>トチ</t>
    </rPh>
    <rPh sb="3" eb="5">
      <t>タテモノ</t>
    </rPh>
    <rPh sb="5" eb="8">
      <t>チンシャクリョウ</t>
    </rPh>
    <rPh sb="8" eb="10">
      <t>シシュツ</t>
    </rPh>
    <phoneticPr fontId="3"/>
  </si>
  <si>
    <t>租税公課支出</t>
    <rPh sb="0" eb="2">
      <t>ソゼイ</t>
    </rPh>
    <rPh sb="2" eb="4">
      <t>コウカ</t>
    </rPh>
    <rPh sb="4" eb="6">
      <t>シシュツ</t>
    </rPh>
    <phoneticPr fontId="3"/>
  </si>
  <si>
    <t>保守料支出</t>
    <rPh sb="0" eb="3">
      <t>ホシュリョウ</t>
    </rPh>
    <rPh sb="3" eb="5">
      <t>シシュツ</t>
    </rPh>
    <phoneticPr fontId="3"/>
  </si>
  <si>
    <t>渉外費支出</t>
    <rPh sb="0" eb="3">
      <t>ショウガイヒ</t>
    </rPh>
    <rPh sb="3" eb="5">
      <t>シシュツ</t>
    </rPh>
    <phoneticPr fontId="3"/>
  </si>
  <si>
    <t>諸会費支出</t>
    <rPh sb="0" eb="3">
      <t>ショカイヒ</t>
    </rPh>
    <rPh sb="3" eb="5">
      <t>シシュツ</t>
    </rPh>
    <phoneticPr fontId="3"/>
  </si>
  <si>
    <t>補　助　金　所　要　額　内　訳　書</t>
    <rPh sb="0" eb="5">
      <t>ホジョキン</t>
    </rPh>
    <rPh sb="6" eb="7">
      <t>ショ</t>
    </rPh>
    <rPh sb="8" eb="9">
      <t>ヨウ</t>
    </rPh>
    <rPh sb="10" eb="11">
      <t>ガク</t>
    </rPh>
    <rPh sb="12" eb="17">
      <t>ウチワケショ</t>
    </rPh>
    <phoneticPr fontId="3"/>
  </si>
  <si>
    <t>補　助　金　精　算　内　訳　書</t>
    <rPh sb="0" eb="5">
      <t>ホジョキン</t>
    </rPh>
    <rPh sb="6" eb="7">
      <t>セイ</t>
    </rPh>
    <rPh sb="8" eb="9">
      <t>サン</t>
    </rPh>
    <rPh sb="10" eb="15">
      <t>ウチワケショ</t>
    </rPh>
    <phoneticPr fontId="3"/>
  </si>
  <si>
    <t>平成３１年４月１日現在</t>
    <rPh sb="0" eb="2">
      <t>ヘイセイ</t>
    </rPh>
    <rPh sb="4" eb="5">
      <t>ネン</t>
    </rPh>
    <rPh sb="6" eb="7">
      <t>ガツ</t>
    </rPh>
    <rPh sb="8" eb="9">
      <t>ニチ</t>
    </rPh>
    <rPh sb="9" eb="11">
      <t>ゲンザイ</t>
    </rPh>
    <phoneticPr fontId="3"/>
  </si>
  <si>
    <t>50</t>
  </si>
  <si>
    <t>20</t>
  </si>
  <si>
    <t>21-30</t>
  </si>
  <si>
    <t>31-40</t>
  </si>
  <si>
    <t>41-50</t>
  </si>
  <si>
    <t>（２）ケアハウス</t>
  </si>
  <si>
    <t>15-20</t>
  </si>
  <si>
    <t>51-60</t>
  </si>
  <si>
    <t>61-70</t>
  </si>
  <si>
    <t>15-19</t>
  </si>
  <si>
    <t>20-29</t>
  </si>
  <si>
    <t>10-14</t>
  </si>
  <si>
    <t>30</t>
  </si>
  <si>
    <t>単位：円</t>
    <rPh sb="0" eb="2">
      <t>タンイ</t>
    </rPh>
    <rPh sb="3" eb="4">
      <t>エン</t>
    </rPh>
    <phoneticPr fontId="3"/>
  </si>
  <si>
    <t>（A）</t>
  </si>
  <si>
    <t>（B）</t>
  </si>
  <si>
    <t>（C）</t>
  </si>
  <si>
    <t>（D）</t>
  </si>
  <si>
    <t>=(E)</t>
  </si>
  <si>
    <t>（F）</t>
  </si>
  <si>
    <t>（G）</t>
  </si>
  <si>
    <t>（H）</t>
  </si>
  <si>
    <t>　毎月、201、500円を当該施設の定員で除して得た額を、一般事務費に加える。</t>
    <rPh sb="1" eb="3">
      <t>マイツキ</t>
    </rPh>
    <rPh sb="11" eb="12">
      <t>エン</t>
    </rPh>
    <rPh sb="13" eb="15">
      <t>トウガイ</t>
    </rPh>
    <rPh sb="15" eb="17">
      <t>シセツ</t>
    </rPh>
    <rPh sb="18" eb="20">
      <t>テイイン</t>
    </rPh>
    <rPh sb="21" eb="22">
      <t>ジョ</t>
    </rPh>
    <rPh sb="24" eb="25">
      <t>エ</t>
    </rPh>
    <rPh sb="26" eb="27">
      <t>ガク</t>
    </rPh>
    <rPh sb="29" eb="31">
      <t>イッパン</t>
    </rPh>
    <rPh sb="31" eb="34">
      <t>ジムヒ</t>
    </rPh>
    <rPh sb="35" eb="36">
      <t>クワ</t>
    </rPh>
    <phoneticPr fontId="3"/>
  </si>
  <si>
    <t>　毎月、一般事務費（月額）に、下記により決定される加算率を乗じて得た額を、事務費に加える。</t>
    <rPh sb="1" eb="3">
      <t>マイツキ</t>
    </rPh>
    <rPh sb="10" eb="12">
      <t>ゲツガク</t>
    </rPh>
    <phoneticPr fontId="3"/>
  </si>
  <si>
    <t>※算定対象職員は、当該年度の４月１日現在における、(ア)全ての常勤職員及び(イ)１日６時間以上、月２０日以上勤務している非常勤職員。</t>
    <rPh sb="1" eb="3">
      <t>サンテイ</t>
    </rPh>
    <rPh sb="3" eb="5">
      <t>タイショウ</t>
    </rPh>
    <rPh sb="5" eb="7">
      <t>ショクイン</t>
    </rPh>
    <rPh sb="9" eb="11">
      <t>トウガイ</t>
    </rPh>
    <rPh sb="11" eb="13">
      <t>ネンド</t>
    </rPh>
    <rPh sb="15" eb="16">
      <t>ガツ</t>
    </rPh>
    <rPh sb="17" eb="18">
      <t>ヒ</t>
    </rPh>
    <rPh sb="18" eb="20">
      <t>ゲンザイ</t>
    </rPh>
    <rPh sb="28" eb="29">
      <t>スベ</t>
    </rPh>
    <rPh sb="31" eb="33">
      <t>ジョウキン</t>
    </rPh>
    <rPh sb="33" eb="35">
      <t>ショクイン</t>
    </rPh>
    <rPh sb="35" eb="36">
      <t>オヨ</t>
    </rPh>
    <rPh sb="41" eb="42">
      <t>ヒ</t>
    </rPh>
    <rPh sb="43" eb="45">
      <t>ジカン</t>
    </rPh>
    <rPh sb="45" eb="47">
      <t>イジョウ</t>
    </rPh>
    <rPh sb="48" eb="49">
      <t>ツキ</t>
    </rPh>
    <rPh sb="51" eb="52">
      <t>ヒ</t>
    </rPh>
    <rPh sb="52" eb="54">
      <t>イジョウ</t>
    </rPh>
    <rPh sb="54" eb="56">
      <t>キンム</t>
    </rPh>
    <rPh sb="60" eb="63">
      <t>ヒジョウキン</t>
    </rPh>
    <rPh sb="63" eb="65">
      <t>ショクイン</t>
    </rPh>
    <phoneticPr fontId="3"/>
  </si>
  <si>
    <t>※特定施設入居者生活介護の指定を受けた施設については、特定施設入居者生活介護の対象者について、共通職員のみにより算定した民改費を算定し、それ以外の入所者との単価と区分して用いること。</t>
    <rPh sb="1" eb="3">
      <t>トクテイ</t>
    </rPh>
    <rPh sb="3" eb="5">
      <t>シセツ</t>
    </rPh>
    <rPh sb="5" eb="8">
      <t>ニュウキョシャ</t>
    </rPh>
    <rPh sb="8" eb="10">
      <t>セイカツ</t>
    </rPh>
    <rPh sb="10" eb="12">
      <t>カイゴ</t>
    </rPh>
    <rPh sb="13" eb="15">
      <t>シテイ</t>
    </rPh>
    <rPh sb="16" eb="17">
      <t>ウ</t>
    </rPh>
    <rPh sb="19" eb="21">
      <t>シセツ</t>
    </rPh>
    <rPh sb="27" eb="29">
      <t>トクテイ</t>
    </rPh>
    <rPh sb="29" eb="31">
      <t>シセツ</t>
    </rPh>
    <rPh sb="31" eb="36">
      <t>ニュウキョシャセイカツ</t>
    </rPh>
    <rPh sb="36" eb="38">
      <t>カイゴ</t>
    </rPh>
    <rPh sb="39" eb="42">
      <t>タイショウシャ</t>
    </rPh>
    <rPh sb="47" eb="49">
      <t>キョウツウ</t>
    </rPh>
    <rPh sb="49" eb="51">
      <t>ショクイン</t>
    </rPh>
    <rPh sb="56" eb="58">
      <t>サンテイ</t>
    </rPh>
    <rPh sb="60" eb="61">
      <t>タミ</t>
    </rPh>
    <rPh sb="61" eb="62">
      <t>アラタ</t>
    </rPh>
    <rPh sb="62" eb="63">
      <t>ヒ</t>
    </rPh>
    <rPh sb="64" eb="66">
      <t>サンテイ</t>
    </rPh>
    <rPh sb="70" eb="72">
      <t>イガイ</t>
    </rPh>
    <rPh sb="73" eb="76">
      <t>ニュウショシャ</t>
    </rPh>
    <rPh sb="78" eb="80">
      <t>タンカ</t>
    </rPh>
    <rPh sb="81" eb="83">
      <t>クブン</t>
    </rPh>
    <rPh sb="85" eb="86">
      <t>モチ</t>
    </rPh>
    <phoneticPr fontId="3"/>
  </si>
  <si>
    <t>　法人が設置、運営する施設について、公立施設と同様に職員の勤続年数の増加に応じた昇給措置を図るため、加算が必要と認定された場合、事務費に民間施設給与等改善費（以下「民改費」という。）を加えるもの。</t>
    <rPh sb="1" eb="2">
      <t>ホウ</t>
    </rPh>
    <rPh sb="2" eb="3">
      <t>ジン</t>
    </rPh>
    <rPh sb="4" eb="6">
      <t>セッチ</t>
    </rPh>
    <rPh sb="7" eb="9">
      <t>ウンエイ</t>
    </rPh>
    <rPh sb="11" eb="13">
      <t>シセツ</t>
    </rPh>
    <rPh sb="26" eb="28">
      <t>ショクイン</t>
    </rPh>
    <rPh sb="29" eb="31">
      <t>キンゾク</t>
    </rPh>
    <rPh sb="31" eb="33">
      <t>ネンスウ</t>
    </rPh>
    <rPh sb="34" eb="36">
      <t>ゾウカ</t>
    </rPh>
    <rPh sb="37" eb="38">
      <t>オウ</t>
    </rPh>
    <rPh sb="40" eb="42">
      <t>ショウキュウ</t>
    </rPh>
    <rPh sb="42" eb="44">
      <t>ソチ</t>
    </rPh>
    <rPh sb="45" eb="46">
      <t>ハカ</t>
    </rPh>
    <rPh sb="50" eb="52">
      <t>カサン</t>
    </rPh>
    <rPh sb="64" eb="67">
      <t>ジムヒ</t>
    </rPh>
    <rPh sb="68" eb="70">
      <t>ミンカン</t>
    </rPh>
    <rPh sb="70" eb="72">
      <t>シセツ</t>
    </rPh>
    <rPh sb="72" eb="74">
      <t>キュウヨ</t>
    </rPh>
    <rPh sb="74" eb="75">
      <t>ナド</t>
    </rPh>
    <rPh sb="75" eb="78">
      <t>カイゼンヒ</t>
    </rPh>
    <rPh sb="79" eb="81">
      <t>イカ</t>
    </rPh>
    <rPh sb="82" eb="84">
      <t>ミンカイ</t>
    </rPh>
    <rPh sb="84" eb="85">
      <t>ヒ</t>
    </rPh>
    <phoneticPr fontId="3"/>
  </si>
  <si>
    <t>民間施設給与等改善費</t>
    <rPh sb="0" eb="2">
      <t>ミンカン</t>
    </rPh>
    <rPh sb="2" eb="4">
      <t>シセツ</t>
    </rPh>
    <rPh sb="4" eb="6">
      <t>キュウヨ</t>
    </rPh>
    <rPh sb="6" eb="7">
      <t>ナド</t>
    </rPh>
    <rPh sb="7" eb="10">
      <t>カイゼンヒ</t>
    </rPh>
    <phoneticPr fontId="3"/>
  </si>
  <si>
    <t>この表における「対象収入」とは前年の収入（社会通念上収入として認定することが適当でないものを除く。）から、租税、社会保険料、医療費、当該施設における特定施設入所者生活介護の利用者負担分等の必要経費を控除した後の収入をいう。</t>
    <rPh sb="2" eb="3">
      <t>ヒョウ</t>
    </rPh>
    <rPh sb="8" eb="10">
      <t>タイショウ</t>
    </rPh>
    <rPh sb="10" eb="12">
      <t>シュウニュウ</t>
    </rPh>
    <rPh sb="15" eb="17">
      <t>ゼンネン</t>
    </rPh>
    <rPh sb="18" eb="20">
      <t>シュウニュウ</t>
    </rPh>
    <rPh sb="21" eb="23">
      <t>シャカイ</t>
    </rPh>
    <rPh sb="23" eb="25">
      <t>ツウネン</t>
    </rPh>
    <rPh sb="25" eb="26">
      <t>ジョウ</t>
    </rPh>
    <rPh sb="26" eb="28">
      <t>シュウニュウ</t>
    </rPh>
    <rPh sb="31" eb="33">
      <t>ニンテイ</t>
    </rPh>
    <rPh sb="38" eb="40">
      <t>テキトウ</t>
    </rPh>
    <rPh sb="46" eb="47">
      <t>ノゾ</t>
    </rPh>
    <rPh sb="53" eb="55">
      <t>ソゼイ</t>
    </rPh>
    <rPh sb="56" eb="58">
      <t>シャカイ</t>
    </rPh>
    <rPh sb="58" eb="61">
      <t>ホケンリョウ</t>
    </rPh>
    <rPh sb="62" eb="65">
      <t>イリョウヒ</t>
    </rPh>
    <rPh sb="66" eb="68">
      <t>トウガイ</t>
    </rPh>
    <rPh sb="68" eb="70">
      <t>シセツ</t>
    </rPh>
    <rPh sb="74" eb="76">
      <t>トクテイ</t>
    </rPh>
    <rPh sb="76" eb="78">
      <t>シセツ</t>
    </rPh>
    <rPh sb="78" eb="81">
      <t>ニュウショシャ</t>
    </rPh>
    <rPh sb="81" eb="83">
      <t>セイカツ</t>
    </rPh>
    <rPh sb="83" eb="85">
      <t>カイゴ</t>
    </rPh>
    <rPh sb="86" eb="89">
      <t>リヨウシャ</t>
    </rPh>
    <rPh sb="89" eb="91">
      <t>フタン</t>
    </rPh>
    <rPh sb="91" eb="92">
      <t>ブン</t>
    </rPh>
    <rPh sb="92" eb="93">
      <t>ナド</t>
    </rPh>
    <rPh sb="94" eb="96">
      <t>ヒツヨウ</t>
    </rPh>
    <rPh sb="96" eb="98">
      <t>ケイヒ</t>
    </rPh>
    <rPh sb="99" eb="101">
      <t>コウジョ</t>
    </rPh>
    <rPh sb="103" eb="104">
      <t>アト</t>
    </rPh>
    <rPh sb="105" eb="107">
      <t>シュウニュウ</t>
    </rPh>
    <phoneticPr fontId="3"/>
  </si>
  <si>
    <t>上表により求めた本人からの事務費徴収額（月額）が、当該施設における事務費（月額）を超える場合は、当該施設の事務費（月額）を本人からの事務費徴収額（月額）とする。</t>
    <rPh sb="0" eb="2">
      <t>ジョウヒョウ</t>
    </rPh>
    <rPh sb="5" eb="6">
      <t>モト</t>
    </rPh>
    <rPh sb="8" eb="10">
      <t>ホンニン</t>
    </rPh>
    <rPh sb="13" eb="16">
      <t>ジムヒ</t>
    </rPh>
    <rPh sb="16" eb="19">
      <t>チョウシュウガク</t>
    </rPh>
    <rPh sb="20" eb="22">
      <t>ツキガク</t>
    </rPh>
    <rPh sb="25" eb="27">
      <t>トウガイ</t>
    </rPh>
    <rPh sb="27" eb="29">
      <t>シセツ</t>
    </rPh>
    <rPh sb="33" eb="36">
      <t>ジムヒ</t>
    </rPh>
    <rPh sb="41" eb="42">
      <t>コ</t>
    </rPh>
    <rPh sb="44" eb="46">
      <t>バアイ</t>
    </rPh>
    <rPh sb="48" eb="50">
      <t>トウガイ</t>
    </rPh>
    <rPh sb="50" eb="52">
      <t>シセツ</t>
    </rPh>
    <rPh sb="53" eb="56">
      <t>ジムヒ</t>
    </rPh>
    <rPh sb="57" eb="59">
      <t>ツキガク</t>
    </rPh>
    <rPh sb="61" eb="63">
      <t>ホンニン</t>
    </rPh>
    <rPh sb="66" eb="69">
      <t>ジムヒ</t>
    </rPh>
    <rPh sb="69" eb="72">
      <t>チョウシュウガク</t>
    </rPh>
    <rPh sb="73" eb="75">
      <t>ゲツガク</t>
    </rPh>
    <phoneticPr fontId="3"/>
  </si>
  <si>
    <t>夫婦で入居する場合については、夫婦の収入及び必要経費を合算し、合計額の２分の１をそれぞれ個々の対象収入とし、その額が150万円以下に該当する場合の夫婦それぞれの事務費徴収額については、上記表の額から30％減額した額を本人からの事務費徴収額（月額）とする。この場合100円未満の端数は切り捨てとする。</t>
    <rPh sb="0" eb="2">
      <t>フウフ</t>
    </rPh>
    <rPh sb="3" eb="5">
      <t>ニュウキョ</t>
    </rPh>
    <rPh sb="7" eb="9">
      <t>バアイ</t>
    </rPh>
    <rPh sb="15" eb="17">
      <t>フウフ</t>
    </rPh>
    <rPh sb="18" eb="20">
      <t>シュウニュウ</t>
    </rPh>
    <rPh sb="20" eb="21">
      <t>オヨ</t>
    </rPh>
    <rPh sb="22" eb="24">
      <t>ヒツヨウ</t>
    </rPh>
    <rPh sb="24" eb="26">
      <t>ケイヒ</t>
    </rPh>
    <rPh sb="27" eb="29">
      <t>ガッサン</t>
    </rPh>
    <rPh sb="31" eb="34">
      <t>ゴウケイガク</t>
    </rPh>
    <rPh sb="36" eb="37">
      <t>ブン</t>
    </rPh>
    <rPh sb="44" eb="46">
      <t>ココ</t>
    </rPh>
    <rPh sb="47" eb="49">
      <t>タイショウ</t>
    </rPh>
    <rPh sb="49" eb="51">
      <t>シュウニュウ</t>
    </rPh>
    <rPh sb="56" eb="57">
      <t>ガク</t>
    </rPh>
    <rPh sb="61" eb="63">
      <t>マンエン</t>
    </rPh>
    <rPh sb="63" eb="65">
      <t>イカ</t>
    </rPh>
    <rPh sb="66" eb="68">
      <t>ガイトウ</t>
    </rPh>
    <rPh sb="70" eb="72">
      <t>バアイ</t>
    </rPh>
    <rPh sb="73" eb="75">
      <t>フウフ</t>
    </rPh>
    <rPh sb="80" eb="83">
      <t>ジムヒ</t>
    </rPh>
    <rPh sb="83" eb="86">
      <t>チョウシュウガク</t>
    </rPh>
    <rPh sb="92" eb="94">
      <t>ジョウキ</t>
    </rPh>
    <rPh sb="94" eb="95">
      <t>ヒョウ</t>
    </rPh>
    <rPh sb="96" eb="97">
      <t>ガク</t>
    </rPh>
    <rPh sb="102" eb="104">
      <t>ゲンガク</t>
    </rPh>
    <rPh sb="106" eb="107">
      <t>ガク</t>
    </rPh>
    <rPh sb="108" eb="110">
      <t>ホンニン</t>
    </rPh>
    <rPh sb="113" eb="116">
      <t>ジムヒ</t>
    </rPh>
    <rPh sb="116" eb="118">
      <t>チョウシュウ</t>
    </rPh>
    <rPh sb="118" eb="119">
      <t>ガク</t>
    </rPh>
    <rPh sb="120" eb="122">
      <t>ゲツガク</t>
    </rPh>
    <rPh sb="129" eb="131">
      <t>バアイ</t>
    </rPh>
    <rPh sb="134" eb="137">
      <t>エンミマン</t>
    </rPh>
    <rPh sb="138" eb="140">
      <t>ハスウ</t>
    </rPh>
    <rPh sb="141" eb="142">
      <t>キ</t>
    </rPh>
    <rPh sb="143" eb="144">
      <t>ス</t>
    </rPh>
    <phoneticPr fontId="3"/>
  </si>
  <si>
    <t>　(E)欄については、(B)欄の額又は(C)欄の額のいずれか少ない方の額から(D)欄の額を控除した額を記入すること。</t>
    <rPh sb="4" eb="5">
      <t>ラン</t>
    </rPh>
    <rPh sb="14" eb="15">
      <t>ラン</t>
    </rPh>
    <rPh sb="16" eb="17">
      <t>ガク</t>
    </rPh>
    <rPh sb="17" eb="18">
      <t>マタ</t>
    </rPh>
    <rPh sb="22" eb="23">
      <t>ラン</t>
    </rPh>
    <rPh sb="24" eb="25">
      <t>ガク</t>
    </rPh>
    <rPh sb="30" eb="31">
      <t>スク</t>
    </rPh>
    <rPh sb="33" eb="34">
      <t>ホウ</t>
    </rPh>
    <rPh sb="35" eb="36">
      <t>ガク</t>
    </rPh>
    <rPh sb="41" eb="42">
      <t>ラン</t>
    </rPh>
    <rPh sb="43" eb="44">
      <t>ガク</t>
    </rPh>
    <rPh sb="45" eb="47">
      <t>コウジョ</t>
    </rPh>
    <rPh sb="49" eb="50">
      <t>ガク</t>
    </rPh>
    <rPh sb="51" eb="53">
      <t>キニュウ</t>
    </rPh>
    <phoneticPr fontId="3"/>
  </si>
  <si>
    <t>　(F)欄については、(E)欄の額を記入すること。ただし、公立施設においては、(E)×2／3の額を記入すること。</t>
    <rPh sb="4" eb="5">
      <t>ラン</t>
    </rPh>
    <rPh sb="14" eb="15">
      <t>ラン</t>
    </rPh>
    <rPh sb="16" eb="17">
      <t>ガク</t>
    </rPh>
    <rPh sb="18" eb="20">
      <t>キニュウ</t>
    </rPh>
    <rPh sb="29" eb="31">
      <t>コウリツ</t>
    </rPh>
    <rPh sb="31" eb="33">
      <t>シセツ</t>
    </rPh>
    <rPh sb="47" eb="48">
      <t>ガク</t>
    </rPh>
    <rPh sb="49" eb="51">
      <t>キニュウ</t>
    </rPh>
    <phoneticPr fontId="3"/>
  </si>
  <si>
    <t>　(G)欄については、(F)欄の額を記入すること。ただし、公立施設においては、(E)×2／3の額を記入すること。</t>
    <rPh sb="4" eb="5">
      <t>ラン</t>
    </rPh>
    <rPh sb="14" eb="15">
      <t>ラン</t>
    </rPh>
    <phoneticPr fontId="3"/>
  </si>
  <si>
    <t>（注１）　各月の利用人員は、各月初日の実利用人員を記入すること。</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phoneticPr fontId="3"/>
  </si>
  <si>
    <t>（注）１．単価区分ごとに別々に記入し、「備考」欄に加算・月別等その理由を簡潔に記入すること。</t>
    <rPh sb="1" eb="2">
      <t>チュウ</t>
    </rPh>
    <rPh sb="5" eb="7">
      <t>タンカ</t>
    </rPh>
    <rPh sb="7" eb="9">
      <t>クブン</t>
    </rPh>
    <rPh sb="12" eb="14">
      <t>ベツベツ</t>
    </rPh>
    <rPh sb="15" eb="17">
      <t>キニュウ</t>
    </rPh>
    <rPh sb="20" eb="22">
      <t>ビコウ</t>
    </rPh>
    <rPh sb="23" eb="24">
      <t>ラン</t>
    </rPh>
    <rPh sb="25" eb="27">
      <t>カサン</t>
    </rPh>
    <rPh sb="28" eb="30">
      <t>ツキベツ</t>
    </rPh>
    <rPh sb="30" eb="31">
      <t>トウ</t>
    </rPh>
    <rPh sb="33" eb="35">
      <t>リユウ</t>
    </rPh>
    <rPh sb="36" eb="38">
      <t>カンケツ</t>
    </rPh>
    <rPh sb="39" eb="41">
      <t>キニュウ</t>
    </rPh>
    <phoneticPr fontId="3"/>
  </si>
  <si>
    <t>　　　２．単価は、(ｳ)単価積算内訳のとおりである。</t>
    <rPh sb="5" eb="7">
      <t>タンカ</t>
    </rPh>
    <rPh sb="12" eb="14">
      <t>タンカ</t>
    </rPh>
    <rPh sb="14" eb="16">
      <t>セキサン</t>
    </rPh>
    <rPh sb="16" eb="18">
      <t>ウチワケ</t>
    </rPh>
    <phoneticPr fontId="3"/>
  </si>
  <si>
    <t>※　この表については、県補助対象職員のみ計上すること。</t>
    <rPh sb="4" eb="5">
      <t>ヒョウ</t>
    </rPh>
    <rPh sb="11" eb="12">
      <t>ケン</t>
    </rPh>
    <rPh sb="12" eb="14">
      <t>ホジョ</t>
    </rPh>
    <rPh sb="14" eb="16">
      <t>タイショウ</t>
    </rPh>
    <rPh sb="16" eb="18">
      <t>ショクイン</t>
    </rPh>
    <rPh sb="20" eb="22">
      <t>ケイジョウ</t>
    </rPh>
    <phoneticPr fontId="3"/>
  </si>
  <si>
    <t>（注）特定施設入居者生活介護対象者分については、介護職員処遇改善支援費について記入しないこと。</t>
    <rPh sb="1" eb="2">
      <t>チュウ</t>
    </rPh>
    <rPh sb="3" eb="14">
      <t>トクテイシセツニュウキョシャセイカツカイゴ</t>
    </rPh>
    <rPh sb="14" eb="17">
      <t>タイショウシャ</t>
    </rPh>
    <rPh sb="17" eb="18">
      <t>ブン</t>
    </rPh>
    <rPh sb="24" eb="26">
      <t>カイゴ</t>
    </rPh>
    <rPh sb="26" eb="28">
      <t>ショクイン</t>
    </rPh>
    <rPh sb="28" eb="30">
      <t>ショグウ</t>
    </rPh>
    <rPh sb="30" eb="32">
      <t>カイゼン</t>
    </rPh>
    <rPh sb="32" eb="34">
      <t>シエン</t>
    </rPh>
    <rPh sb="34" eb="35">
      <t>ヒ</t>
    </rPh>
    <rPh sb="39" eb="41">
      <t>キニュウ</t>
    </rPh>
    <phoneticPr fontId="3"/>
  </si>
  <si>
    <t>（注２）　夫婦での入居において、本人徴収額が月額7,000円に該当する場合は、０階層に</t>
    <rPh sb="1" eb="2">
      <t>チュウ</t>
    </rPh>
    <rPh sb="5" eb="7">
      <t>フウフ</t>
    </rPh>
    <rPh sb="9" eb="11">
      <t>ニュウキョ</t>
    </rPh>
    <rPh sb="16" eb="18">
      <t>ホンニン</t>
    </rPh>
    <rPh sb="18" eb="20">
      <t>チョウシュウ</t>
    </rPh>
    <rPh sb="20" eb="21">
      <t>ガク</t>
    </rPh>
    <rPh sb="22" eb="24">
      <t>ゲツガク</t>
    </rPh>
    <rPh sb="29" eb="30">
      <t>エン</t>
    </rPh>
    <rPh sb="31" eb="33">
      <t>ガイトウ</t>
    </rPh>
    <rPh sb="35" eb="37">
      <t>バアイ</t>
    </rPh>
    <rPh sb="40" eb="42">
      <t>カイソウ</t>
    </rPh>
    <phoneticPr fontId="3"/>
  </si>
  <si>
    <t>人</t>
    <rPh sb="0" eb="1">
      <t>ニン</t>
    </rPh>
    <phoneticPr fontId="4"/>
  </si>
  <si>
    <t>円</t>
    <rPh sb="0" eb="1">
      <t>エン</t>
    </rPh>
    <phoneticPr fontId="1"/>
  </si>
  <si>
    <t>円</t>
    <rPh sb="0" eb="1">
      <t>エン</t>
    </rPh>
    <phoneticPr fontId="4"/>
  </si>
  <si>
    <t>（１）Ａ型</t>
  </si>
  <si>
    <t>①単独設置</t>
  </si>
  <si>
    <t>（入所者一人当たり月額（円））</t>
  </si>
  <si>
    <t>入所者数</t>
  </si>
  <si>
    <t>人</t>
  </si>
  <si>
    <t>円</t>
  </si>
  <si>
    <t>②特定施設入居者生活介護の指定を受けた場合</t>
  </si>
  <si>
    <t>　共通職員</t>
  </si>
  <si>
    <t>③特定施設入居者生活介護の指定を受けた場合</t>
  </si>
  <si>
    <t>　一般入所者に対する介護職員等</t>
  </si>
  <si>
    <t>一　　　般
入所者数</t>
  </si>
  <si>
    <t>※上記単価のうち、特定施設入居者生活介護対象の入所者については、「共通職員単価」によるものを、また、それ以外の一般</t>
  </si>
  <si>
    <t>　入所者については、「共通職員単価」に「一般入所者に対する介護職員等単価」を加えたものを事務費（月額）とする。</t>
  </si>
  <si>
    <t>①単独設置（介護職員あり）</t>
  </si>
  <si>
    <t>②単独設置（介護職員１名を配置しない場合）</t>
  </si>
  <si>
    <t>③併設設置</t>
  </si>
  <si>
    <t>④併設設置（介護職員１名を配置しない場合）</t>
  </si>
  <si>
    <t>⑤特定施設入居者生活介護の指定を受けた場合（単独設置）</t>
  </si>
  <si>
    <t>⑥特定施設入居者生活介護の指定を受けた場合（単独設置）</t>
  </si>
  <si>
    <t>　共通職員（生活相談員を１名置かない場合）</t>
  </si>
  <si>
    <t>⑦特定施設入居者生活介護の指定を受けた場合（併設設置）</t>
  </si>
  <si>
    <t>⑧特定施設入居者生活介護の指定を受けた場合（併設設置）</t>
  </si>
  <si>
    <t>⑨特定施設入居者生活介護の指定を受けた場合（単独・併設共通）</t>
  </si>
  <si>
    <t>　一般入所者に対する介護職員</t>
  </si>
  <si>
    <t>⑩特定施設入居者生活介護の指定を受けた場合（単独・併設共通）</t>
  </si>
  <si>
    <t>　一般入所者に対する介護職員を１名置かなかった場合</t>
  </si>
  <si>
    <t>2/100
（左記以外）</t>
    <rPh sb="7" eb="9">
      <t>サキ</t>
    </rPh>
    <rPh sb="9" eb="11">
      <t>イガイ</t>
    </rPh>
    <phoneticPr fontId="3"/>
  </si>
  <si>
    <t>16/100</t>
    <phoneticPr fontId="31"/>
  </si>
  <si>
    <t>15/100</t>
    <phoneticPr fontId="31"/>
  </si>
  <si>
    <t>14/100</t>
    <phoneticPr fontId="31"/>
  </si>
  <si>
    <t>13/100</t>
    <phoneticPr fontId="31"/>
  </si>
  <si>
    <t>12/100</t>
    <phoneticPr fontId="3"/>
  </si>
  <si>
    <t>11/100</t>
    <phoneticPr fontId="31"/>
  </si>
  <si>
    <t>10/100</t>
    <phoneticPr fontId="3"/>
  </si>
  <si>
    <t>9/100</t>
    <phoneticPr fontId="3"/>
  </si>
  <si>
    <t>8/100</t>
    <phoneticPr fontId="3"/>
  </si>
  <si>
    <t>7/100</t>
    <phoneticPr fontId="3"/>
  </si>
  <si>
    <t>6/100</t>
    <phoneticPr fontId="3"/>
  </si>
  <si>
    <t>5/100</t>
    <phoneticPr fontId="3"/>
  </si>
  <si>
    <t>4/100</t>
    <phoneticPr fontId="3"/>
  </si>
  <si>
    <t>3/100</t>
    <phoneticPr fontId="3"/>
  </si>
  <si>
    <t>　16/100　　つくば市</t>
    <rPh sb="12" eb="13">
      <t>シ</t>
    </rPh>
    <phoneticPr fontId="3"/>
  </si>
  <si>
    <t>社会福祉法人名</t>
  </si>
  <si>
    <t>市町村名</t>
    <rPh sb="0" eb="3">
      <t>シチョウソン</t>
    </rPh>
    <rPh sb="3" eb="4">
      <t>メイ</t>
    </rPh>
    <phoneticPr fontId="3"/>
  </si>
  <si>
    <t>　14/100　　取手市</t>
    <rPh sb="9" eb="12">
      <t>トリデシ</t>
    </rPh>
    <phoneticPr fontId="3"/>
  </si>
  <si>
    <t>　13/100　　守谷市</t>
    <rPh sb="9" eb="12">
      <t>モリヤシ</t>
    </rPh>
    <phoneticPr fontId="31"/>
  </si>
  <si>
    <t>　10/100　　牛久市</t>
    <rPh sb="9" eb="11">
      <t>ウシク</t>
    </rPh>
    <rPh sb="11" eb="12">
      <t>シ</t>
    </rPh>
    <phoneticPr fontId="3"/>
  </si>
  <si>
    <t>地域区分</t>
    <rPh sb="0" eb="4">
      <t>チイキクブン</t>
    </rPh>
    <phoneticPr fontId="3"/>
  </si>
  <si>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</si>
  <si>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</si>
  <si>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</si>
  <si>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</si>
  <si>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</si>
  <si>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</si>
  <si>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</si>
  <si>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</si>
  <si>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</si>
  <si>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</si>
  <si>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</si>
  <si>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</si>
  <si>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</si>
  <si>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</si>
  <si>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</si>
  <si>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</si>
  <si>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</si>
  <si>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</si>
  <si>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</si>
  <si>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</si>
  <si>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</si>
  <si>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</si>
  <si>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</si>
  <si>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</si>
  <si>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</si>
  <si>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</si>
  <si>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</si>
  <si>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</si>
  <si>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</si>
  <si>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</si>
  <si>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</si>
  <si>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</si>
  <si>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</si>
  <si>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</si>
  <si>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</si>
  <si>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</si>
  <si>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</si>
  <si>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</si>
  <si>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</si>
  <si>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</si>
  <si>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</si>
  <si>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</si>
  <si>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</si>
  <si>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</si>
  <si>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R8</t>
    <phoneticPr fontId="3"/>
  </si>
  <si>
    <t>注１　施設の区分欄は、（e）欄の結果により決定し、該当する施設の区分に○をつけること。</t>
    <rPh sb="0" eb="1">
      <t>チュウ</t>
    </rPh>
    <phoneticPr fontId="3"/>
  </si>
  <si>
    <t>　３　個々の職員の勤続年数の算定は、年度当初における事務費の支弁単価設定の際に行</t>
    <phoneticPr fontId="3"/>
  </si>
  <si>
    <t>　　　うものとし、各年度４月１日現在により算定すること。</t>
    <phoneticPr fontId="3"/>
  </si>
  <si>
    <t>　　　なお、１ヶ月未満の日数についてはこれを１月とする。（ただし、当該年度４月１日</t>
    <phoneticPr fontId="3"/>
  </si>
  <si>
    <t>　　　採用者については０月とする。）</t>
    <phoneticPr fontId="3"/>
  </si>
  <si>
    <t>　４　(c)欄の算定に当たっては、２以上の施設に勤務した場合は、各々の日数までを合算</t>
    <phoneticPr fontId="3"/>
  </si>
  <si>
    <t>　　　した後、上記の３のなお書きにより算定すること。</t>
    <phoneticPr fontId="3"/>
  </si>
  <si>
    <t>　２　（ｂ）欄、（ｃ）欄、（ｄ）欄の勤続年数は、年月数まで算出することとし、また、</t>
    <phoneticPr fontId="3"/>
  </si>
  <si>
    <t xml:space="preserve">    　（e）欄の算定は、６ヶ月以上の端数は１年とし、６ヶ月未満の端数は切り捨て、整数年</t>
    <phoneticPr fontId="3"/>
  </si>
  <si>
    <t xml:space="preserve">    　とすること。</t>
    <phoneticPr fontId="3"/>
  </si>
  <si>
    <t>令和８年４月１日現在</t>
    <rPh sb="0" eb="2">
      <t>レイワ</t>
    </rPh>
    <rPh sb="3" eb="4">
      <t>ネン</t>
    </rPh>
    <rPh sb="4" eb="5">
      <t>ヘイネン</t>
    </rPh>
    <rPh sb="5" eb="6">
      <t>ガツ</t>
    </rPh>
    <rPh sb="7" eb="8">
      <t>ニチ</t>
    </rPh>
    <rPh sb="8" eb="10">
      <t>ゲンザイ</t>
    </rPh>
    <phoneticPr fontId="3"/>
  </si>
  <si>
    <t>　 4/100　　上記以外市町村</t>
    <rPh sb="9" eb="16">
      <t>ジョウキイガイシチョウソン</t>
    </rPh>
    <phoneticPr fontId="31"/>
  </si>
  <si>
    <t xml:space="preserve"> 　8/100　　日立市、土浦市、龍ケ崎市</t>
    <rPh sb="9" eb="12">
      <t>ヒタチシ</t>
    </rPh>
    <rPh sb="13" eb="16">
      <t>ツチウラシ</t>
    </rPh>
    <rPh sb="17" eb="21">
      <t>リュウガサキシ</t>
    </rPh>
    <phoneticPr fontId="31"/>
  </si>
  <si>
    <t>※地域区分は、人事院規則９－４９附則第２条附則別表第一で示された地域とする。</t>
    <rPh sb="25" eb="27">
      <t>ダイイチ</t>
    </rPh>
    <rPh sb="32" eb="34">
      <t>チイキ</t>
    </rPh>
    <phoneticPr fontId="3"/>
  </si>
  <si>
    <t>　　　　　　令和８年４月以降適用</t>
    <rPh sb="6" eb="8">
      <t>レイワ</t>
    </rPh>
    <rPh sb="9" eb="10">
      <t>ネン</t>
    </rPh>
    <rPh sb="11" eb="12">
      <t>ガツ</t>
    </rPh>
    <rPh sb="12" eb="14">
      <t>イコウ</t>
    </rPh>
    <rPh sb="14" eb="16">
      <t>テキヨウ</t>
    </rPh>
    <phoneticPr fontId="3"/>
  </si>
  <si>
    <t>介護職員処遇改善支援費</t>
    <rPh sb="0" eb="2">
      <t>カイゴ</t>
    </rPh>
    <rPh sb="2" eb="4">
      <t>ショクイン</t>
    </rPh>
    <rPh sb="4" eb="6">
      <t>ショグウ</t>
    </rPh>
    <rPh sb="6" eb="8">
      <t>カイゼン</t>
    </rPh>
    <rPh sb="8" eb="10">
      <t>シエン</t>
    </rPh>
    <rPh sb="10" eb="11">
      <t>ヒ</t>
    </rPh>
    <phoneticPr fontId="3"/>
  </si>
  <si>
    <r>
      <t>　介護分野の人材確保等に向けた対応として介護職員を対象に、賃上げ効果が継続される取組を行うことを前提として、収入を３％程度（月額9,000円）</t>
    </r>
    <r>
      <rPr>
        <u/>
        <sz val="10"/>
        <rFont val="ＭＳ 明朝"/>
        <family val="1"/>
        <charset val="128"/>
      </rPr>
      <t>及び令和６年度介護報酬改定の処遇改善分と同程度の引き上げを実施する</t>
    </r>
    <r>
      <rPr>
        <sz val="10"/>
        <rFont val="ＭＳ 明朝"/>
        <family val="1"/>
        <charset val="128"/>
      </rPr>
      <t>ため、加算が必要と認定された場合、事務費に介護職員処遇改善支援費を加えるもの。</t>
    </r>
    <rPh sb="71" eb="72">
      <t>オヨ</t>
    </rPh>
    <rPh sb="73" eb="75">
      <t>レイワ</t>
    </rPh>
    <rPh sb="76" eb="78">
      <t>ネンド</t>
    </rPh>
    <rPh sb="78" eb="84">
      <t>カイゴホウシュウカイテイ</t>
    </rPh>
    <rPh sb="85" eb="89">
      <t>ショグウカイゼン</t>
    </rPh>
    <rPh sb="89" eb="90">
      <t>ブン</t>
    </rPh>
    <rPh sb="91" eb="94">
      <t>ドウテイド</t>
    </rPh>
    <rPh sb="100" eb="102">
      <t>ジッシ</t>
    </rPh>
    <phoneticPr fontId="3"/>
  </si>
  <si>
    <r>
      <t>　「老人保護措置費に係る支弁額等の改定について」（令和3年12月24日付老高発1224第1号老健局高齢者支援課長通知）
　</t>
    </r>
    <r>
      <rPr>
        <u/>
        <sz val="10"/>
        <rFont val="ＭＳ 明朝"/>
        <family val="1"/>
        <charset val="128"/>
      </rPr>
      <t>「老人保護措置費に係る支弁額等の改定及び養護老人ホーム等の適切な運営について」（令和6年1月11日付老高発0111第1号老健局高齢者支援課長通知）</t>
    </r>
    <r>
      <rPr>
        <sz val="10"/>
        <rFont val="ＭＳ 明朝"/>
        <family val="1"/>
        <charset val="128"/>
      </rPr>
      <t>　　　　　　　　　　　　　　　　　　　　　　　　　　　　　　　　</t>
    </r>
    <rPh sb="2" eb="4">
      <t>ロウジン</t>
    </rPh>
    <rPh sb="4" eb="6">
      <t>ホゴ</t>
    </rPh>
    <rPh sb="6" eb="8">
      <t>ソチ</t>
    </rPh>
    <rPh sb="8" eb="9">
      <t>ヒ</t>
    </rPh>
    <rPh sb="10" eb="11">
      <t>カカ</t>
    </rPh>
    <rPh sb="12" eb="14">
      <t>シベン</t>
    </rPh>
    <rPh sb="14" eb="15">
      <t>ガク</t>
    </rPh>
    <rPh sb="15" eb="16">
      <t>ナド</t>
    </rPh>
    <rPh sb="17" eb="19">
      <t>カイテイ</t>
    </rPh>
    <rPh sb="25" eb="27">
      <t>レイワ</t>
    </rPh>
    <rPh sb="28" eb="29">
      <t>ネン</t>
    </rPh>
    <rPh sb="31" eb="32">
      <t>ガツ</t>
    </rPh>
    <rPh sb="34" eb="35">
      <t>ニチ</t>
    </rPh>
    <rPh sb="35" eb="36">
      <t>ヅケ</t>
    </rPh>
    <rPh sb="36" eb="37">
      <t>ロウ</t>
    </rPh>
    <rPh sb="37" eb="38">
      <t>タカ</t>
    </rPh>
    <rPh sb="38" eb="39">
      <t>ハツ</t>
    </rPh>
    <rPh sb="46" eb="49">
      <t>ロウケンキョク</t>
    </rPh>
    <rPh sb="49" eb="54">
      <t>コウレイシャシエン</t>
    </rPh>
    <rPh sb="54" eb="55">
      <t>カ</t>
    </rPh>
    <rPh sb="77" eb="79">
      <t>カイテイ</t>
    </rPh>
    <rPh sb="79" eb="80">
      <t>オヨ</t>
    </rPh>
    <rPh sb="81" eb="85">
      <t>ヨウゴロウジン</t>
    </rPh>
    <rPh sb="88" eb="89">
      <t>トウ</t>
    </rPh>
    <rPh sb="90" eb="92">
      <t>テキセツ</t>
    </rPh>
    <rPh sb="93" eb="95">
      <t>ウンエイ</t>
    </rPh>
    <rPh sb="111" eb="112">
      <t>ロウ</t>
    </rPh>
    <rPh sb="112" eb="113">
      <t>コウ</t>
    </rPh>
    <rPh sb="113" eb="114">
      <t>ハツ</t>
    </rPh>
    <rPh sb="118" eb="119">
      <t>ダイ</t>
    </rPh>
    <rPh sb="120" eb="121">
      <t>ゴウ</t>
    </rPh>
    <rPh sb="131" eb="133">
      <t>ツウチ</t>
    </rPh>
    <phoneticPr fontId="3"/>
  </si>
  <si>
    <r>
      <t>　毎月、一般事務費（月額）に、以下により決定した額を加える。
　※特定施設入居者生活介護分を除く
　介護職員処遇改善支援費　＝</t>
    </r>
    <r>
      <rPr>
        <u/>
        <sz val="10"/>
        <rFont val="ＭＳ 明朝"/>
        <family val="1"/>
        <charset val="128"/>
      </rPr>
      <t>｛（ア）×　9,000円　÷（イ）｝＋｛一般事務費（月額）×　1.16％｝</t>
    </r>
    <r>
      <rPr>
        <sz val="10"/>
        <rFont val="ＭＳ 明朝"/>
        <family val="1"/>
        <charset val="128"/>
      </rPr>
      <t xml:space="preserve">
　　　　　　　　　　　　　　　　　　　　　　　　　　　　　　　　　　　　　　　【円未満切捨て】　
（ア）当該年度の各月における介護職員数（常勤換算）を12か月分合計した数
　　　※特定施設入居者生活介護を担当する介護職員数（常勤換算）を除く
（イ）当該年度の各月初日の入所者数を12か月分合計した数
　　　※特定施設入居者生活介護の対象となる入所者数を除く</t>
    </r>
    <rPh sb="20" eb="22">
      <t>ケッテイ</t>
    </rPh>
    <phoneticPr fontId="3"/>
  </si>
  <si>
    <t>（具体的な内容を下欄に記載）</t>
    <rPh sb="1" eb="4">
      <t>グタイテキ</t>
    </rPh>
    <rPh sb="5" eb="7">
      <t>ナイヨウ</t>
    </rPh>
    <rPh sb="8" eb="9">
      <t>シタ</t>
    </rPh>
    <rPh sb="9" eb="10">
      <t>ラン</t>
    </rPh>
    <rPh sb="11" eb="13">
      <t>キサイ</t>
    </rPh>
    <phoneticPr fontId="3"/>
  </si>
  <si>
    <t>）</t>
    <phoneticPr fontId="3"/>
  </si>
  <si>
    <t>（</t>
    <phoneticPr fontId="3"/>
  </si>
  <si>
    <t>その他</t>
    <rPh sb="2" eb="3">
      <t>タ</t>
    </rPh>
    <phoneticPr fontId="3"/>
  </si>
  <si>
    <t>賃金規程の見直し</t>
    <rPh sb="0" eb="2">
      <t>チンギン</t>
    </rPh>
    <rPh sb="2" eb="4">
      <t>キテイ</t>
    </rPh>
    <rPh sb="5" eb="7">
      <t>ミナオ</t>
    </rPh>
    <phoneticPr fontId="3"/>
  </si>
  <si>
    <t>就業規則の見直し</t>
    <rPh sb="0" eb="2">
      <t>シュウギョウ</t>
    </rPh>
    <rPh sb="2" eb="4">
      <t>キソク</t>
    </rPh>
    <rPh sb="5" eb="7">
      <t>ミナオ</t>
    </rPh>
    <phoneticPr fontId="3"/>
  </si>
  <si>
    <t>（賃金改善の内容の根拠となる規則・規程）</t>
    <rPh sb="1" eb="3">
      <t>チンギン</t>
    </rPh>
    <rPh sb="3" eb="5">
      <t>カイゼン</t>
    </rPh>
    <rPh sb="6" eb="8">
      <t>ナイヨウ</t>
    </rPh>
    <rPh sb="9" eb="11">
      <t>コンキョ</t>
    </rPh>
    <rPh sb="14" eb="16">
      <t>キソク</t>
    </rPh>
    <rPh sb="17" eb="19">
      <t>キテイ</t>
    </rPh>
    <phoneticPr fontId="3"/>
  </si>
  <si>
    <t>具体的な取組内容</t>
    <rPh sb="0" eb="3">
      <t>グタイテキ</t>
    </rPh>
    <rPh sb="4" eb="6">
      <t>トリクミ</t>
    </rPh>
    <rPh sb="6" eb="8">
      <t>ナイヨウ</t>
    </rPh>
    <phoneticPr fontId="3"/>
  </si>
  <si>
    <t>賞与</t>
    <rPh sb="0" eb="2">
      <t>ショウヨ</t>
    </rPh>
    <phoneticPr fontId="3"/>
  </si>
  <si>
    <t>手当（既存の増額）</t>
    <phoneticPr fontId="3"/>
  </si>
  <si>
    <t>手当（新設）</t>
    <rPh sb="0" eb="2">
      <t>テアテ</t>
    </rPh>
    <rPh sb="3" eb="5">
      <t>シンセツ</t>
    </rPh>
    <phoneticPr fontId="3"/>
  </si>
  <si>
    <t>決まって毎月支払われる
手当（既存の増額）</t>
    <rPh sb="15" eb="17">
      <t>キソン</t>
    </rPh>
    <rPh sb="18" eb="20">
      <t>ゾウガク</t>
    </rPh>
    <phoneticPr fontId="3"/>
  </si>
  <si>
    <t>決まって毎月支払われる
手当（新設）</t>
    <rPh sb="0" eb="1">
      <t>キ</t>
    </rPh>
    <rPh sb="4" eb="6">
      <t>マイツキ</t>
    </rPh>
    <rPh sb="6" eb="8">
      <t>シハラ</t>
    </rPh>
    <rPh sb="12" eb="14">
      <t>テアテ</t>
    </rPh>
    <rPh sb="15" eb="17">
      <t>シンセツ</t>
    </rPh>
    <phoneticPr fontId="3"/>
  </si>
  <si>
    <t>基本給</t>
    <rPh sb="0" eb="3">
      <t>キホンキュウ</t>
    </rPh>
    <phoneticPr fontId="3"/>
  </si>
  <si>
    <t>ベースアップ等</t>
    <rPh sb="6" eb="7">
      <t>トウ</t>
    </rPh>
    <phoneticPr fontId="3"/>
  </si>
  <si>
    <t>賃金改善を行う給与の種類</t>
    <rPh sb="0" eb="2">
      <t>チンギン</t>
    </rPh>
    <rPh sb="2" eb="4">
      <t>カイゼン</t>
    </rPh>
    <rPh sb="5" eb="6">
      <t>オコナ</t>
    </rPh>
    <rPh sb="7" eb="9">
      <t>キュウヨ</t>
    </rPh>
    <rPh sb="10" eb="12">
      <t>シュルイ</t>
    </rPh>
    <phoneticPr fontId="3"/>
  </si>
  <si>
    <t>名</t>
    <rPh sb="0" eb="1">
      <t>メイ</t>
    </rPh>
    <phoneticPr fontId="3"/>
  </si>
  <si>
    <t>その他の職員</t>
    <rPh sb="2" eb="3">
      <t>タ</t>
    </rPh>
    <rPh sb="4" eb="6">
      <t>ショクイン</t>
    </rPh>
    <phoneticPr fontId="3"/>
  </si>
  <si>
    <t xml:space="preserve"> 介護職員</t>
    <rPh sb="1" eb="2">
      <t>スケ</t>
    </rPh>
    <rPh sb="2" eb="3">
      <t>マモル</t>
    </rPh>
    <rPh sb="3" eb="4">
      <t>ショク</t>
    </rPh>
    <rPh sb="4" eb="5">
      <t>イン</t>
    </rPh>
    <phoneticPr fontId="3"/>
  </si>
  <si>
    <t>賃金改善する職員の職種及び人数</t>
    <rPh sb="0" eb="4">
      <t>チンギンカイゼン</t>
    </rPh>
    <rPh sb="6" eb="8">
      <t>ショクイン</t>
    </rPh>
    <rPh sb="9" eb="11">
      <t>ショクシュ</t>
    </rPh>
    <rPh sb="11" eb="12">
      <t>オヨ</t>
    </rPh>
    <rPh sb="13" eb="15">
      <t>ニンズウ</t>
    </rPh>
    <phoneticPr fontId="3"/>
  </si>
  <si>
    <t>か月)</t>
    <rPh sb="1" eb="2">
      <t>ゲツ</t>
    </rPh>
    <phoneticPr fontId="3"/>
  </si>
  <si>
    <t>(</t>
    <phoneticPr fontId="3"/>
  </si>
  <si>
    <t>月</t>
  </si>
  <si>
    <t>年</t>
  </si>
  <si>
    <t>令和</t>
    <rPh sb="0" eb="2">
      <t>レイワ</t>
    </rPh>
    <phoneticPr fontId="7"/>
  </si>
  <si>
    <t>～</t>
  </si>
  <si>
    <t>賃金改善実施期間</t>
    <rPh sb="0" eb="2">
      <t>チンギン</t>
    </rPh>
    <phoneticPr fontId="3"/>
  </si>
  <si>
    <t>４　介護職員処遇改善支援費による賃金改善を行う賃金項目及び方法（該当箇所に○を記入）</t>
    <rPh sb="2" eb="4">
      <t>カイゴ</t>
    </rPh>
    <rPh sb="4" eb="6">
      <t>ショクイン</t>
    </rPh>
    <rPh sb="6" eb="8">
      <t>ショグウ</t>
    </rPh>
    <rPh sb="8" eb="10">
      <t>カイゼン</t>
    </rPh>
    <rPh sb="10" eb="12">
      <t>シエン</t>
    </rPh>
    <rPh sb="12" eb="13">
      <t>ヒ</t>
    </rPh>
    <rPh sb="23" eb="25">
      <t>チンギン</t>
    </rPh>
    <rPh sb="27" eb="28">
      <t>オヨ</t>
    </rPh>
    <rPh sb="32" eb="34">
      <t>ガイトウ</t>
    </rPh>
    <rPh sb="34" eb="36">
      <t>カショ</t>
    </rPh>
    <rPh sb="39" eb="41">
      <t>キニュウ</t>
    </rPh>
    <phoneticPr fontId="3"/>
  </si>
  <si>
    <r>
      <t>※「介護職員処遇改善支援費等による賃金改善以外の部分で賃金水準を引き下げない」とは、以下1⃣の額が2⃣の額を下回らない（</t>
    </r>
    <r>
      <rPr>
        <b/>
        <sz val="8"/>
        <color theme="1"/>
        <rFont val="ＭＳ Ｐゴシック"/>
        <family val="3"/>
        <charset val="128"/>
      </rPr>
      <t>介護職員処遇改善支援費等の影響を除いた賃金額の水準を引き下げない</t>
    </r>
    <r>
      <rPr>
        <sz val="8"/>
        <color theme="1"/>
        <rFont val="ＭＳ Ｐゴシック"/>
        <family val="3"/>
        <charset val="128"/>
      </rPr>
      <t>）ことをいう。
　　　1⃣「本年度の賃金の総額」から「本年度の賃金改善所要額」を除いた額
　　　2⃣「前年度の賃金の総額」から「前年度の介護職員処遇改善支援費及び独自の賃金改善額」を除いた額</t>
    </r>
    <rPh sb="13" eb="14">
      <t>トウ</t>
    </rPh>
    <rPh sb="42" eb="44">
      <t>イカ</t>
    </rPh>
    <rPh sb="106" eb="107">
      <t>ホン</t>
    </rPh>
    <rPh sb="119" eb="120">
      <t>ホン</t>
    </rPh>
    <rPh sb="160" eb="171">
      <t>カイゴショクインショグウカイゼンシエンヒ</t>
    </rPh>
    <phoneticPr fontId="3"/>
  </si>
  <si>
    <t>介護職員処遇改善支援費等による賃金改善以外の部分で賃金水準を引き下げません。</t>
    <rPh sb="0" eb="11">
      <t>カイゴショクインショグウカイゼンシエンヒ</t>
    </rPh>
    <rPh sb="11" eb="12">
      <t>トウ</t>
    </rPh>
    <phoneticPr fontId="3"/>
  </si>
  <si>
    <t>下欄の事項について「○」を記載することにより誓約すること。</t>
    <rPh sb="0" eb="1">
      <t>シタ</t>
    </rPh>
    <rPh sb="3" eb="5">
      <t>ジコウ</t>
    </rPh>
    <rPh sb="13" eb="15">
      <t>キサイ</t>
    </rPh>
    <phoneticPr fontId="3"/>
  </si>
  <si>
    <t>・</t>
    <phoneticPr fontId="3"/>
  </si>
  <si>
    <t>（２）介護職員処遇改善支援費等による賃金改善以外の部分で賃金水準を引き下げないことについて</t>
    <rPh sb="3" eb="5">
      <t>カイゴ</t>
    </rPh>
    <rPh sb="5" eb="7">
      <t>ショクイン</t>
    </rPh>
    <rPh sb="7" eb="9">
      <t>ショグウ</t>
    </rPh>
    <rPh sb="9" eb="11">
      <t>カイゼン</t>
    </rPh>
    <rPh sb="11" eb="13">
      <t>シエン</t>
    </rPh>
    <rPh sb="13" eb="14">
      <t>ヒ</t>
    </rPh>
    <rPh sb="14" eb="15">
      <t>トウ</t>
    </rPh>
    <rPh sb="18" eb="20">
      <t>チンギン</t>
    </rPh>
    <rPh sb="20" eb="22">
      <t>カイゼン</t>
    </rPh>
    <rPh sb="22" eb="24">
      <t>イガイ</t>
    </rPh>
    <rPh sb="25" eb="27">
      <t>ブブン</t>
    </rPh>
    <rPh sb="28" eb="32">
      <t>チンギンスイジュン</t>
    </rPh>
    <rPh sb="33" eb="34">
      <t>ヒ</t>
    </rPh>
    <rPh sb="35" eb="36">
      <t>サ</t>
    </rPh>
    <phoneticPr fontId="3"/>
  </si>
  <si>
    <t>※（１）②には、介護職員処遇改善支援費による賃金改善に伴う法定福利費等の事業主負担の増加分を含めることができる。</t>
    <rPh sb="8" eb="10">
      <t>カイゴ</t>
    </rPh>
    <rPh sb="10" eb="12">
      <t>ショクイン</t>
    </rPh>
    <rPh sb="12" eb="14">
      <t>ショグウ</t>
    </rPh>
    <rPh sb="14" eb="16">
      <t>カイゼン</t>
    </rPh>
    <rPh sb="16" eb="18">
      <t>シエン</t>
    </rPh>
    <rPh sb="18" eb="19">
      <t>ヒ</t>
    </rPh>
    <phoneticPr fontId="3"/>
  </si>
  <si>
    <t>←</t>
    <phoneticPr fontId="3"/>
  </si>
  <si>
    <t>円</t>
    <rPh sb="0" eb="1">
      <t>エン</t>
    </rPh>
    <phoneticPr fontId="3"/>
  </si>
  <si>
    <t>本年度の介護職員処遇改善支援費による賃金改善所要額
（①の加算の総額以上であること）</t>
    <rPh sb="0" eb="3">
      <t>ホンネンド</t>
    </rPh>
    <rPh sb="18" eb="20">
      <t>チンギン</t>
    </rPh>
    <rPh sb="20" eb="22">
      <t>カイゼン</t>
    </rPh>
    <rPh sb="22" eb="25">
      <t>ショヨウガク</t>
    </rPh>
    <rPh sb="29" eb="31">
      <t>カサン</t>
    </rPh>
    <rPh sb="32" eb="34">
      <t>ソウガク</t>
    </rPh>
    <rPh sb="34" eb="36">
      <t>イジョウ</t>
    </rPh>
    <phoneticPr fontId="3"/>
  </si>
  <si>
    <t>②</t>
    <phoneticPr fontId="3"/>
  </si>
  <si>
    <r>
      <t xml:space="preserve">本年度の介護職員処遇改善支援費（年額）
</t>
    </r>
    <r>
      <rPr>
        <sz val="8"/>
        <color theme="1"/>
        <rFont val="ＭＳ 明朝"/>
        <family val="1"/>
        <charset val="128"/>
      </rPr>
      <t>（介護職員処遇改善支援費（月額）×本年度の各月初日の入所者数を12か月分合計した数）</t>
    </r>
    <rPh sb="0" eb="3">
      <t>ホンネンド</t>
    </rPh>
    <rPh sb="37" eb="38">
      <t>ホン</t>
    </rPh>
    <phoneticPr fontId="3"/>
  </si>
  <si>
    <t>①</t>
    <phoneticPr fontId="3"/>
  </si>
  <si>
    <t>要件</t>
    <rPh sb="0" eb="2">
      <t>ヨウケン</t>
    </rPh>
    <phoneticPr fontId="3"/>
  </si>
  <si>
    <t>（１）介護職員処遇改善支援費以上の賃金改善について</t>
    <rPh sb="3" eb="14">
      <t>カイゴショクインショグウカイゼンシエンヒ</t>
    </rPh>
    <rPh sb="14" eb="16">
      <t>イジョウ</t>
    </rPh>
    <rPh sb="17" eb="21">
      <t>チンギンカイゼン</t>
    </rPh>
    <phoneticPr fontId="3"/>
  </si>
  <si>
    <t>以下の要件を確認しており、オレンジセルが「○」でない場合、介護職員処遇改善支援費の交付要件を満たしていない。
・介護職員及びその他の職員の賃金について、介護職員処遇改善支援費による賃金改善所要額が、介護職員処遇改善支援費以上であること。</t>
    <rPh sb="41" eb="43">
      <t>コウフ</t>
    </rPh>
    <rPh sb="99" eb="101">
      <t>カイゴ</t>
    </rPh>
    <rPh sb="101" eb="103">
      <t>ショクイン</t>
    </rPh>
    <rPh sb="103" eb="105">
      <t>ショグウ</t>
    </rPh>
    <rPh sb="105" eb="107">
      <t>カイゼン</t>
    </rPh>
    <rPh sb="107" eb="110">
      <t>シエンヒ</t>
    </rPh>
    <phoneticPr fontId="3"/>
  </si>
  <si>
    <t>３　賃金改善計画（または賃金改善実績）</t>
    <rPh sb="12" eb="16">
      <t>チンギンカイゼン</t>
    </rPh>
    <rPh sb="16" eb="18">
      <t>ジッセキ</t>
    </rPh>
    <phoneticPr fontId="3"/>
  </si>
  <si>
    <t>（オ）　介護職員処遇改善支援費（月額）　＝　（ウ）　+　（エ）　＝</t>
    <rPh sb="4" eb="6">
      <t>カイゴ</t>
    </rPh>
    <rPh sb="6" eb="8">
      <t>ショクイン</t>
    </rPh>
    <rPh sb="8" eb="10">
      <t>ショグウ</t>
    </rPh>
    <rPh sb="10" eb="12">
      <t>カイゼン</t>
    </rPh>
    <rPh sb="12" eb="14">
      <t>シエン</t>
    </rPh>
    <rPh sb="14" eb="15">
      <t>ヒ</t>
    </rPh>
    <rPh sb="16" eb="18">
      <t>ゲツガク</t>
    </rPh>
    <phoneticPr fontId="3"/>
  </si>
  <si>
    <t>（円未満切捨て）</t>
    <rPh sb="1" eb="4">
      <t>エンミマン</t>
    </rPh>
    <rPh sb="4" eb="6">
      <t>キリス</t>
    </rPh>
    <phoneticPr fontId="3"/>
  </si>
  <si>
    <t>　（エ）　＝　一般事務費（月額）×　1.16％　＝</t>
    <phoneticPr fontId="3"/>
  </si>
  <si>
    <t>　（ウ）　＝　（ア）　×　9,000円　÷　（イ）　＝</t>
    <rPh sb="18" eb="19">
      <t>エン</t>
    </rPh>
    <phoneticPr fontId="3"/>
  </si>
  <si>
    <r>
      <t>（イ）本年度の各月初日の入所者数を12か月分合計した数</t>
    </r>
    <r>
      <rPr>
        <sz val="9"/>
        <color theme="1"/>
        <rFont val="ＭＳ 明朝"/>
        <family val="1"/>
        <charset val="128"/>
      </rPr>
      <t>(階層別、月別利用人員の合計)</t>
    </r>
    <rPh sb="3" eb="6">
      <t>ホンネンド</t>
    </rPh>
    <rPh sb="6" eb="8">
      <t>トウネンド</t>
    </rPh>
    <rPh sb="7" eb="9">
      <t>カクツキ</t>
    </rPh>
    <rPh sb="9" eb="11">
      <t>ショニチ</t>
    </rPh>
    <rPh sb="12" eb="15">
      <t>ニュウショシャ</t>
    </rPh>
    <rPh sb="15" eb="16">
      <t>スウ</t>
    </rPh>
    <rPh sb="20" eb="22">
      <t>ゲツブン</t>
    </rPh>
    <rPh sb="22" eb="24">
      <t>ゴウケイ</t>
    </rPh>
    <rPh sb="26" eb="27">
      <t>カズ</t>
    </rPh>
    <rPh sb="28" eb="31">
      <t>カイソウベツ</t>
    </rPh>
    <rPh sb="32" eb="34">
      <t>ツキベツ</t>
    </rPh>
    <rPh sb="34" eb="36">
      <t>リヨウ</t>
    </rPh>
    <rPh sb="36" eb="38">
      <t>ジンイン</t>
    </rPh>
    <rPh sb="39" eb="41">
      <t>ゴウケイ</t>
    </rPh>
    <phoneticPr fontId="3"/>
  </si>
  <si>
    <t>（ア）本年度の各月における介護職員数（常勤換算）を12か月分合計した数</t>
    <rPh sb="3" eb="6">
      <t>ホンネンド</t>
    </rPh>
    <rPh sb="6" eb="8">
      <t>トウネンド</t>
    </rPh>
    <rPh sb="7" eb="9">
      <t>カクツキ</t>
    </rPh>
    <rPh sb="13" eb="15">
      <t>カイゴ</t>
    </rPh>
    <rPh sb="15" eb="17">
      <t>ショクイン</t>
    </rPh>
    <rPh sb="17" eb="18">
      <t>スウ</t>
    </rPh>
    <rPh sb="19" eb="21">
      <t>ジョウキン</t>
    </rPh>
    <rPh sb="21" eb="23">
      <t>カンサン</t>
    </rPh>
    <rPh sb="28" eb="30">
      <t>ゲツブン</t>
    </rPh>
    <rPh sb="30" eb="32">
      <t>ゴウケイ</t>
    </rPh>
    <rPh sb="34" eb="35">
      <t>カズ</t>
    </rPh>
    <phoneticPr fontId="3"/>
  </si>
  <si>
    <t>２　介護職員処遇改善支援費（月額）積算</t>
    <rPh sb="2" eb="4">
      <t>カイゴ</t>
    </rPh>
    <rPh sb="4" eb="6">
      <t>ショクイン</t>
    </rPh>
    <rPh sb="6" eb="8">
      <t>ショグウ</t>
    </rPh>
    <rPh sb="8" eb="10">
      <t>カイゼン</t>
    </rPh>
    <rPh sb="10" eb="12">
      <t>シエン</t>
    </rPh>
    <rPh sb="12" eb="13">
      <t>ヒ</t>
    </rPh>
    <rPh sb="14" eb="16">
      <t>ゲツガク</t>
    </rPh>
    <rPh sb="17" eb="19">
      <t>セキサン</t>
    </rPh>
    <phoneticPr fontId="3"/>
  </si>
  <si>
    <t>（小数点第２位を切捨し、小数点第１位まで記入する）</t>
    <rPh sb="1" eb="5">
      <t>ショウスウテンダイ</t>
    </rPh>
    <rPh sb="6" eb="7">
      <t>イ</t>
    </rPh>
    <rPh sb="8" eb="10">
      <t>キリス</t>
    </rPh>
    <rPh sb="12" eb="15">
      <t>ショウスウテン</t>
    </rPh>
    <rPh sb="15" eb="16">
      <t>ダイ</t>
    </rPh>
    <rPh sb="17" eb="18">
      <t>イ</t>
    </rPh>
    <rPh sb="20" eb="22">
      <t>キニュウ</t>
    </rPh>
    <phoneticPr fontId="3"/>
  </si>
  <si>
    <t>12月</t>
    <phoneticPr fontId="3"/>
  </si>
  <si>
    <t>11月</t>
    <phoneticPr fontId="3"/>
  </si>
  <si>
    <t>10月</t>
    <phoneticPr fontId="3"/>
  </si>
  <si>
    <t>介護職員
氏　　名</t>
    <rPh sb="0" eb="4">
      <t>カイゴショクイン</t>
    </rPh>
    <rPh sb="5" eb="6">
      <t>シ</t>
    </rPh>
    <rPh sb="8" eb="9">
      <t>ナ</t>
    </rPh>
    <phoneticPr fontId="3"/>
  </si>
  <si>
    <r>
      <t>１　介護職員数（常勤換算）　　</t>
    </r>
    <r>
      <rPr>
        <sz val="8"/>
        <color theme="1"/>
        <rFont val="ＭＳ 明朝"/>
        <family val="1"/>
        <charset val="128"/>
      </rPr>
      <t>※特定施設入居者生活介護を担当する介護職員数（常勤換算）を除く</t>
    </r>
    <rPh sb="2" eb="6">
      <t>カイゴショクイン</t>
    </rPh>
    <rPh sb="6" eb="7">
      <t>スウ</t>
    </rPh>
    <rPh sb="8" eb="12">
      <t>ジョウキンカンサン</t>
    </rPh>
    <phoneticPr fontId="3"/>
  </si>
  <si>
    <r>
      <t>※以下の</t>
    </r>
    <r>
      <rPr>
        <b/>
        <sz val="11"/>
        <color theme="8"/>
        <rFont val="ＭＳ Ｐゴシック"/>
        <family val="3"/>
        <charset val="128"/>
      </rPr>
      <t>水色</t>
    </r>
    <r>
      <rPr>
        <b/>
        <sz val="11"/>
        <color rgb="FFFF0000"/>
        <rFont val="ＭＳ Ｐゴシック"/>
        <family val="3"/>
        <charset val="128"/>
      </rPr>
      <t>のセルのみ記入すること（その他のセルは自動入力）</t>
    </r>
    <rPh sb="1" eb="3">
      <t>イカ</t>
    </rPh>
    <rPh sb="4" eb="6">
      <t>ミズイロ</t>
    </rPh>
    <rPh sb="11" eb="13">
      <t>キニュウ</t>
    </rPh>
    <rPh sb="20" eb="21">
      <t>タ</t>
    </rPh>
    <rPh sb="25" eb="29">
      <t>ジドウニュウリョク</t>
    </rPh>
    <phoneticPr fontId="3"/>
  </si>
  <si>
    <t>(6)介護職員処遇改善支援費算定表</t>
    <rPh sb="3" eb="7">
      <t>カイゴショクイン</t>
    </rPh>
    <rPh sb="7" eb="11">
      <t>ショグウカイゼン</t>
    </rPh>
    <rPh sb="11" eb="13">
      <t>シエン</t>
    </rPh>
    <rPh sb="13" eb="14">
      <t>ヒ</t>
    </rPh>
    <rPh sb="14" eb="17">
      <t>サンテイヒョウ</t>
    </rPh>
    <phoneticPr fontId="3"/>
  </si>
  <si>
    <t>介 護 職 員 処 遇 改 善 支 援 費</t>
    <rPh sb="0" eb="1">
      <t>スケ</t>
    </rPh>
    <rPh sb="2" eb="3">
      <t>マモル</t>
    </rPh>
    <rPh sb="4" eb="5">
      <t>ショク</t>
    </rPh>
    <rPh sb="6" eb="7">
      <t>イン</t>
    </rPh>
    <rPh sb="8" eb="9">
      <t>トコロ</t>
    </rPh>
    <rPh sb="10" eb="11">
      <t>グウ</t>
    </rPh>
    <rPh sb="12" eb="13">
      <t>カイ</t>
    </rPh>
    <rPh sb="14" eb="15">
      <t>ゼン</t>
    </rPh>
    <rPh sb="16" eb="17">
      <t>シ</t>
    </rPh>
    <rPh sb="18" eb="19">
      <t>エン</t>
    </rPh>
    <rPh sb="20" eb="21">
      <t>ヒ</t>
    </rPh>
    <phoneticPr fontId="3"/>
  </si>
  <si>
    <t>ア　軽費Ａ型（一般入所者分）</t>
  </si>
  <si>
    <t>（注３）　平成３年６月以前入所者がいる場合は、上表によらず別途計算すること。</t>
    <phoneticPr fontId="3"/>
  </si>
  <si>
    <t>　　　３．平成３年６月以前入所者がいる場合は、上表によらず別途計算すること。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</si>
</sst>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100"/>
    <numFmt numFmtId="179" formatCode="#&quot;人&quot;"/>
    <numFmt numFmtId="180" formatCode="#&quot;年&quot;"/>
    <numFmt numFmtId="181" formatCode="0.0_ "/>
    <numFmt numFmtId="182" formatCode="#,##0.0_ "/>
  </numFmts>
  <fonts count="58">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9"/>
      <name val="ＭＳ Ｐ明朝"/>
      <family val="1"/>
      <charset val="128"/>
    </font>
    <font>
      <sz val="10"/>
      <name val="ＭＳ Ｐ明朝"/>
      <family val="1"/>
      <charset val="128"/>
    </font>
    <font>
      <sz val="11"/>
      <name val="ＭＳ 明朝"/>
      <family val="1"/>
      <charset val="128"/>
    </font>
    <font>
      <b/>
      <sz val="14"/>
      <name val="ＭＳ 明朝"/>
      <family val="1"/>
      <charset val="128"/>
    </font>
    <font>
      <sz val="10"/>
      <name val="ＭＳ 明朝"/>
      <family val="1"/>
      <charset val="128"/>
    </font>
    <font>
      <sz val="9"/>
      <name val="ＭＳ 明朝"/>
      <family val="1"/>
      <charset val="128"/>
    </font>
    <font>
      <sz val="11"/>
      <name val="ＭＳ ゴシック"/>
      <family val="3"/>
      <charset val="128"/>
    </font>
    <font>
      <sz val="12"/>
      <name val="ＭＳ 明朝"/>
      <family val="1"/>
      <charset val="128"/>
    </font>
    <font>
      <sz val="12"/>
      <name val="ＭＳ ゴシック"/>
      <family val="3"/>
      <charset val="128"/>
    </font>
    <font>
      <sz val="16"/>
      <name val="ＭＳ ゴシック"/>
      <family val="3"/>
      <charset val="128"/>
    </font>
    <font>
      <sz val="14"/>
      <name val="ＭＳ ゴシック"/>
      <family val="3"/>
      <charset val="128"/>
    </font>
    <font>
      <sz val="14"/>
      <name val="ＭＳ 明朝"/>
      <family val="1"/>
      <charset val="128"/>
    </font>
    <font>
      <sz val="10"/>
      <name val="ＭＳ ゴシック"/>
      <family val="3"/>
      <charset val="128"/>
    </font>
    <font>
      <sz val="8"/>
      <name val="ＭＳ 明朝"/>
      <family val="1"/>
      <charset val="128"/>
    </font>
    <font>
      <sz val="6"/>
      <name val="ＭＳ 明朝"/>
      <family val="1"/>
      <charset val="128"/>
    </font>
    <font>
      <b/>
      <sz val="14"/>
      <name val="ＭＳ ゴシック"/>
      <family val="3"/>
      <charset val="128"/>
    </font>
    <font>
      <sz val="11"/>
      <color theme="1"/>
      <name val="ＭＳ Ｐゴシック"/>
      <family val="3"/>
      <charset val="128"/>
      <scheme val="minor"/>
    </font>
    <font>
      <sz val="9"/>
      <color theme="1"/>
      <name val="ＭＳ 明朝"/>
      <family val="1"/>
      <charset val="128"/>
    </font>
    <font>
      <sz val="10"/>
      <color theme="1"/>
      <name val="ＭＳ Ｐ明朝"/>
      <family val="1"/>
      <charset val="128"/>
    </font>
    <font>
      <sz val="9"/>
      <color theme="1"/>
      <name val="ＭＳ Ｐ明朝"/>
      <family val="1"/>
      <charset val="128"/>
    </font>
    <font>
      <b/>
      <sz val="9"/>
      <color indexed="81"/>
      <name val="MS P ゴシック"/>
      <family val="3"/>
      <charset val="128"/>
    </font>
    <font>
      <u/>
      <sz val="11"/>
      <color rgb="FFFF0000"/>
      <name val="ＭＳ 明朝"/>
      <family val="1"/>
      <charset val="128"/>
    </font>
    <font>
      <u/>
      <sz val="10"/>
      <color rgb="FFFF0000"/>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2"/>
      <charset val="128"/>
      <scheme val="minor"/>
    </font>
    <font>
      <sz val="11"/>
      <color theme="1"/>
      <name val="ＭＳ Ｐ明朝"/>
      <family val="1"/>
      <charset val="128"/>
    </font>
    <font>
      <b/>
      <sz val="14"/>
      <color theme="1"/>
      <name val="ＭＳ Ｐ明朝"/>
      <family val="1"/>
      <charset val="128"/>
    </font>
    <font>
      <sz val="9"/>
      <color indexed="81"/>
      <name val="MS P ゴシック"/>
      <family val="3"/>
      <charset val="128"/>
    </font>
    <font>
      <sz val="10"/>
      <color rgb="FFFF0000"/>
      <name val="ＭＳ Ｐ明朝"/>
      <family val="1"/>
      <charset val="128"/>
    </font>
    <font>
      <u/>
      <sz val="10"/>
      <name val="ＭＳ 明朝"/>
      <family val="1"/>
      <charset val="128"/>
    </font>
    <font>
      <sz val="8"/>
      <color theme="1"/>
      <name val="ＭＳ Ｐ明朝"/>
      <family val="1"/>
      <charset val="128"/>
    </font>
    <font>
      <sz val="7"/>
      <color theme="1"/>
      <name val="ＭＳ Ｐ明朝"/>
      <family val="1"/>
      <charset val="128"/>
    </font>
    <font>
      <sz val="10"/>
      <color theme="1"/>
      <name val="ＭＳ 明朝"/>
      <family val="1"/>
      <charset val="128"/>
    </font>
    <font>
      <b/>
      <sz val="11"/>
      <color theme="1"/>
      <name val="ＭＳ 明朝"/>
      <family val="1"/>
      <charset val="128"/>
    </font>
    <font>
      <sz val="8"/>
      <color theme="1"/>
      <name val="ＭＳ Ｐゴシック"/>
      <family val="3"/>
      <charset val="128"/>
    </font>
    <font>
      <b/>
      <sz val="8"/>
      <color theme="1"/>
      <name val="ＭＳ Ｐゴシック"/>
      <family val="3"/>
      <charset val="128"/>
    </font>
    <font>
      <b/>
      <sz val="11"/>
      <name val="ＭＳ 明朝"/>
      <family val="1"/>
      <charset val="128"/>
    </font>
    <font>
      <sz val="8"/>
      <color theme="1"/>
      <name val="ＭＳ 明朝"/>
      <family val="1"/>
      <charset val="128"/>
    </font>
    <font>
      <sz val="10"/>
      <name val="ＭＳ Ｐゴシック"/>
      <family val="3"/>
      <charset val="128"/>
    </font>
    <font>
      <sz val="10"/>
      <color theme="0"/>
      <name val="ＭＳ Ｐゴシック"/>
      <family val="3"/>
      <charset val="128"/>
    </font>
    <font>
      <b/>
      <sz val="10"/>
      <name val="ＭＳ Ｐゴシック"/>
      <family val="3"/>
      <charset val="128"/>
    </font>
    <font>
      <sz val="11"/>
      <color theme="1"/>
      <name val="ＭＳ 明朝"/>
      <family val="1"/>
      <charset val="128"/>
    </font>
    <font>
      <sz val="11"/>
      <color theme="0"/>
      <name val="ＭＳ Ｐ明朝"/>
      <family val="1"/>
      <charset val="128"/>
    </font>
    <font>
      <sz val="10"/>
      <color theme="0"/>
      <name val="ＭＳ Ｐ明朝"/>
      <family val="1"/>
      <charset val="128"/>
    </font>
    <font>
      <b/>
      <sz val="8"/>
      <color theme="1"/>
      <name val="ＭＳ 明朝"/>
      <family val="1"/>
      <charset val="128"/>
    </font>
    <font>
      <b/>
      <sz val="11"/>
      <color rgb="FFFF0000"/>
      <name val="ＭＳ Ｐゴシック"/>
      <family val="3"/>
      <charset val="128"/>
    </font>
    <font>
      <b/>
      <sz val="11"/>
      <color theme="8"/>
      <name val="ＭＳ Ｐゴシック"/>
      <family val="3"/>
      <charset val="128"/>
    </font>
    <font>
      <u/>
      <sz val="11"/>
      <name val="ＭＳ 明朝"/>
      <family val="1"/>
      <charset val="128"/>
    </font>
    <font>
      <u/>
      <sz val="8"/>
      <name val="ＭＳ 明朝"/>
      <family val="1"/>
      <charset val="128"/>
    </font>
    <font>
      <u/>
      <sz val="11"/>
      <name val="ＭＳ Ｐ明朝"/>
      <family val="1"/>
      <charset val="128"/>
    </font>
    <font>
      <b/>
      <u/>
      <sz val="1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0"/>
        <bgColor indexed="64"/>
      </patternFill>
    </fill>
    <fill>
      <patternFill patternType="solid">
        <fgColor rgb="FFFFC000"/>
        <bgColor indexed="64"/>
      </patternFill>
    </fill>
  </fills>
  <borders count="11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diagonal/>
    </border>
    <border>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21" fillId="0" borderId="0">
      <alignment vertical="center"/>
    </xf>
    <xf numFmtId="0" fontId="1" fillId="0" borderId="0"/>
    <xf numFmtId="0" fontId="1" fillId="0" borderId="0"/>
    <xf numFmtId="0" fontId="1" fillId="0" borderId="0"/>
  </cellStyleXfs>
  <cellXfs count="85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lignment vertical="center"/>
    </xf>
    <xf numFmtId="0" fontId="7" fillId="0" borderId="0" xfId="7" applyFont="1" applyAlignment="1">
      <alignment vertical="center"/>
    </xf>
    <xf numFmtId="0" fontId="7" fillId="0" borderId="1" xfId="7" applyFont="1" applyBorder="1" applyAlignment="1">
      <alignment vertical="center"/>
    </xf>
    <xf numFmtId="0" fontId="9" fillId="0" borderId="0" xfId="7" applyFont="1" applyAlignment="1">
      <alignment vertical="center"/>
    </xf>
    <xf numFmtId="0" fontId="7" fillId="0" borderId="2" xfId="7" applyFont="1" applyBorder="1" applyAlignment="1">
      <alignment vertical="center"/>
    </xf>
    <xf numFmtId="0" fontId="9" fillId="0" borderId="0" xfId="7" applyFont="1" applyBorder="1" applyAlignment="1">
      <alignment horizontal="left" vertical="center" indent="1"/>
    </xf>
    <xf numFmtId="0" fontId="9" fillId="0" borderId="0" xfId="7" applyFont="1" applyBorder="1" applyAlignment="1">
      <alignment horizontal="center" vertical="center"/>
    </xf>
    <xf numFmtId="0" fontId="9" fillId="0" borderId="0" xfId="7" applyFont="1" applyBorder="1" applyAlignment="1">
      <alignment vertical="center"/>
    </xf>
    <xf numFmtId="0" fontId="7" fillId="0" borderId="3" xfId="7" applyFont="1" applyBorder="1" applyAlignment="1">
      <alignment vertical="center"/>
    </xf>
    <xf numFmtId="0" fontId="7" fillId="0" borderId="4" xfId="7" applyFont="1" applyBorder="1" applyAlignment="1">
      <alignment vertical="center"/>
    </xf>
    <xf numFmtId="0" fontId="9" fillId="0" borderId="0" xfId="7" applyFont="1" applyBorder="1" applyAlignment="1">
      <alignment horizontal="center" vertical="center" wrapText="1"/>
    </xf>
    <xf numFmtId="9" fontId="9" fillId="0" borderId="0" xfId="7" applyNumberFormat="1" applyFont="1" applyBorder="1" applyAlignment="1">
      <alignment horizontal="center" vertical="center"/>
    </xf>
    <xf numFmtId="0" fontId="7" fillId="0" borderId="5" xfId="7" applyFont="1" applyBorder="1" applyAlignment="1">
      <alignment vertical="center"/>
    </xf>
    <xf numFmtId="0" fontId="9" fillId="0" borderId="5" xfId="7" applyFont="1" applyBorder="1" applyAlignment="1">
      <alignment vertical="center"/>
    </xf>
    <xf numFmtId="0" fontId="9" fillId="0" borderId="6" xfId="7" applyFont="1" applyBorder="1" applyAlignment="1">
      <alignment vertical="center"/>
    </xf>
    <xf numFmtId="0" fontId="7" fillId="0" borderId="7" xfId="7" applyFont="1" applyBorder="1" applyAlignment="1">
      <alignment vertical="center"/>
    </xf>
    <xf numFmtId="0" fontId="9" fillId="0" borderId="8" xfId="7" applyFont="1" applyBorder="1" applyAlignment="1">
      <alignment vertical="center"/>
    </xf>
    <xf numFmtId="0" fontId="7" fillId="0" borderId="9"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11" fillId="0" borderId="14" xfId="7" applyFont="1" applyBorder="1" applyAlignment="1">
      <alignment vertical="center"/>
    </xf>
    <xf numFmtId="0" fontId="6" fillId="0" borderId="0" xfId="0" applyFont="1" applyBorder="1" applyAlignment="1">
      <alignment horizontal="left" vertical="center" wrapText="1"/>
    </xf>
    <xf numFmtId="0" fontId="2" fillId="0" borderId="0" xfId="0" applyFont="1" applyBorder="1" applyAlignment="1">
      <alignment horizontal="center" vertical="center"/>
    </xf>
    <xf numFmtId="177" fontId="5" fillId="0" borderId="0" xfId="0" applyNumberFormat="1"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177" fontId="7" fillId="0" borderId="16" xfId="0" applyNumberFormat="1" applyFont="1" applyBorder="1" applyAlignment="1">
      <alignment horizontal="center" vertical="center"/>
    </xf>
    <xf numFmtId="0" fontId="7" fillId="0" borderId="15" xfId="0" applyFont="1" applyBorder="1" applyAlignment="1">
      <alignment horizontal="center" vertical="center" wrapText="1"/>
    </xf>
    <xf numFmtId="0" fontId="9" fillId="0" borderId="0" xfId="0" applyFont="1" applyBorder="1" applyAlignment="1">
      <alignment horizontal="center"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176" fontId="7" fillId="0" borderId="0" xfId="0" applyNumberFormat="1" applyFont="1">
      <alignment vertical="center"/>
    </xf>
    <xf numFmtId="0" fontId="7" fillId="0" borderId="17" xfId="0" applyFont="1" applyBorder="1" applyAlignment="1">
      <alignment horizontal="center" vertical="center"/>
    </xf>
    <xf numFmtId="177" fontId="7" fillId="0" borderId="18" xfId="0" applyNumberFormat="1" applyFont="1" applyBorder="1" applyAlignment="1">
      <alignment horizontal="center" vertical="center"/>
    </xf>
    <xf numFmtId="0" fontId="9" fillId="0" borderId="0" xfId="0" applyFont="1" applyBorder="1" applyAlignment="1">
      <alignment horizontal="right" vertical="top" wrapText="1"/>
    </xf>
    <xf numFmtId="0" fontId="9" fillId="0" borderId="0" xfId="0" applyFont="1" applyBorder="1" applyAlignment="1">
      <alignment horizontal="left" vertical="center" wrapText="1"/>
    </xf>
    <xf numFmtId="177" fontId="10" fillId="0" borderId="0" xfId="0" applyNumberFormat="1" applyFont="1" applyBorder="1" applyAlignment="1">
      <alignment horizontal="center" vertical="center"/>
    </xf>
    <xf numFmtId="177" fontId="10" fillId="0" borderId="0" xfId="0" applyNumberFormat="1" applyFont="1" applyBorder="1" applyAlignment="1">
      <alignment horizontal="left" vertical="center"/>
    </xf>
    <xf numFmtId="38" fontId="7" fillId="0" borderId="2" xfId="1" applyFont="1" applyBorder="1" applyAlignment="1">
      <alignment horizontal="center" vertical="center"/>
    </xf>
    <xf numFmtId="38" fontId="7" fillId="0" borderId="2" xfId="1" applyFont="1" applyBorder="1" applyAlignment="1">
      <alignment horizontal="center" vertical="center" wrapText="1"/>
    </xf>
    <xf numFmtId="38" fontId="7" fillId="0" borderId="16" xfId="1" applyFont="1" applyBorder="1" applyAlignment="1">
      <alignment horizontal="center" vertical="center" wrapText="1"/>
    </xf>
    <xf numFmtId="38" fontId="7" fillId="0" borderId="16" xfId="1" applyFont="1" applyBorder="1" applyAlignment="1">
      <alignment horizontal="center" vertical="center"/>
    </xf>
    <xf numFmtId="0" fontId="12" fillId="0" borderId="0" xfId="5" applyFont="1"/>
    <xf numFmtId="0" fontId="15" fillId="0" borderId="0" xfId="5" applyFont="1"/>
    <xf numFmtId="0" fontId="12" fillId="0" borderId="0" xfId="5" applyFont="1" applyBorder="1"/>
    <xf numFmtId="0" fontId="9" fillId="0" borderId="19" xfId="5" applyFont="1" applyBorder="1" applyAlignment="1">
      <alignment horizontal="center"/>
    </xf>
    <xf numFmtId="0" fontId="9" fillId="0" borderId="20" xfId="5" applyFont="1" applyBorder="1" applyAlignment="1">
      <alignment horizontal="center"/>
    </xf>
    <xf numFmtId="0" fontId="12" fillId="0" borderId="21" xfId="5" applyFont="1" applyBorder="1"/>
    <xf numFmtId="0" fontId="12" fillId="0" borderId="0" xfId="5" applyFont="1" applyFill="1"/>
    <xf numFmtId="0" fontId="9" fillId="0" borderId="0" xfId="5" applyFont="1" applyFill="1"/>
    <xf numFmtId="0" fontId="13" fillId="0" borderId="0" xfId="5" applyFont="1" applyAlignment="1">
      <alignment vertical="center"/>
    </xf>
    <xf numFmtId="0" fontId="12" fillId="0" borderId="0" xfId="5" applyFont="1" applyAlignment="1">
      <alignment vertical="center"/>
    </xf>
    <xf numFmtId="0" fontId="12" fillId="0" borderId="11" xfId="5" applyFont="1" applyBorder="1" applyAlignment="1">
      <alignment vertical="center"/>
    </xf>
    <xf numFmtId="0" fontId="7" fillId="0" borderId="23" xfId="5" applyFont="1" applyBorder="1" applyAlignment="1">
      <alignment horizontal="center" vertical="center"/>
    </xf>
    <xf numFmtId="0" fontId="7" fillId="0" borderId="25" xfId="5" applyFont="1" applyBorder="1" applyAlignment="1">
      <alignment horizontal="center" vertical="center"/>
    </xf>
    <xf numFmtId="0" fontId="7" fillId="0" borderId="26" xfId="5" applyFont="1" applyBorder="1" applyAlignment="1">
      <alignment horizontal="center" vertical="center"/>
    </xf>
    <xf numFmtId="0" fontId="12" fillId="0" borderId="27" xfId="5" applyFont="1" applyBorder="1" applyAlignment="1">
      <alignment horizontal="center"/>
    </xf>
    <xf numFmtId="0" fontId="12" fillId="0" borderId="32" xfId="5" applyFont="1" applyBorder="1" applyAlignment="1">
      <alignment horizontal="center"/>
    </xf>
    <xf numFmtId="0" fontId="12" fillId="0" borderId="42" xfId="5" applyFont="1" applyBorder="1"/>
    <xf numFmtId="0" fontId="7" fillId="0" borderId="0" xfId="5" applyFont="1"/>
    <xf numFmtId="0" fontId="12" fillId="0" borderId="44" xfId="5" applyFont="1" applyBorder="1" applyAlignment="1">
      <alignment horizontal="center"/>
    </xf>
    <xf numFmtId="0" fontId="12" fillId="0" borderId="45" xfId="5" applyFont="1" applyBorder="1" applyAlignment="1">
      <alignment horizontal="center"/>
    </xf>
    <xf numFmtId="0" fontId="1" fillId="0" borderId="0" xfId="5"/>
    <xf numFmtId="0" fontId="12" fillId="0" borderId="52" xfId="5" applyFont="1" applyBorder="1"/>
    <xf numFmtId="0" fontId="7" fillId="0" borderId="17" xfId="5" applyFont="1" applyBorder="1" applyAlignment="1">
      <alignment horizontal="center" vertical="center" wrapText="1"/>
    </xf>
    <xf numFmtId="0" fontId="7" fillId="0" borderId="18" xfId="5" applyFont="1" applyBorder="1" applyAlignment="1">
      <alignment vertical="center" wrapText="1"/>
    </xf>
    <xf numFmtId="0" fontId="7" fillId="0" borderId="56" xfId="5" applyFont="1" applyBorder="1"/>
    <xf numFmtId="0" fontId="7" fillId="0" borderId="11" xfId="5" applyFont="1" applyBorder="1"/>
    <xf numFmtId="0" fontId="7" fillId="0" borderId="42" xfId="5" applyFont="1" applyBorder="1" applyAlignment="1">
      <alignment horizontal="center" vertical="center"/>
    </xf>
    <xf numFmtId="0" fontId="7" fillId="0" borderId="13" xfId="5" applyFont="1" applyBorder="1" applyAlignment="1">
      <alignment horizontal="center" vertical="center"/>
    </xf>
    <xf numFmtId="0" fontId="12" fillId="0" borderId="16" xfId="5" applyFont="1" applyBorder="1"/>
    <xf numFmtId="0" fontId="7" fillId="0" borderId="45" xfId="5" applyFont="1" applyBorder="1" applyAlignment="1">
      <alignment horizontal="center" vertical="center" wrapText="1"/>
    </xf>
    <xf numFmtId="0" fontId="12" fillId="0" borderId="59" xfId="5" applyFont="1" applyBorder="1"/>
    <xf numFmtId="0" fontId="12" fillId="0" borderId="37" xfId="5" applyFont="1" applyBorder="1"/>
    <xf numFmtId="0" fontId="7" fillId="0" borderId="0" xfId="5" applyFont="1" applyBorder="1" applyAlignment="1">
      <alignment horizontal="center"/>
    </xf>
    <xf numFmtId="0" fontId="10" fillId="0" borderId="0" xfId="5" applyFont="1"/>
    <xf numFmtId="0" fontId="7" fillId="0" borderId="29" xfId="5" applyFont="1" applyBorder="1" applyAlignment="1">
      <alignment horizontal="center"/>
    </xf>
    <xf numFmtId="0" fontId="7" fillId="0" borderId="55" xfId="5" applyFont="1" applyBorder="1" applyAlignment="1">
      <alignment horizontal="center"/>
    </xf>
    <xf numFmtId="0" fontId="7" fillId="0" borderId="0" xfId="5" applyFont="1" applyBorder="1"/>
    <xf numFmtId="0" fontId="4" fillId="0" borderId="0" xfId="5" applyFont="1"/>
    <xf numFmtId="0" fontId="12" fillId="0" borderId="62" xfId="5" applyFont="1" applyBorder="1" applyAlignment="1">
      <alignment horizontal="center"/>
    </xf>
    <xf numFmtId="0" fontId="12" fillId="0" borderId="15" xfId="5" applyFont="1" applyBorder="1" applyAlignment="1">
      <alignment horizontal="distributed" vertical="center"/>
    </xf>
    <xf numFmtId="0" fontId="12" fillId="0" borderId="67" xfId="5" applyFont="1" applyBorder="1" applyAlignment="1">
      <alignment horizontal="distributed" vertical="center"/>
    </xf>
    <xf numFmtId="0" fontId="12" fillId="0" borderId="68" xfId="5" applyFont="1" applyBorder="1" applyAlignment="1">
      <alignment horizontal="center"/>
    </xf>
    <xf numFmtId="0" fontId="12" fillId="0" borderId="54" xfId="5" applyFont="1" applyBorder="1" applyAlignment="1">
      <alignment horizontal="center" vertical="center"/>
    </xf>
    <xf numFmtId="0" fontId="12" fillId="0" borderId="15" xfId="5" applyFont="1" applyBorder="1" applyAlignment="1">
      <alignment horizontal="center" vertical="center"/>
    </xf>
    <xf numFmtId="0" fontId="10" fillId="0" borderId="70" xfId="5" applyFont="1" applyBorder="1" applyAlignment="1">
      <alignment horizontal="right" vertical="center"/>
    </xf>
    <xf numFmtId="0" fontId="12" fillId="0" borderId="61" xfId="5" applyFont="1" applyBorder="1"/>
    <xf numFmtId="0" fontId="10" fillId="0" borderId="71" xfId="5" applyFont="1" applyBorder="1" applyAlignment="1">
      <alignment horizontal="right" vertical="center"/>
    </xf>
    <xf numFmtId="0" fontId="12" fillId="0" borderId="3" xfId="5" applyFont="1" applyBorder="1" applyAlignment="1">
      <alignment horizontal="center" vertical="center"/>
    </xf>
    <xf numFmtId="0" fontId="12" fillId="0" borderId="20" xfId="5" applyFont="1" applyBorder="1" applyAlignment="1">
      <alignment horizontal="center"/>
    </xf>
    <xf numFmtId="0" fontId="10" fillId="0" borderId="62" xfId="5" applyFont="1" applyBorder="1" applyAlignment="1">
      <alignment vertical="center"/>
    </xf>
    <xf numFmtId="0" fontId="12" fillId="0" borderId="52" xfId="5" applyFont="1" applyBorder="1" applyAlignment="1">
      <alignment horizontal="center" vertical="center"/>
    </xf>
    <xf numFmtId="0" fontId="12" fillId="0" borderId="20" xfId="5" applyFont="1" applyBorder="1"/>
    <xf numFmtId="0" fontId="12" fillId="0" borderId="17" xfId="5" applyFont="1" applyBorder="1" applyAlignment="1">
      <alignment horizontal="center"/>
    </xf>
    <xf numFmtId="0" fontId="12" fillId="0" borderId="56" xfId="5" applyFont="1" applyBorder="1"/>
    <xf numFmtId="0" fontId="7" fillId="0" borderId="0" xfId="5" quotePrefix="1" applyFont="1"/>
    <xf numFmtId="0" fontId="12" fillId="0" borderId="0" xfId="6" applyFont="1" applyAlignment="1">
      <alignment vertical="top"/>
    </xf>
    <xf numFmtId="0" fontId="12" fillId="0" borderId="0" xfId="6" applyFont="1"/>
    <xf numFmtId="0" fontId="10" fillId="0" borderId="0" xfId="6" applyFont="1" applyFill="1" applyBorder="1" applyAlignment="1">
      <alignment vertical="center" wrapText="1"/>
    </xf>
    <xf numFmtId="0" fontId="13" fillId="0" borderId="0" xfId="6" applyFont="1" applyBorder="1" applyAlignment="1">
      <alignment vertical="center"/>
    </xf>
    <xf numFmtId="0" fontId="13" fillId="0" borderId="0" xfId="6" applyFont="1" applyBorder="1"/>
    <xf numFmtId="0" fontId="14" fillId="0" borderId="0" xfId="6" applyFont="1" applyAlignment="1">
      <alignment horizontal="left"/>
    </xf>
    <xf numFmtId="0" fontId="18" fillId="0" borderId="0" xfId="6" applyFont="1"/>
    <xf numFmtId="0" fontId="15" fillId="0" borderId="0" xfId="6" applyFont="1"/>
    <xf numFmtId="0" fontId="12" fillId="0" borderId="0" xfId="6" applyFont="1" applyBorder="1"/>
    <xf numFmtId="0" fontId="10" fillId="0" borderId="11" xfId="6" applyFont="1" applyBorder="1" applyAlignment="1">
      <alignment vertical="center" wrapText="1"/>
    </xf>
    <xf numFmtId="0" fontId="12" fillId="0" borderId="11" xfId="6" applyFont="1" applyBorder="1"/>
    <xf numFmtId="0" fontId="9" fillId="0" borderId="82" xfId="6" applyFont="1" applyBorder="1"/>
    <xf numFmtId="0" fontId="9" fillId="0" borderId="24" xfId="6" applyFont="1" applyBorder="1" applyAlignment="1">
      <alignment horizontal="center"/>
    </xf>
    <xf numFmtId="0" fontId="9" fillId="0" borderId="25" xfId="6" applyFont="1" applyBorder="1" applyAlignment="1">
      <alignment horizontal="center"/>
    </xf>
    <xf numFmtId="0" fontId="9" fillId="0" borderId="6" xfId="6" applyFont="1" applyBorder="1" applyAlignment="1">
      <alignment horizontal="center"/>
    </xf>
    <xf numFmtId="0" fontId="9" fillId="0" borderId="4" xfId="6" applyFont="1" applyBorder="1" applyAlignment="1">
      <alignment horizontal="center"/>
    </xf>
    <xf numFmtId="0" fontId="9" fillId="0" borderId="1" xfId="6" applyFont="1" applyBorder="1" applyAlignment="1">
      <alignment horizontal="center"/>
    </xf>
    <xf numFmtId="0" fontId="9" fillId="0" borderId="8" xfId="6" applyFont="1" applyBorder="1" applyAlignment="1">
      <alignment horizontal="center"/>
    </xf>
    <xf numFmtId="0" fontId="9" fillId="0" borderId="68" xfId="6" applyFont="1" applyBorder="1"/>
    <xf numFmtId="0" fontId="9" fillId="0" borderId="13" xfId="6" applyFont="1" applyBorder="1" applyAlignment="1">
      <alignment horizontal="center"/>
    </xf>
    <xf numFmtId="0" fontId="9" fillId="0" borderId="13" xfId="6" quotePrefix="1" applyFont="1" applyBorder="1" applyAlignment="1">
      <alignment horizontal="center"/>
    </xf>
    <xf numFmtId="0" fontId="9" fillId="0" borderId="10" xfId="6" applyFont="1" applyBorder="1" applyAlignment="1">
      <alignment horizontal="center"/>
    </xf>
    <xf numFmtId="0" fontId="9" fillId="0" borderId="12" xfId="6" applyFont="1" applyBorder="1" applyAlignment="1">
      <alignment horizontal="center"/>
    </xf>
    <xf numFmtId="0" fontId="12" fillId="0" borderId="68" xfId="6" applyFont="1" applyBorder="1"/>
    <xf numFmtId="0" fontId="12" fillId="0" borderId="13" xfId="6" applyFont="1" applyBorder="1"/>
    <xf numFmtId="0" fontId="12" fillId="0" borderId="10" xfId="6" applyFont="1" applyBorder="1"/>
    <xf numFmtId="0" fontId="12" fillId="0" borderId="12" xfId="6" applyFont="1" applyBorder="1"/>
    <xf numFmtId="0" fontId="12" fillId="0" borderId="0" xfId="6" applyFont="1" applyFill="1"/>
    <xf numFmtId="0" fontId="7" fillId="0" borderId="29" xfId="6" applyFont="1" applyFill="1" applyBorder="1" applyAlignment="1">
      <alignment horizontal="center" vertical="center"/>
    </xf>
    <xf numFmtId="0" fontId="7" fillId="0" borderId="29" xfId="6" applyFont="1" applyFill="1" applyBorder="1" applyAlignment="1">
      <alignment horizontal="center" vertical="center" wrapText="1"/>
    </xf>
    <xf numFmtId="0" fontId="7" fillId="0" borderId="55" xfId="6" applyFont="1" applyFill="1" applyBorder="1" applyAlignment="1">
      <alignment horizontal="center" vertical="center"/>
    </xf>
    <xf numFmtId="0" fontId="9" fillId="0" borderId="83" xfId="6" applyFont="1" applyFill="1" applyBorder="1"/>
    <xf numFmtId="0" fontId="9" fillId="0" borderId="33" xfId="6" applyFont="1" applyFill="1" applyBorder="1"/>
    <xf numFmtId="0" fontId="7" fillId="0" borderId="2" xfId="6" applyFont="1" applyFill="1" applyBorder="1"/>
    <xf numFmtId="0" fontId="7" fillId="0" borderId="16" xfId="6" applyFont="1" applyFill="1" applyBorder="1"/>
    <xf numFmtId="0" fontId="9" fillId="0" borderId="33" xfId="6" applyFont="1" applyFill="1" applyBorder="1" applyAlignment="1">
      <alignment horizontal="distributed" vertical="center"/>
    </xf>
    <xf numFmtId="0" fontId="12" fillId="0" borderId="2" xfId="6" applyFont="1" applyFill="1" applyBorder="1"/>
    <xf numFmtId="0" fontId="12" fillId="0" borderId="16" xfId="6" applyFont="1" applyFill="1" applyBorder="1"/>
    <xf numFmtId="0" fontId="13" fillId="0" borderId="0" xfId="6" applyFont="1" applyAlignment="1">
      <alignment vertical="center"/>
    </xf>
    <xf numFmtId="0" fontId="12" fillId="0" borderId="0" xfId="6" applyFont="1" applyAlignment="1">
      <alignment vertical="center"/>
    </xf>
    <xf numFmtId="0" fontId="12" fillId="0" borderId="11" xfId="6" applyFont="1" applyBorder="1" applyAlignment="1">
      <alignment vertical="center"/>
    </xf>
    <xf numFmtId="0" fontId="7" fillId="0" borderId="22" xfId="6" applyFont="1" applyBorder="1" applyAlignment="1">
      <alignment horizontal="center" vertical="center" wrapText="1"/>
    </xf>
    <xf numFmtId="0" fontId="7" fillId="0" borderId="23" xfId="6" applyFont="1" applyBorder="1" applyAlignment="1">
      <alignment horizontal="center" vertical="center"/>
    </xf>
    <xf numFmtId="0" fontId="7" fillId="0" borderId="24" xfId="6" applyFont="1" applyBorder="1" applyAlignment="1">
      <alignment horizontal="center" vertical="center"/>
    </xf>
    <xf numFmtId="0" fontId="7" fillId="0" borderId="25" xfId="6" applyFont="1" applyBorder="1" applyAlignment="1">
      <alignment horizontal="center" vertical="center"/>
    </xf>
    <xf numFmtId="0" fontId="7" fillId="0" borderId="26" xfId="6" applyFont="1" applyBorder="1" applyAlignment="1">
      <alignment horizontal="center" vertical="center"/>
    </xf>
    <xf numFmtId="0" fontId="12" fillId="0" borderId="27" xfId="6" applyFont="1" applyBorder="1" applyAlignment="1">
      <alignment horizontal="center"/>
    </xf>
    <xf numFmtId="0" fontId="12" fillId="0" borderId="28" xfId="6" applyFont="1" applyBorder="1"/>
    <xf numFmtId="0" fontId="12" fillId="0" borderId="29" xfId="6" applyFont="1" applyBorder="1"/>
    <xf numFmtId="0" fontId="12" fillId="0" borderId="30" xfId="6" applyFont="1" applyBorder="1"/>
    <xf numFmtId="0" fontId="12" fillId="0" borderId="31" xfId="6" applyFont="1" applyBorder="1"/>
    <xf numFmtId="0" fontId="12" fillId="0" borderId="32" xfId="6" applyFont="1" applyBorder="1" applyAlignment="1">
      <alignment horizontal="center"/>
    </xf>
    <xf numFmtId="0" fontId="12" fillId="0" borderId="33" xfId="6" applyFont="1" applyBorder="1"/>
    <xf numFmtId="0" fontId="12" fillId="0" borderId="2" xfId="6" applyFont="1" applyBorder="1"/>
    <xf numFmtId="0" fontId="12" fillId="0" borderId="34" xfId="6" applyFont="1" applyBorder="1"/>
    <xf numFmtId="0" fontId="12" fillId="0" borderId="35" xfId="6" applyFont="1" applyBorder="1"/>
    <xf numFmtId="0" fontId="12" fillId="0" borderId="36" xfId="6" applyFont="1" applyBorder="1" applyAlignment="1">
      <alignment horizontal="center"/>
    </xf>
    <xf numFmtId="0" fontId="12" fillId="0" borderId="37" xfId="6" applyFont="1" applyBorder="1" applyAlignment="1">
      <alignment horizontal="center"/>
    </xf>
    <xf numFmtId="0" fontId="12" fillId="0" borderId="38" xfId="6" applyFont="1" applyBorder="1"/>
    <xf numFmtId="0" fontId="12" fillId="0" borderId="39" xfId="6" applyFont="1" applyBorder="1"/>
    <xf numFmtId="0" fontId="12" fillId="0" borderId="40" xfId="6" applyFont="1" applyBorder="1"/>
    <xf numFmtId="0" fontId="12" fillId="0" borderId="41" xfId="6" applyFont="1" applyBorder="1"/>
    <xf numFmtId="0" fontId="12" fillId="0" borderId="42" xfId="6" applyFont="1" applyBorder="1"/>
    <xf numFmtId="0" fontId="12" fillId="0" borderId="43" xfId="6" applyFont="1" applyBorder="1"/>
    <xf numFmtId="0" fontId="7" fillId="0" borderId="0" xfId="6" applyFont="1"/>
    <xf numFmtId="0" fontId="12" fillId="0" borderId="0" xfId="6" applyFont="1" applyBorder="1" applyAlignment="1">
      <alignment horizontal="center"/>
    </xf>
    <xf numFmtId="0" fontId="12" fillId="0" borderId="44" xfId="6" applyFont="1" applyBorder="1" applyAlignment="1">
      <alignment horizontal="center"/>
    </xf>
    <xf numFmtId="0" fontId="12" fillId="0" borderId="45" xfId="6" applyFont="1" applyBorder="1" applyAlignment="1">
      <alignment horizontal="center"/>
    </xf>
    <xf numFmtId="0" fontId="1" fillId="0" borderId="0" xfId="6"/>
    <xf numFmtId="0" fontId="9" fillId="0" borderId="22" xfId="6" applyFont="1" applyBorder="1" applyAlignment="1">
      <alignment horizontal="center" vertical="center" wrapText="1"/>
    </xf>
    <xf numFmtId="0" fontId="7" fillId="0" borderId="46" xfId="6" applyFont="1" applyBorder="1" applyAlignment="1">
      <alignment horizontal="center" vertical="center"/>
    </xf>
    <xf numFmtId="0" fontId="7" fillId="0" borderId="47" xfId="6" applyFont="1" applyBorder="1" applyAlignment="1">
      <alignment horizontal="center" vertical="center"/>
    </xf>
    <xf numFmtId="0" fontId="7" fillId="0" borderId="48" xfId="6" applyFont="1" applyBorder="1" applyAlignment="1">
      <alignment horizontal="center" vertical="center"/>
    </xf>
    <xf numFmtId="0" fontId="12" fillId="0" borderId="49" xfId="6" applyFont="1" applyBorder="1" applyAlignment="1">
      <alignment horizontal="center" vertical="center" wrapText="1"/>
    </xf>
    <xf numFmtId="0" fontId="7" fillId="0" borderId="28" xfId="6" applyFont="1" applyBorder="1" applyAlignment="1">
      <alignment horizontal="center" vertical="center"/>
    </xf>
    <xf numFmtId="0" fontId="7" fillId="0" borderId="29" xfId="6" applyFont="1" applyBorder="1" applyAlignment="1">
      <alignment horizontal="center" vertical="center"/>
    </xf>
    <xf numFmtId="0" fontId="7" fillId="0" borderId="30" xfId="6" applyFont="1" applyBorder="1" applyAlignment="1">
      <alignment horizontal="center" vertical="center"/>
    </xf>
    <xf numFmtId="0" fontId="7" fillId="0" borderId="50" xfId="6" applyFont="1" applyBorder="1" applyAlignment="1">
      <alignment horizontal="center" vertical="center"/>
    </xf>
    <xf numFmtId="0" fontId="12" fillId="0" borderId="51" xfId="6" applyFont="1" applyBorder="1"/>
    <xf numFmtId="0" fontId="12" fillId="0" borderId="52" xfId="6" applyFont="1" applyBorder="1"/>
    <xf numFmtId="0" fontId="12" fillId="0" borderId="53" xfId="6" applyFont="1" applyBorder="1"/>
    <xf numFmtId="0" fontId="7" fillId="0" borderId="54" xfId="6" applyFont="1" applyBorder="1" applyAlignment="1">
      <alignment horizontal="center" vertical="center" wrapText="1"/>
    </xf>
    <xf numFmtId="0" fontId="7" fillId="0" borderId="29" xfId="6" applyFont="1" applyBorder="1" applyAlignment="1">
      <alignment vertical="center" wrapText="1"/>
    </xf>
    <xf numFmtId="0" fontId="7" fillId="0" borderId="29" xfId="6" applyFont="1" applyBorder="1" applyAlignment="1">
      <alignment horizontal="center" vertical="center" wrapText="1"/>
    </xf>
    <xf numFmtId="0" fontId="7" fillId="0" borderId="55" xfId="6" applyFont="1" applyBorder="1"/>
    <xf numFmtId="0" fontId="7" fillId="0" borderId="17" xfId="6" applyFont="1" applyBorder="1" applyAlignment="1">
      <alignment horizontal="center" vertical="center" wrapText="1"/>
    </xf>
    <xf numFmtId="0" fontId="7" fillId="0" borderId="18" xfId="6" applyFont="1" applyBorder="1" applyAlignment="1">
      <alignment vertical="center" wrapText="1"/>
    </xf>
    <xf numFmtId="0" fontId="7" fillId="0" borderId="56" xfId="6" applyFont="1" applyBorder="1"/>
    <xf numFmtId="0" fontId="7" fillId="0" borderId="11" xfId="6" applyFont="1" applyBorder="1"/>
    <xf numFmtId="0" fontId="7" fillId="0" borderId="42" xfId="6" applyFont="1" applyBorder="1" applyAlignment="1">
      <alignment horizontal="center" vertical="center"/>
    </xf>
    <xf numFmtId="0" fontId="7" fillId="0" borderId="13" xfId="6" applyFont="1" applyBorder="1" applyAlignment="1">
      <alignment horizontal="center" vertical="center"/>
    </xf>
    <xf numFmtId="0" fontId="12" fillId="0" borderId="57" xfId="6" applyFont="1" applyBorder="1"/>
    <xf numFmtId="0" fontId="12" fillId="0" borderId="55" xfId="6" applyFont="1" applyBorder="1"/>
    <xf numFmtId="0" fontId="12" fillId="0" borderId="33" xfId="6" applyFont="1" applyBorder="1" applyAlignment="1">
      <alignment horizontal="center"/>
    </xf>
    <xf numFmtId="0" fontId="12" fillId="0" borderId="58" xfId="6" applyFont="1" applyBorder="1"/>
    <xf numFmtId="0" fontId="12" fillId="0" borderId="16" xfId="6" applyFont="1" applyBorder="1"/>
    <xf numFmtId="0" fontId="7" fillId="0" borderId="45" xfId="6" applyFont="1" applyBorder="1" applyAlignment="1">
      <alignment horizontal="center" vertical="center" wrapText="1"/>
    </xf>
    <xf numFmtId="0" fontId="12" fillId="0" borderId="59" xfId="6" applyFont="1" applyBorder="1"/>
    <xf numFmtId="0" fontId="12" fillId="0" borderId="39" xfId="6" applyFont="1" applyBorder="1" applyAlignment="1">
      <alignment horizontal="center"/>
    </xf>
    <xf numFmtId="0" fontId="12" fillId="0" borderId="60" xfId="6" applyFont="1" applyBorder="1"/>
    <xf numFmtId="0" fontId="12" fillId="0" borderId="37" xfId="6" applyFont="1" applyBorder="1"/>
    <xf numFmtId="0" fontId="12" fillId="0" borderId="9" xfId="6" applyFont="1" applyBorder="1" applyAlignment="1">
      <alignment horizontal="left"/>
    </xf>
    <xf numFmtId="0" fontId="12" fillId="0" borderId="42" xfId="6" applyFont="1" applyBorder="1" applyAlignment="1">
      <alignment horizontal="center"/>
    </xf>
    <xf numFmtId="0" fontId="12" fillId="0" borderId="21" xfId="6" applyFont="1" applyBorder="1"/>
    <xf numFmtId="0" fontId="9" fillId="0" borderId="0" xfId="6" applyFont="1"/>
    <xf numFmtId="0" fontId="7" fillId="0" borderId="0" xfId="6" applyFont="1" applyBorder="1" applyAlignment="1">
      <alignment horizontal="center"/>
    </xf>
    <xf numFmtId="0" fontId="19" fillId="0" borderId="61" xfId="6" applyFont="1" applyBorder="1" applyAlignment="1">
      <alignment horizontal="center" vertical="center" wrapText="1"/>
    </xf>
    <xf numFmtId="0" fontId="19" fillId="0" borderId="21" xfId="6" applyFont="1" applyBorder="1" applyAlignment="1">
      <alignment horizontal="center" vertical="center" wrapText="1"/>
    </xf>
    <xf numFmtId="0" fontId="7" fillId="0" borderId="51" xfId="6" applyFont="1" applyBorder="1" applyAlignment="1">
      <alignment horizontal="center"/>
    </xf>
    <xf numFmtId="0" fontId="7" fillId="0" borderId="53" xfId="6" applyFont="1" applyBorder="1"/>
    <xf numFmtId="0" fontId="7" fillId="0" borderId="62" xfId="6" applyFont="1" applyBorder="1"/>
    <xf numFmtId="0" fontId="7" fillId="0" borderId="59" xfId="6" applyFont="1" applyBorder="1"/>
    <xf numFmtId="0" fontId="7" fillId="0" borderId="51" xfId="6" applyFont="1" applyBorder="1"/>
    <xf numFmtId="0" fontId="9" fillId="0" borderId="58" xfId="6" applyFont="1" applyBorder="1" applyAlignment="1">
      <alignment horizontal="distributed" vertical="center"/>
    </xf>
    <xf numFmtId="0" fontId="7" fillId="0" borderId="58" xfId="6" applyFont="1" applyBorder="1"/>
    <xf numFmtId="0" fontId="7" fillId="0" borderId="83" xfId="6" applyFont="1" applyBorder="1"/>
    <xf numFmtId="0" fontId="12" fillId="0" borderId="63" xfId="6" applyFont="1" applyBorder="1"/>
    <xf numFmtId="0" fontId="9" fillId="0" borderId="33" xfId="6" applyFont="1" applyBorder="1" applyAlignment="1">
      <alignment horizontal="distributed" vertical="center"/>
    </xf>
    <xf numFmtId="0" fontId="7" fillId="0" borderId="16" xfId="6" applyFont="1" applyBorder="1"/>
    <xf numFmtId="0" fontId="10" fillId="0" borderId="0" xfId="6" applyFont="1"/>
    <xf numFmtId="0" fontId="7" fillId="0" borderId="64" xfId="6" applyFont="1" applyBorder="1"/>
    <xf numFmtId="0" fontId="7" fillId="0" borderId="65" xfId="6" applyFont="1" applyBorder="1"/>
    <xf numFmtId="0" fontId="12" fillId="0" borderId="66" xfId="6" applyFont="1" applyBorder="1"/>
    <xf numFmtId="0" fontId="7" fillId="0" borderId="33" xfId="6" applyFont="1" applyBorder="1" applyAlignment="1">
      <alignment horizontal="center"/>
    </xf>
    <xf numFmtId="0" fontId="7" fillId="0" borderId="2" xfId="6" applyFont="1" applyBorder="1"/>
    <xf numFmtId="0" fontId="7" fillId="0" borderId="0" xfId="6" applyFont="1" applyBorder="1"/>
    <xf numFmtId="0" fontId="4" fillId="0" borderId="0" xfId="6" applyFont="1"/>
    <xf numFmtId="58" fontId="12" fillId="0" borderId="0" xfId="6" applyNumberFormat="1" applyFont="1" applyAlignment="1">
      <alignment horizontal="right"/>
    </xf>
    <xf numFmtId="0" fontId="12" fillId="0" borderId="62" xfId="6" applyFont="1" applyBorder="1" applyAlignment="1">
      <alignment horizontal="center"/>
    </xf>
    <xf numFmtId="0" fontId="12" fillId="0" borderId="15" xfId="6" applyFont="1" applyBorder="1" applyAlignment="1">
      <alignment horizontal="distributed" vertical="center"/>
    </xf>
    <xf numFmtId="0" fontId="12" fillId="0" borderId="67" xfId="6" applyFont="1" applyBorder="1" applyAlignment="1">
      <alignment horizontal="distributed" vertical="center"/>
    </xf>
    <xf numFmtId="0" fontId="12" fillId="0" borderId="68" xfId="6" applyFont="1" applyBorder="1" applyAlignment="1">
      <alignment horizontal="center"/>
    </xf>
    <xf numFmtId="0" fontId="12" fillId="0" borderId="54" xfId="6" applyFont="1" applyBorder="1" applyAlignment="1">
      <alignment horizontal="center" vertical="center"/>
    </xf>
    <xf numFmtId="0" fontId="12" fillId="0" borderId="69" xfId="6" applyFont="1" applyBorder="1"/>
    <xf numFmtId="0" fontId="12" fillId="0" borderId="15" xfId="6" applyFont="1" applyBorder="1" applyAlignment="1">
      <alignment horizontal="center" vertical="center"/>
    </xf>
    <xf numFmtId="0" fontId="12" fillId="0" borderId="36" xfId="6" applyFont="1" applyBorder="1"/>
    <xf numFmtId="0" fontId="10" fillId="0" borderId="70" xfId="6" applyFont="1" applyBorder="1" applyAlignment="1">
      <alignment horizontal="right" vertical="center"/>
    </xf>
    <xf numFmtId="0" fontId="12" fillId="0" borderId="61" xfId="6" applyFont="1" applyBorder="1"/>
    <xf numFmtId="0" fontId="10" fillId="0" borderId="71" xfId="6" applyFont="1" applyBorder="1" applyAlignment="1">
      <alignment horizontal="right" vertical="center"/>
    </xf>
    <xf numFmtId="0" fontId="12" fillId="0" borderId="3" xfId="6" applyFont="1" applyBorder="1" applyAlignment="1">
      <alignment horizontal="center" vertical="center"/>
    </xf>
    <xf numFmtId="0" fontId="12" fillId="0" borderId="20" xfId="6" applyFont="1" applyBorder="1" applyAlignment="1">
      <alignment horizontal="center"/>
    </xf>
    <xf numFmtId="0" fontId="10" fillId="0" borderId="62" xfId="6" applyFont="1" applyBorder="1" applyAlignment="1">
      <alignment vertical="center"/>
    </xf>
    <xf numFmtId="0" fontId="12" fillId="0" borderId="52" xfId="6" applyFont="1" applyBorder="1" applyAlignment="1">
      <alignment horizontal="center" vertical="center"/>
    </xf>
    <xf numFmtId="0" fontId="12" fillId="0" borderId="70" xfId="6" applyFont="1" applyBorder="1"/>
    <xf numFmtId="0" fontId="12" fillId="0" borderId="3" xfId="6" applyFont="1" applyBorder="1" applyAlignment="1">
      <alignment horizontal="right"/>
    </xf>
    <xf numFmtId="0" fontId="12" fillId="0" borderId="3" xfId="6" applyFont="1" applyBorder="1"/>
    <xf numFmtId="0" fontId="12" fillId="0" borderId="71" xfId="6" applyFont="1" applyBorder="1"/>
    <xf numFmtId="0" fontId="12" fillId="0" borderId="4" xfId="6" applyFont="1" applyBorder="1"/>
    <xf numFmtId="0" fontId="12" fillId="0" borderId="20" xfId="6" applyFont="1" applyBorder="1"/>
    <xf numFmtId="0" fontId="12" fillId="0" borderId="62" xfId="6" applyFont="1" applyBorder="1"/>
    <xf numFmtId="0" fontId="12" fillId="0" borderId="17" xfId="6" applyFont="1" applyBorder="1" applyAlignment="1">
      <alignment horizontal="center"/>
    </xf>
    <xf numFmtId="0" fontId="12" fillId="0" borderId="18" xfId="6" applyFont="1" applyBorder="1"/>
    <xf numFmtId="0" fontId="12" fillId="0" borderId="18" xfId="6" applyFont="1" applyBorder="1" applyAlignment="1">
      <alignment horizontal="right"/>
    </xf>
    <xf numFmtId="0" fontId="12" fillId="0" borderId="56" xfId="6" applyFont="1" applyBorder="1"/>
    <xf numFmtId="0" fontId="7" fillId="0" borderId="0" xfId="6" quotePrefix="1" applyFont="1"/>
    <xf numFmtId="0" fontId="10" fillId="0" borderId="55" xfId="6" applyFont="1" applyBorder="1" applyAlignment="1">
      <alignment horizontal="center" vertical="center"/>
    </xf>
    <xf numFmtId="0" fontId="13" fillId="2" borderId="72" xfId="6" applyFont="1" applyFill="1" applyBorder="1"/>
    <xf numFmtId="0" fontId="12" fillId="2" borderId="73" xfId="6" applyFont="1" applyFill="1" applyBorder="1"/>
    <xf numFmtId="0" fontId="12" fillId="0" borderId="74" xfId="6" applyFont="1" applyBorder="1"/>
    <xf numFmtId="0" fontId="12" fillId="0" borderId="75" xfId="6" applyFont="1" applyBorder="1"/>
    <xf numFmtId="0" fontId="12" fillId="0" borderId="74" xfId="6" applyFont="1" applyBorder="1" applyAlignment="1">
      <alignment vertical="center" wrapText="1"/>
    </xf>
    <xf numFmtId="0" fontId="12" fillId="0" borderId="76" xfId="6" applyFont="1" applyBorder="1" applyAlignment="1">
      <alignment vertical="center" wrapText="1"/>
    </xf>
    <xf numFmtId="0" fontId="12" fillId="0" borderId="77" xfId="6" applyFont="1" applyBorder="1"/>
    <xf numFmtId="0" fontId="13" fillId="2" borderId="70" xfId="6" applyFont="1" applyFill="1" applyBorder="1"/>
    <xf numFmtId="0" fontId="12" fillId="2" borderId="61" xfId="6" applyFont="1" applyFill="1" applyBorder="1"/>
    <xf numFmtId="0" fontId="12" fillId="0" borderId="76" xfId="6" applyFont="1" applyBorder="1"/>
    <xf numFmtId="0" fontId="12" fillId="0" borderId="78" xfId="6" applyFont="1" applyBorder="1" applyAlignment="1">
      <alignment vertical="center" wrapText="1"/>
    </xf>
    <xf numFmtId="0" fontId="12" fillId="0" borderId="79" xfId="6" applyFont="1" applyBorder="1"/>
    <xf numFmtId="0" fontId="12" fillId="0" borderId="80" xfId="6" applyFont="1" applyBorder="1"/>
    <xf numFmtId="0" fontId="12" fillId="0" borderId="81" xfId="6" applyFont="1" applyBorder="1"/>
    <xf numFmtId="0" fontId="11" fillId="0" borderId="0" xfId="6" applyFont="1"/>
    <xf numFmtId="0" fontId="7" fillId="0" borderId="0" xfId="7" applyFont="1" applyBorder="1" applyAlignment="1">
      <alignment vertical="center"/>
    </xf>
    <xf numFmtId="177" fontId="7" fillId="0" borderId="84" xfId="0" applyNumberFormat="1" applyFont="1" applyBorder="1" applyAlignment="1">
      <alignment horizontal="center" vertical="center"/>
    </xf>
    <xf numFmtId="177" fontId="7" fillId="0" borderId="85" xfId="0" applyNumberFormat="1" applyFont="1" applyBorder="1" applyAlignment="1">
      <alignment horizontal="center" vertical="center"/>
    </xf>
    <xf numFmtId="0" fontId="19" fillId="0" borderId="4" xfId="6" applyFont="1" applyBorder="1" applyAlignment="1">
      <alignment horizontal="center"/>
    </xf>
    <xf numFmtId="0" fontId="12" fillId="0" borderId="86" xfId="6" applyFont="1" applyBorder="1" applyAlignment="1">
      <alignment horizontal="right"/>
    </xf>
    <xf numFmtId="0" fontId="12" fillId="0" borderId="87" xfId="6" applyFont="1" applyBorder="1"/>
    <xf numFmtId="0" fontId="12" fillId="0" borderId="65" xfId="6" applyFont="1" applyBorder="1"/>
    <xf numFmtId="0" fontId="12" fillId="0" borderId="88" xfId="6" applyFont="1" applyBorder="1" applyAlignment="1">
      <alignment horizontal="right"/>
    </xf>
    <xf numFmtId="0" fontId="12" fillId="0" borderId="89" xfId="6" applyFont="1" applyBorder="1"/>
    <xf numFmtId="0" fontId="12" fillId="0" borderId="90" xfId="6" applyFont="1" applyBorder="1"/>
    <xf numFmtId="0" fontId="12" fillId="0" borderId="91" xfId="6" applyFont="1" applyBorder="1"/>
    <xf numFmtId="0" fontId="11" fillId="0" borderId="0" xfId="7" applyFont="1" applyAlignment="1">
      <alignment vertical="center"/>
    </xf>
    <xf numFmtId="0" fontId="0" fillId="0" borderId="0" xfId="0" applyFill="1">
      <alignment vertical="center"/>
    </xf>
    <xf numFmtId="9" fontId="9" fillId="0" borderId="1" xfId="7" quotePrefix="1" applyNumberFormat="1" applyFont="1" applyBorder="1" applyAlignment="1">
      <alignment horizontal="center" vertical="center"/>
    </xf>
    <xf numFmtId="0" fontId="9" fillId="0" borderId="1" xfId="7" applyFont="1" applyBorder="1" applyAlignment="1">
      <alignment vertical="center" wrapText="1"/>
    </xf>
    <xf numFmtId="0" fontId="0" fillId="0" borderId="1" xfId="0" applyBorder="1" applyAlignment="1">
      <alignment vertical="center" wrapText="1"/>
    </xf>
    <xf numFmtId="0" fontId="7" fillId="0" borderId="92" xfId="6" applyFont="1" applyBorder="1"/>
    <xf numFmtId="0" fontId="7" fillId="0" borderId="93" xfId="6" applyFont="1" applyBorder="1"/>
    <xf numFmtId="0" fontId="9" fillId="0" borderId="93" xfId="6" applyFont="1" applyBorder="1" applyAlignment="1">
      <alignment horizontal="distributed" vertical="center"/>
    </xf>
    <xf numFmtId="0" fontId="9" fillId="0" borderId="5" xfId="6" applyFont="1" applyBorder="1" applyAlignment="1">
      <alignment horizontal="distributed" vertical="center"/>
    </xf>
    <xf numFmtId="0" fontId="7" fillId="0" borderId="5" xfId="6" applyFont="1" applyBorder="1"/>
    <xf numFmtId="0" fontId="9" fillId="0" borderId="0" xfId="6" applyFont="1" applyBorder="1" applyAlignment="1">
      <alignment horizontal="distributed" vertical="center"/>
    </xf>
    <xf numFmtId="0" fontId="9" fillId="0" borderId="0" xfId="6" applyFont="1" applyBorder="1" applyAlignment="1">
      <alignment vertical="center"/>
    </xf>
    <xf numFmtId="0" fontId="7" fillId="0" borderId="11" xfId="6" applyFont="1" applyBorder="1" applyAlignment="1">
      <alignment horizontal="center" vertical="center"/>
    </xf>
    <xf numFmtId="0" fontId="12" fillId="0" borderId="3" xfId="5" applyFont="1" applyFill="1" applyBorder="1" applyAlignment="1">
      <alignment horizontal="right"/>
    </xf>
    <xf numFmtId="0" fontId="7" fillId="0" borderId="94" xfId="6" applyFont="1" applyBorder="1" applyAlignment="1">
      <alignment horizontal="center" vertical="center"/>
    </xf>
    <xf numFmtId="0" fontId="7" fillId="0" borderId="23" xfId="6" applyFont="1" applyBorder="1" applyAlignment="1">
      <alignment vertical="center"/>
    </xf>
    <xf numFmtId="0" fontId="7" fillId="0" borderId="0" xfId="6" applyFont="1" applyAlignment="1">
      <alignment vertical="center"/>
    </xf>
    <xf numFmtId="0" fontId="9" fillId="0" borderId="28" xfId="6" applyFont="1" applyBorder="1" applyAlignment="1">
      <alignment horizontal="center" vertical="center"/>
    </xf>
    <xf numFmtId="0" fontId="9" fillId="0" borderId="55" xfId="6" applyFont="1" applyBorder="1" applyAlignment="1">
      <alignment horizontal="left" vertical="center"/>
    </xf>
    <xf numFmtId="0" fontId="7" fillId="0" borderId="0" xfId="6" applyFont="1" applyBorder="1" applyAlignment="1">
      <alignment horizontal="center" vertical="center"/>
    </xf>
    <xf numFmtId="0" fontId="12" fillId="0" borderId="18" xfId="5" applyFont="1" applyBorder="1" applyAlignment="1">
      <alignment horizontal="center" vertical="center"/>
    </xf>
    <xf numFmtId="0" fontId="12" fillId="0" borderId="56" xfId="5" applyFont="1" applyBorder="1" applyAlignment="1">
      <alignment horizontal="center" vertical="center"/>
    </xf>
    <xf numFmtId="0" fontId="9" fillId="0" borderId="28" xfId="5" applyFont="1" applyBorder="1" applyAlignment="1">
      <alignment horizontal="center" vertical="center"/>
    </xf>
    <xf numFmtId="0" fontId="7" fillId="0" borderId="94" xfId="5" applyFont="1" applyBorder="1" applyAlignment="1">
      <alignment horizontal="center" vertical="center"/>
    </xf>
    <xf numFmtId="0" fontId="7" fillId="0" borderId="23" xfId="5" applyFont="1" applyBorder="1" applyAlignment="1">
      <alignment vertical="center"/>
    </xf>
    <xf numFmtId="0" fontId="12" fillId="0" borderId="18" xfId="6" applyFont="1" applyBorder="1" applyAlignment="1">
      <alignment horizontal="center" vertical="center"/>
    </xf>
    <xf numFmtId="0" fontId="12" fillId="0" borderId="56" xfId="6" applyFont="1" applyBorder="1" applyAlignment="1">
      <alignment horizontal="center" vertical="center"/>
    </xf>
    <xf numFmtId="0" fontId="7" fillId="0" borderId="39" xfId="6" applyFont="1" applyFill="1" applyBorder="1"/>
    <xf numFmtId="0" fontId="7" fillId="0" borderId="37" xfId="6" applyFont="1" applyFill="1" applyBorder="1"/>
    <xf numFmtId="0" fontId="12" fillId="0" borderId="13" xfId="5" applyFont="1" applyFill="1" applyBorder="1"/>
    <xf numFmtId="0" fontId="12" fillId="0" borderId="21" xfId="5" applyFont="1" applyFill="1" applyBorder="1"/>
    <xf numFmtId="0" fontId="12" fillId="0" borderId="0" xfId="6" applyFont="1" applyFill="1" applyAlignment="1">
      <alignment vertical="top"/>
    </xf>
    <xf numFmtId="0" fontId="13" fillId="0" borderId="0" xfId="6" applyFont="1" applyFill="1" applyAlignment="1">
      <alignment vertical="center"/>
    </xf>
    <xf numFmtId="0" fontId="12" fillId="0" borderId="0" xfId="6" applyFont="1" applyFill="1" applyAlignment="1">
      <alignment vertical="center"/>
    </xf>
    <xf numFmtId="0" fontId="9" fillId="0" borderId="71" xfId="6" applyFont="1" applyBorder="1" applyAlignment="1">
      <alignment horizontal="center" vertical="center"/>
    </xf>
    <xf numFmtId="0" fontId="9" fillId="0" borderId="21" xfId="5" applyFont="1" applyBorder="1" applyAlignment="1">
      <alignment horizontal="center"/>
    </xf>
    <xf numFmtId="0" fontId="12" fillId="0" borderId="0" xfId="5" applyFont="1" applyAlignment="1">
      <alignment vertical="top"/>
    </xf>
    <xf numFmtId="0" fontId="10" fillId="0" borderId="0" xfId="5" applyFont="1" applyFill="1" applyBorder="1" applyAlignment="1">
      <alignment vertical="center" wrapText="1"/>
    </xf>
    <xf numFmtId="0" fontId="13" fillId="0" borderId="0" xfId="5" applyFont="1" applyBorder="1" applyAlignment="1">
      <alignment vertical="center"/>
    </xf>
    <xf numFmtId="0" fontId="13" fillId="0" borderId="0" xfId="5" applyFont="1" applyBorder="1"/>
    <xf numFmtId="0" fontId="10" fillId="0" borderId="11" xfId="5" applyFont="1" applyBorder="1" applyAlignment="1">
      <alignment vertical="center" wrapText="1"/>
    </xf>
    <xf numFmtId="0" fontId="9" fillId="0" borderId="82" xfId="5" applyFont="1" applyBorder="1"/>
    <xf numFmtId="0" fontId="9" fillId="0" borderId="24" xfId="5" applyFont="1" applyBorder="1" applyAlignment="1">
      <alignment horizontal="center"/>
    </xf>
    <xf numFmtId="0" fontId="9" fillId="0" borderId="4" xfId="5" applyFont="1" applyBorder="1" applyAlignment="1">
      <alignment horizontal="center"/>
    </xf>
    <xf numFmtId="0" fontId="9" fillId="0" borderId="68" xfId="5" applyFont="1" applyBorder="1"/>
    <xf numFmtId="0" fontId="9" fillId="0" borderId="13" xfId="5" applyFont="1" applyBorder="1" applyAlignment="1">
      <alignment horizontal="center"/>
    </xf>
    <xf numFmtId="0" fontId="9" fillId="0" borderId="13" xfId="5" quotePrefix="1" applyFont="1" applyBorder="1" applyAlignment="1">
      <alignment horizontal="center"/>
    </xf>
    <xf numFmtId="0" fontId="19" fillId="0" borderId="4" xfId="5" applyFont="1" applyBorder="1" applyAlignment="1">
      <alignment horizontal="center"/>
    </xf>
    <xf numFmtId="0" fontId="9" fillId="0" borderId="71" xfId="5" applyFont="1" applyBorder="1" applyAlignment="1">
      <alignment horizontal="center" vertical="center"/>
    </xf>
    <xf numFmtId="0" fontId="7" fillId="0" borderId="42" xfId="7" applyFont="1" applyBorder="1" applyAlignment="1">
      <alignment vertical="center"/>
    </xf>
    <xf numFmtId="0" fontId="7" fillId="0" borderId="87" xfId="7" applyFont="1" applyBorder="1" applyAlignment="1">
      <alignment vertical="center"/>
    </xf>
    <xf numFmtId="176" fontId="12" fillId="0" borderId="13" xfId="5" applyNumberFormat="1" applyFont="1" applyBorder="1"/>
    <xf numFmtId="176" fontId="12" fillId="0" borderId="21" xfId="5" applyNumberFormat="1" applyFont="1" applyBorder="1"/>
    <xf numFmtId="176" fontId="12" fillId="0" borderId="52" xfId="5" applyNumberFormat="1" applyFont="1" applyBorder="1"/>
    <xf numFmtId="176" fontId="7" fillId="0" borderId="65" xfId="5" applyNumberFormat="1" applyFont="1" applyBorder="1"/>
    <xf numFmtId="176" fontId="7" fillId="0" borderId="2" xfId="5" applyNumberFormat="1" applyFont="1" applyBorder="1"/>
    <xf numFmtId="176" fontId="7" fillId="0" borderId="16" xfId="5" applyNumberFormat="1" applyFont="1" applyBorder="1"/>
    <xf numFmtId="176" fontId="7" fillId="0" borderId="65" xfId="5" applyNumberFormat="1" applyFont="1" applyBorder="1" applyAlignment="1">
      <alignment vertical="center"/>
    </xf>
    <xf numFmtId="176" fontId="7" fillId="0" borderId="64" xfId="5" applyNumberFormat="1" applyFont="1" applyBorder="1"/>
    <xf numFmtId="0" fontId="7" fillId="0" borderId="5" xfId="5" applyFont="1" applyBorder="1"/>
    <xf numFmtId="0" fontId="22" fillId="0" borderId="0" xfId="5" applyFont="1" applyFill="1"/>
    <xf numFmtId="58" fontId="12" fillId="0" borderId="0" xfId="5" applyNumberFormat="1" applyFont="1" applyAlignment="1">
      <alignment horizontal="right"/>
    </xf>
    <xf numFmtId="177" fontId="4" fillId="0" borderId="0" xfId="0" applyNumberFormat="1" applyFont="1">
      <alignment vertical="center"/>
    </xf>
    <xf numFmtId="177" fontId="2" fillId="0" borderId="0" xfId="0" applyNumberFormat="1" applyFont="1">
      <alignment vertical="center"/>
    </xf>
    <xf numFmtId="177" fontId="0" fillId="0" borderId="0" xfId="0" applyNumberFormat="1">
      <alignment vertical="center"/>
    </xf>
    <xf numFmtId="177" fontId="29" fillId="0" borderId="0" xfId="0" applyNumberFormat="1" applyFont="1">
      <alignment vertical="center"/>
    </xf>
    <xf numFmtId="177" fontId="29" fillId="0" borderId="0" xfId="0" applyNumberFormat="1" applyFont="1" applyFill="1">
      <alignment vertical="center"/>
    </xf>
    <xf numFmtId="0" fontId="26" fillId="0" borderId="0" xfId="7" applyFont="1" applyBorder="1" applyAlignment="1">
      <alignment vertical="center"/>
    </xf>
    <xf numFmtId="0" fontId="27" fillId="0" borderId="0" xfId="7" applyFont="1" applyBorder="1" applyAlignment="1">
      <alignment vertical="center"/>
    </xf>
    <xf numFmtId="177" fontId="28" fillId="0" borderId="0" xfId="3" applyNumberFormat="1" applyFont="1" applyFill="1" applyBorder="1">
      <alignment vertical="center"/>
    </xf>
    <xf numFmtId="177" fontId="29" fillId="0" borderId="0" xfId="3" applyNumberFormat="1" applyFont="1" applyFill="1" applyBorder="1">
      <alignment vertical="center"/>
    </xf>
    <xf numFmtId="177" fontId="30" fillId="0" borderId="0" xfId="3" applyNumberFormat="1" applyFont="1" applyFill="1" applyBorder="1">
      <alignment vertical="center"/>
    </xf>
    <xf numFmtId="177" fontId="23" fillId="0" borderId="95" xfId="3" applyNumberFormat="1" applyFont="1" applyFill="1" applyBorder="1" applyAlignment="1">
      <alignment horizontal="right" vertical="center" wrapText="1"/>
    </xf>
    <xf numFmtId="177" fontId="23" fillId="0" borderId="45" xfId="3" applyNumberFormat="1" applyFont="1" applyFill="1" applyBorder="1" applyAlignment="1">
      <alignment horizontal="center" vertical="center"/>
    </xf>
    <xf numFmtId="177" fontId="23" fillId="0" borderId="27" xfId="3" applyNumberFormat="1" applyFont="1" applyFill="1" applyBorder="1" applyAlignment="1">
      <alignment horizontal="center" vertical="center"/>
    </xf>
    <xf numFmtId="177" fontId="23" fillId="0" borderId="32" xfId="3" applyNumberFormat="1" applyFont="1" applyFill="1" applyBorder="1" applyAlignment="1">
      <alignment horizontal="center" vertical="center"/>
    </xf>
    <xf numFmtId="177" fontId="23" fillId="0" borderId="96" xfId="3" applyNumberFormat="1" applyFont="1" applyFill="1" applyBorder="1" applyAlignment="1">
      <alignment horizontal="center" vertical="center"/>
    </xf>
    <xf numFmtId="177" fontId="23" fillId="0" borderId="0" xfId="3" applyNumberFormat="1" applyFont="1" applyFill="1" applyBorder="1" applyAlignment="1">
      <alignment horizontal="center" vertical="center"/>
    </xf>
    <xf numFmtId="177" fontId="23" fillId="0" borderId="0" xfId="3" applyNumberFormat="1" applyFont="1" applyFill="1" applyBorder="1">
      <alignment vertical="center"/>
    </xf>
    <xf numFmtId="177" fontId="29" fillId="0" borderId="0" xfId="3" applyNumberFormat="1" applyFont="1" applyFill="1" applyBorder="1" applyAlignment="1">
      <alignment horizontal="left" vertical="center"/>
    </xf>
    <xf numFmtId="177" fontId="28" fillId="0" borderId="0" xfId="0" applyNumberFormat="1" applyFont="1" applyFill="1">
      <alignment vertical="center"/>
    </xf>
    <xf numFmtId="177" fontId="28" fillId="0" borderId="0" xfId="3" applyNumberFormat="1" applyFont="1" applyFill="1" applyBorder="1" applyAlignment="1">
      <alignment horizontal="right" vertical="center"/>
    </xf>
    <xf numFmtId="177" fontId="32" fillId="0" borderId="0" xfId="0" applyNumberFormat="1" applyFont="1" applyFill="1">
      <alignment vertical="center"/>
    </xf>
    <xf numFmtId="177" fontId="33" fillId="0" borderId="0" xfId="3" applyNumberFormat="1" applyFont="1" applyFill="1" applyBorder="1" applyAlignment="1">
      <alignment horizontal="center" vertical="center"/>
    </xf>
    <xf numFmtId="177" fontId="32" fillId="0" borderId="0" xfId="3" applyNumberFormat="1" applyFont="1" applyFill="1" applyBorder="1">
      <alignment vertical="center"/>
    </xf>
    <xf numFmtId="177" fontId="23" fillId="0" borderId="12" xfId="3" applyNumberFormat="1" applyFont="1" applyFill="1" applyBorder="1" applyAlignment="1">
      <alignment horizontal="center" vertical="center"/>
    </xf>
    <xf numFmtId="177" fontId="23" fillId="0" borderId="21" xfId="3" applyNumberFormat="1" applyFont="1" applyFill="1" applyBorder="1" applyAlignment="1">
      <alignment horizontal="right" vertical="center"/>
    </xf>
    <xf numFmtId="177" fontId="23" fillId="0" borderId="111" xfId="3" applyNumberFormat="1" applyFont="1" applyFill="1" applyBorder="1" applyAlignment="1">
      <alignment horizontal="center" vertical="center"/>
    </xf>
    <xf numFmtId="177" fontId="23" fillId="0" borderId="59" xfId="3" applyNumberFormat="1" applyFont="1" applyFill="1" applyBorder="1" applyAlignment="1">
      <alignment horizontal="right" vertical="center"/>
    </xf>
    <xf numFmtId="177" fontId="23" fillId="0" borderId="96" xfId="3" applyNumberFormat="1" applyFont="1" applyFill="1" applyBorder="1" applyAlignment="1">
      <alignment horizontal="right" vertical="center"/>
    </xf>
    <xf numFmtId="0" fontId="29" fillId="0" borderId="0" xfId="3" applyFont="1" applyFill="1">
      <alignment vertical="center"/>
    </xf>
    <xf numFmtId="177" fontId="29" fillId="0" borderId="0" xfId="3" applyNumberFormat="1" applyFont="1" applyFill="1">
      <alignment vertical="center"/>
    </xf>
    <xf numFmtId="49" fontId="23" fillId="0" borderId="0" xfId="3" applyNumberFormat="1" applyFont="1" applyFill="1" applyBorder="1" applyAlignment="1">
      <alignment horizontal="center" vertical="center"/>
    </xf>
    <xf numFmtId="177" fontId="23" fillId="0" borderId="0" xfId="3" applyNumberFormat="1" applyFont="1" applyFill="1" applyBorder="1" applyAlignment="1">
      <alignment vertical="center"/>
    </xf>
    <xf numFmtId="176" fontId="23" fillId="0" borderId="0" xfId="3" applyNumberFormat="1" applyFont="1" applyFill="1" applyBorder="1">
      <alignment vertical="center"/>
    </xf>
    <xf numFmtId="177" fontId="23" fillId="0" borderId="64" xfId="3" applyNumberFormat="1" applyFont="1" applyFill="1" applyBorder="1" applyAlignment="1">
      <alignment horizontal="right" vertical="center"/>
    </xf>
    <xf numFmtId="177" fontId="23" fillId="0" borderId="56" xfId="3" applyNumberFormat="1" applyFont="1" applyFill="1" applyBorder="1" applyAlignment="1">
      <alignment horizontal="right" vertical="center"/>
    </xf>
    <xf numFmtId="177" fontId="23" fillId="0" borderId="59" xfId="3" applyNumberFormat="1" applyFont="1" applyFill="1" applyBorder="1">
      <alignment vertical="center"/>
    </xf>
    <xf numFmtId="177" fontId="23" fillId="0" borderId="96" xfId="3" applyNumberFormat="1" applyFont="1" applyFill="1" applyBorder="1">
      <alignment vertical="center"/>
    </xf>
    <xf numFmtId="177" fontId="23" fillId="0" borderId="64" xfId="3" applyNumberFormat="1" applyFont="1" applyFill="1" applyBorder="1">
      <alignment vertical="center"/>
    </xf>
    <xf numFmtId="177" fontId="23" fillId="0" borderId="56" xfId="3" applyNumberFormat="1" applyFont="1" applyFill="1" applyBorder="1">
      <alignment vertical="center"/>
    </xf>
    <xf numFmtId="177" fontId="23" fillId="0" borderId="0" xfId="3" applyNumberFormat="1" applyFont="1" applyFill="1" applyBorder="1" applyAlignment="1">
      <alignment horizontal="left" vertical="center"/>
    </xf>
    <xf numFmtId="176" fontId="7" fillId="0" borderId="83" xfId="6" applyNumberFormat="1" applyFont="1" applyBorder="1"/>
    <xf numFmtId="0" fontId="12" fillId="3" borderId="68" xfId="5" applyFont="1" applyFill="1" applyBorder="1"/>
    <xf numFmtId="0" fontId="7" fillId="3" borderId="2" xfId="6" applyFont="1" applyFill="1" applyBorder="1"/>
    <xf numFmtId="0" fontId="12" fillId="3" borderId="2" xfId="6" applyFont="1" applyFill="1" applyBorder="1"/>
    <xf numFmtId="0" fontId="7" fillId="3" borderId="39" xfId="6" applyFont="1" applyFill="1" applyBorder="1"/>
    <xf numFmtId="0" fontId="12" fillId="3" borderId="13" xfId="5" applyFont="1" applyFill="1" applyBorder="1"/>
    <xf numFmtId="0" fontId="12" fillId="0" borderId="0" xfId="6" applyFont="1" applyFill="1" applyAlignment="1">
      <alignment horizontal="right"/>
    </xf>
    <xf numFmtId="0" fontId="12" fillId="3" borderId="51" xfId="5" applyFont="1" applyFill="1" applyBorder="1"/>
    <xf numFmtId="0" fontId="12" fillId="3" borderId="52" xfId="5" applyFont="1" applyFill="1" applyBorder="1"/>
    <xf numFmtId="0" fontId="12" fillId="3" borderId="2" xfId="5" applyFont="1" applyFill="1" applyBorder="1"/>
    <xf numFmtId="0" fontId="12" fillId="3" borderId="34" xfId="5" applyFont="1" applyFill="1" applyBorder="1"/>
    <xf numFmtId="0" fontId="12" fillId="3" borderId="39" xfId="5" applyFont="1" applyFill="1" applyBorder="1"/>
    <xf numFmtId="0" fontId="12" fillId="3" borderId="40" xfId="5" applyFont="1" applyFill="1" applyBorder="1"/>
    <xf numFmtId="176" fontId="7" fillId="3" borderId="33" xfId="5" applyNumberFormat="1" applyFont="1" applyFill="1" applyBorder="1" applyAlignment="1">
      <alignment horizontal="center" vertical="center"/>
    </xf>
    <xf numFmtId="0" fontId="12" fillId="0" borderId="0" xfId="5" applyFont="1" applyAlignment="1">
      <alignment horizontal="right"/>
    </xf>
    <xf numFmtId="0" fontId="12" fillId="3" borderId="62" xfId="5" applyFont="1" applyFill="1" applyBorder="1"/>
    <xf numFmtId="0" fontId="12" fillId="3" borderId="90" xfId="5" applyFont="1" applyFill="1" applyBorder="1"/>
    <xf numFmtId="0" fontId="10" fillId="0" borderId="0" xfId="5" applyFont="1" applyBorder="1"/>
    <xf numFmtId="177" fontId="35" fillId="0" borderId="0" xfId="3" applyNumberFormat="1" applyFont="1" applyFill="1" applyBorder="1" applyAlignment="1">
      <alignment horizontal="left" vertical="center"/>
    </xf>
    <xf numFmtId="0" fontId="0" fillId="0" borderId="0" xfId="0" applyAlignment="1">
      <alignment vertical="center"/>
    </xf>
    <xf numFmtId="0" fontId="0" fillId="0" borderId="0" xfId="0" applyAlignment="1">
      <alignment horizontal="right" vertical="center"/>
    </xf>
    <xf numFmtId="178" fontId="0" fillId="0" borderId="0" xfId="0" applyNumberFormat="1" applyFill="1" applyAlignment="1">
      <alignment horizontal="right" vertical="center"/>
    </xf>
    <xf numFmtId="0" fontId="12" fillId="0" borderId="18" xfId="5" applyFont="1" applyFill="1" applyBorder="1"/>
    <xf numFmtId="0" fontId="12" fillId="0" borderId="91" xfId="5" applyFont="1" applyFill="1" applyBorder="1"/>
    <xf numFmtId="0" fontId="12" fillId="0" borderId="65" xfId="5" applyFont="1" applyFill="1" applyBorder="1"/>
    <xf numFmtId="0" fontId="12" fillId="0" borderId="90" xfId="5" applyFont="1" applyFill="1" applyBorder="1"/>
    <xf numFmtId="0" fontId="12" fillId="0" borderId="51" xfId="5" applyFont="1" applyFill="1" applyBorder="1"/>
    <xf numFmtId="0" fontId="12" fillId="0" borderId="70" xfId="5" applyFont="1" applyFill="1" applyBorder="1"/>
    <xf numFmtId="0" fontId="12" fillId="0" borderId="3" xfId="5" applyFont="1" applyFill="1" applyBorder="1"/>
    <xf numFmtId="0" fontId="12" fillId="0" borderId="88" xfId="5" applyFont="1" applyFill="1" applyBorder="1" applyAlignment="1">
      <alignment horizontal="right"/>
    </xf>
    <xf numFmtId="0" fontId="12" fillId="0" borderId="86" xfId="5" applyFont="1" applyFill="1" applyBorder="1" applyAlignment="1">
      <alignment horizontal="right"/>
    </xf>
    <xf numFmtId="179" fontId="12" fillId="0" borderId="18" xfId="5" applyNumberFormat="1" applyFont="1" applyFill="1" applyBorder="1" applyAlignment="1">
      <alignment horizontal="right"/>
    </xf>
    <xf numFmtId="180" fontId="12" fillId="0" borderId="18" xfId="5" applyNumberFormat="1" applyFont="1" applyFill="1" applyBorder="1" applyAlignment="1">
      <alignment horizontal="right"/>
    </xf>
    <xf numFmtId="0" fontId="7" fillId="0" borderId="18" xfId="5" applyFont="1" applyFill="1" applyBorder="1" applyAlignment="1">
      <alignment vertical="center" wrapText="1"/>
    </xf>
    <xf numFmtId="0" fontId="9" fillId="0" borderId="11" xfId="7" applyFont="1" applyBorder="1" applyAlignment="1">
      <alignment vertical="center"/>
    </xf>
    <xf numFmtId="0" fontId="9" fillId="0" borderId="12" xfId="7" applyFont="1" applyBorder="1" applyAlignment="1">
      <alignment vertical="center"/>
    </xf>
    <xf numFmtId="0" fontId="20" fillId="0" borderId="0" xfId="7" applyFont="1" applyBorder="1" applyAlignment="1">
      <alignment vertical="center"/>
    </xf>
    <xf numFmtId="0" fontId="15" fillId="0" borderId="0" xfId="7" applyFont="1" applyBorder="1" applyAlignment="1">
      <alignment vertical="center"/>
    </xf>
    <xf numFmtId="0" fontId="7" fillId="0" borderId="14" xfId="7" applyFont="1" applyBorder="1" applyAlignment="1">
      <alignment vertical="center"/>
    </xf>
    <xf numFmtId="0" fontId="11" fillId="0" borderId="25" xfId="7" applyFont="1" applyBorder="1" applyAlignment="1">
      <alignment vertical="center"/>
    </xf>
    <xf numFmtId="177" fontId="23" fillId="0" borderId="45" xfId="3" applyNumberFormat="1" applyFont="1" applyFill="1" applyBorder="1" applyAlignment="1">
      <alignment horizontal="center" vertical="center"/>
    </xf>
    <xf numFmtId="0" fontId="7" fillId="0" borderId="62" xfId="5" applyFont="1" applyBorder="1" applyAlignment="1">
      <alignment horizontal="center" vertical="center" wrapText="1"/>
    </xf>
    <xf numFmtId="0" fontId="7" fillId="3" borderId="52" xfId="5" applyFont="1" applyFill="1" applyBorder="1" applyAlignment="1">
      <alignment vertical="center" wrapText="1"/>
    </xf>
    <xf numFmtId="0" fontId="7" fillId="0" borderId="52" xfId="5" applyFont="1" applyBorder="1" applyAlignment="1">
      <alignment horizontal="center" vertical="center" wrapText="1"/>
    </xf>
    <xf numFmtId="0" fontId="1" fillId="0" borderId="0" xfId="5" applyAlignment="1">
      <alignment vertical="center"/>
    </xf>
    <xf numFmtId="0" fontId="1" fillId="0" borderId="0" xfId="5" applyAlignment="1">
      <alignment horizontal="left"/>
    </xf>
    <xf numFmtId="177" fontId="23" fillId="0" borderId="1" xfId="3" applyNumberFormat="1" applyFont="1" applyFill="1" applyBorder="1" applyAlignment="1">
      <alignment horizontal="right" vertical="center" wrapText="1"/>
    </xf>
    <xf numFmtId="177" fontId="23" fillId="0" borderId="97" xfId="3" applyNumberFormat="1" applyFont="1" applyFill="1" applyBorder="1" applyAlignment="1">
      <alignment horizontal="center" vertical="center"/>
    </xf>
    <xf numFmtId="177" fontId="23" fillId="0" borderId="109" xfId="3" applyNumberFormat="1" applyFont="1" applyFill="1" applyBorder="1" applyAlignment="1">
      <alignment horizontal="center" vertical="center"/>
    </xf>
    <xf numFmtId="177" fontId="23" fillId="0" borderId="27" xfId="3" applyNumberFormat="1" applyFont="1" applyFill="1" applyBorder="1">
      <alignment vertical="center"/>
    </xf>
    <xf numFmtId="177" fontId="23" fillId="0" borderId="0" xfId="3" applyNumberFormat="1" applyFont="1" applyFill="1" applyBorder="1" applyAlignment="1">
      <alignment horizontal="right" vertical="center" wrapText="1"/>
    </xf>
    <xf numFmtId="177" fontId="23" fillId="0" borderId="97" xfId="3" applyNumberFormat="1" applyFont="1" applyFill="1" applyBorder="1">
      <alignment vertical="center"/>
    </xf>
    <xf numFmtId="177" fontId="23" fillId="0" borderId="101" xfId="3" applyNumberFormat="1" applyFont="1" applyFill="1" applyBorder="1">
      <alignment vertical="center"/>
    </xf>
    <xf numFmtId="177" fontId="23" fillId="0" borderId="11" xfId="3" applyNumberFormat="1" applyFont="1" applyFill="1" applyBorder="1" applyAlignment="1">
      <alignment horizontal="right" vertical="center"/>
    </xf>
    <xf numFmtId="177" fontId="23" fillId="0" borderId="8" xfId="3" applyNumberFormat="1" applyFont="1" applyFill="1" applyBorder="1" applyAlignment="1">
      <alignment horizontal="right" vertical="center" wrapText="1"/>
    </xf>
    <xf numFmtId="177" fontId="23" fillId="0" borderId="45" xfId="3" applyNumberFormat="1" applyFont="1" applyFill="1" applyBorder="1" applyAlignment="1">
      <alignment horizontal="right" vertical="center"/>
    </xf>
    <xf numFmtId="177" fontId="23" fillId="0" borderId="12" xfId="3" applyNumberFormat="1" applyFont="1" applyFill="1" applyBorder="1" applyAlignment="1">
      <alignment horizontal="right" vertical="center"/>
    </xf>
    <xf numFmtId="49" fontId="6" fillId="0" borderId="0" xfId="3" applyNumberFormat="1" applyFont="1" applyFill="1" applyBorder="1" applyAlignment="1">
      <alignment horizontal="left" vertical="center"/>
    </xf>
    <xf numFmtId="0" fontId="1" fillId="0" borderId="0" xfId="0" applyFont="1" applyFill="1">
      <alignment vertical="center"/>
    </xf>
    <xf numFmtId="0" fontId="1" fillId="0" borderId="0" xfId="3" applyFont="1" applyFill="1">
      <alignment vertical="center"/>
    </xf>
    <xf numFmtId="49" fontId="6" fillId="0" borderId="0" xfId="3" applyNumberFormat="1" applyFont="1" applyFill="1" applyBorder="1" applyAlignment="1">
      <alignment vertical="center"/>
    </xf>
    <xf numFmtId="177" fontId="1" fillId="0" borderId="0" xfId="3" applyNumberFormat="1" applyFont="1" applyFill="1">
      <alignment vertical="center"/>
    </xf>
    <xf numFmtId="0" fontId="1" fillId="0" borderId="0" xfId="3" applyFont="1" applyFill="1" applyBorder="1" applyAlignment="1">
      <alignment horizontal="left" vertical="center"/>
    </xf>
    <xf numFmtId="49" fontId="6" fillId="0" borderId="0" xfId="3" applyNumberFormat="1" applyFont="1" applyFill="1" applyBorder="1" applyAlignment="1">
      <alignment horizontal="center" vertical="center"/>
    </xf>
    <xf numFmtId="177" fontId="6" fillId="0" borderId="0" xfId="3" applyNumberFormat="1" applyFont="1" applyFill="1" applyBorder="1" applyAlignment="1">
      <alignment horizontal="left" vertical="center"/>
    </xf>
    <xf numFmtId="177" fontId="6" fillId="0" borderId="0" xfId="3" applyNumberFormat="1" applyFont="1" applyFill="1" applyBorder="1" applyAlignment="1">
      <alignment vertical="center"/>
    </xf>
    <xf numFmtId="176" fontId="6" fillId="0" borderId="0" xfId="3" applyNumberFormat="1" applyFont="1" applyFill="1" applyBorder="1">
      <alignment vertical="center"/>
    </xf>
    <xf numFmtId="177" fontId="6" fillId="0" borderId="0" xfId="3" applyNumberFormat="1" applyFont="1" applyFill="1" applyBorder="1">
      <alignment vertical="center"/>
    </xf>
    <xf numFmtId="0" fontId="7" fillId="0" borderId="11" xfId="7" applyFont="1" applyBorder="1" applyAlignment="1">
      <alignment vertical="center"/>
    </xf>
    <xf numFmtId="0" fontId="6" fillId="0" borderId="0" xfId="0" applyFont="1">
      <alignment vertical="center"/>
    </xf>
    <xf numFmtId="0" fontId="24" fillId="0" borderId="8" xfId="0" applyFont="1" applyBorder="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37" fillId="0" borderId="0" xfId="0" applyFont="1" applyProtection="1">
      <alignment vertical="center"/>
      <protection locked="0"/>
    </xf>
    <xf numFmtId="0" fontId="23" fillId="0" borderId="0" xfId="0" applyFont="1">
      <alignment vertical="center"/>
    </xf>
    <xf numFmtId="0" fontId="23" fillId="0" borderId="0" xfId="0" applyFont="1" applyProtection="1">
      <alignment vertical="center"/>
      <protection locked="0"/>
    </xf>
    <xf numFmtId="0" fontId="37" fillId="0" borderId="8" xfId="0" applyFont="1" applyBorder="1" applyProtection="1">
      <alignment vertical="center"/>
      <protection locked="0"/>
    </xf>
    <xf numFmtId="0" fontId="23" fillId="3" borderId="0" xfId="0" applyFont="1" applyFill="1" applyAlignment="1" applyProtection="1">
      <alignment horizontal="center" vertical="center"/>
      <protection locked="0"/>
    </xf>
    <xf numFmtId="0" fontId="23" fillId="0" borderId="98" xfId="0" applyFont="1" applyBorder="1" applyProtection="1">
      <alignment vertical="center"/>
      <protection locked="0"/>
    </xf>
    <xf numFmtId="0" fontId="23" fillId="0" borderId="93" xfId="0" applyFont="1" applyBorder="1" applyProtection="1">
      <alignment vertical="center"/>
      <protection locked="0"/>
    </xf>
    <xf numFmtId="0" fontId="37" fillId="0" borderId="93" xfId="0" applyFont="1" applyBorder="1" applyProtection="1">
      <alignment vertical="center"/>
      <protection locked="0"/>
    </xf>
    <xf numFmtId="0" fontId="24" fillId="0" borderId="93" xfId="0" applyFont="1" applyBorder="1" applyProtection="1">
      <alignment vertical="center"/>
      <protection locked="0"/>
    </xf>
    <xf numFmtId="0" fontId="23" fillId="4" borderId="36" xfId="0" applyFont="1" applyFill="1" applyBorder="1" applyProtection="1">
      <alignment vertical="center"/>
      <protection locked="0"/>
    </xf>
    <xf numFmtId="0" fontId="23" fillId="0" borderId="58" xfId="0" applyFont="1" applyBorder="1" applyProtection="1">
      <alignment vertical="center"/>
      <protection locked="0"/>
    </xf>
    <xf numFmtId="0" fontId="23" fillId="3" borderId="58" xfId="0" applyFont="1" applyFill="1" applyBorder="1" applyAlignment="1" applyProtection="1">
      <alignment horizontal="center" vertical="center"/>
      <protection locked="0"/>
    </xf>
    <xf numFmtId="0" fontId="23" fillId="0" borderId="111" xfId="0" applyFont="1" applyBorder="1" applyProtection="1">
      <alignment vertical="center"/>
      <protection locked="0"/>
    </xf>
    <xf numFmtId="0" fontId="23" fillId="0" borderId="97" xfId="0" applyFont="1" applyBorder="1" applyProtection="1">
      <alignment vertical="center"/>
      <protection locked="0"/>
    </xf>
    <xf numFmtId="0" fontId="23" fillId="3" borderId="97" xfId="0" applyFont="1" applyFill="1" applyBorder="1" applyAlignment="1" applyProtection="1">
      <alignment horizontal="center" vertical="center"/>
      <protection locked="0"/>
    </xf>
    <xf numFmtId="0" fontId="39" fillId="0" borderId="58" xfId="0" applyFont="1" applyBorder="1">
      <alignment vertical="center"/>
    </xf>
    <xf numFmtId="0" fontId="9" fillId="0" borderId="58" xfId="0" applyFont="1" applyBorder="1">
      <alignment vertical="center"/>
    </xf>
    <xf numFmtId="0" fontId="39" fillId="0" borderId="34" xfId="0" applyFont="1" applyBorder="1">
      <alignment vertical="center"/>
    </xf>
    <xf numFmtId="0" fontId="39" fillId="0" borderId="113" xfId="0" applyFont="1" applyBorder="1">
      <alignment vertical="center"/>
    </xf>
    <xf numFmtId="0" fontId="39" fillId="0" borderId="64" xfId="0" applyFont="1" applyBorder="1">
      <alignment vertical="center"/>
    </xf>
    <xf numFmtId="0" fontId="39" fillId="0" borderId="101" xfId="0" applyFont="1" applyBorder="1">
      <alignment vertical="center"/>
    </xf>
    <xf numFmtId="0" fontId="39" fillId="0" borderId="83" xfId="0" applyFont="1" applyBorder="1">
      <alignment vertical="center"/>
    </xf>
    <xf numFmtId="0" fontId="39" fillId="0" borderId="69" xfId="0" applyFont="1" applyBorder="1" applyProtection="1">
      <alignment vertical="center"/>
      <protection locked="0"/>
    </xf>
    <xf numFmtId="0" fontId="39" fillId="0" borderId="57" xfId="0" applyFont="1" applyBorder="1" applyProtection="1">
      <alignment vertical="center"/>
      <protection locked="0"/>
    </xf>
    <xf numFmtId="0" fontId="39" fillId="0" borderId="57" xfId="0" applyFont="1" applyBorder="1">
      <alignment vertical="center"/>
    </xf>
    <xf numFmtId="0" fontId="39" fillId="0" borderId="103" xfId="0" applyFont="1" applyBorder="1">
      <alignment vertical="center"/>
    </xf>
    <xf numFmtId="0" fontId="22" fillId="0" borderId="0" xfId="0" applyFont="1" applyAlignment="1">
      <alignment vertical="center" wrapText="1"/>
    </xf>
    <xf numFmtId="0" fontId="39" fillId="0" borderId="0" xfId="0" applyFont="1">
      <alignment vertical="center"/>
    </xf>
    <xf numFmtId="0" fontId="40" fillId="0" borderId="0" xfId="0" applyFont="1">
      <alignment vertical="center"/>
    </xf>
    <xf numFmtId="0" fontId="41" fillId="0" borderId="0" xfId="0" applyFont="1" applyAlignment="1">
      <alignment vertical="top" wrapText="1"/>
    </xf>
    <xf numFmtId="0" fontId="41" fillId="0" borderId="0" xfId="0" applyFont="1" applyAlignment="1">
      <alignment horizontal="left" vertical="top" wrapText="1"/>
    </xf>
    <xf numFmtId="0" fontId="41" fillId="0" borderId="0" xfId="0" applyFont="1" applyAlignment="1">
      <alignment horizontal="right" vertical="top"/>
    </xf>
    <xf numFmtId="0" fontId="37" fillId="0" borderId="0" xfId="0" applyFont="1" applyAlignment="1">
      <alignment vertical="top" wrapText="1"/>
    </xf>
    <xf numFmtId="0" fontId="37" fillId="0" borderId="0" xfId="0" applyFont="1" applyAlignment="1">
      <alignment horizontal="right" vertical="top"/>
    </xf>
    <xf numFmtId="0" fontId="10" fillId="0" borderId="0" xfId="0" applyFont="1" applyAlignment="1">
      <alignment horizontal="center" vertical="center" wrapText="1"/>
    </xf>
    <xf numFmtId="0" fontId="44" fillId="0" borderId="0" xfId="0" applyFont="1" applyAlignment="1">
      <alignment horizontal="right" vertical="top"/>
    </xf>
    <xf numFmtId="0" fontId="45" fillId="0" borderId="0" xfId="0" applyFont="1">
      <alignment vertical="center"/>
    </xf>
    <xf numFmtId="0" fontId="46" fillId="0" borderId="0" xfId="0" applyFont="1">
      <alignment vertical="center"/>
    </xf>
    <xf numFmtId="0" fontId="39" fillId="0" borderId="109" xfId="0" applyFont="1" applyBorder="1" applyAlignment="1">
      <alignment vertical="center" wrapText="1"/>
    </xf>
    <xf numFmtId="0" fontId="39" fillId="0" borderId="14" xfId="0" applyFont="1" applyBorder="1" applyAlignment="1">
      <alignment vertical="center" wrapText="1"/>
    </xf>
    <xf numFmtId="0" fontId="18" fillId="0" borderId="0" xfId="0" applyFont="1" applyAlignment="1">
      <alignment horizontal="right" vertical="center"/>
    </xf>
    <xf numFmtId="0" fontId="48" fillId="0" borderId="0" xfId="0" applyFont="1">
      <alignment vertical="center"/>
    </xf>
    <xf numFmtId="49" fontId="40" fillId="0" borderId="0" xfId="0" applyNumberFormat="1" applyFont="1">
      <alignment vertical="center"/>
    </xf>
    <xf numFmtId="0" fontId="44" fillId="0" borderId="0" xfId="0" applyFont="1">
      <alignment vertical="center"/>
    </xf>
    <xf numFmtId="0" fontId="49" fillId="0" borderId="0" xfId="0" applyFont="1">
      <alignment vertical="center"/>
    </xf>
    <xf numFmtId="176" fontId="48" fillId="0" borderId="0" xfId="0" applyNumberFormat="1" applyFont="1">
      <alignment vertical="center"/>
    </xf>
    <xf numFmtId="0" fontId="48" fillId="0" borderId="0" xfId="0" applyFont="1" applyAlignment="1">
      <alignment horizontal="center" vertical="center"/>
    </xf>
    <xf numFmtId="181" fontId="48" fillId="0" borderId="0" xfId="0" applyNumberFormat="1" applyFont="1" applyAlignment="1">
      <alignment horizontal="center" vertical="center"/>
    </xf>
    <xf numFmtId="181" fontId="48" fillId="0" borderId="0" xfId="0" applyNumberFormat="1" applyFont="1">
      <alignment vertical="center"/>
    </xf>
    <xf numFmtId="49" fontId="39" fillId="0" borderId="0" xfId="0" applyNumberFormat="1" applyFont="1">
      <alignment vertical="center"/>
    </xf>
    <xf numFmtId="0" fontId="50" fillId="0" borderId="0" xfId="0" applyFont="1">
      <alignment vertical="center"/>
    </xf>
    <xf numFmtId="0" fontId="39" fillId="0" borderId="0" xfId="0" applyFont="1" applyAlignment="1">
      <alignment horizontal="left" vertical="center" wrapText="1"/>
    </xf>
    <xf numFmtId="0" fontId="51" fillId="0" borderId="0" xfId="0" applyFont="1">
      <alignment vertical="center"/>
    </xf>
    <xf numFmtId="49" fontId="44" fillId="0" borderId="0" xfId="0" applyNumberFormat="1" applyFont="1">
      <alignment vertical="center"/>
    </xf>
    <xf numFmtId="0" fontId="1" fillId="0" borderId="5" xfId="5" applyBorder="1"/>
    <xf numFmtId="0" fontId="52" fillId="0" borderId="0" xfId="5" applyFont="1" applyAlignment="1">
      <alignment vertical="center"/>
    </xf>
    <xf numFmtId="49" fontId="9" fillId="0" borderId="0" xfId="0" applyNumberFormat="1" applyFont="1">
      <alignment vertical="center"/>
    </xf>
    <xf numFmtId="0" fontId="18" fillId="0" borderId="0" xfId="0" applyFont="1">
      <alignment vertical="center"/>
    </xf>
    <xf numFmtId="181" fontId="7" fillId="0" borderId="0" xfId="0" applyNumberFormat="1" applyFont="1">
      <alignment vertical="center"/>
    </xf>
    <xf numFmtId="181" fontId="7" fillId="0" borderId="0" xfId="0" applyNumberFormat="1" applyFont="1" applyAlignment="1">
      <alignment horizontal="center" vertical="center"/>
    </xf>
    <xf numFmtId="49" fontId="36" fillId="0" borderId="0" xfId="0" applyNumberFormat="1" applyFont="1">
      <alignment vertical="center"/>
    </xf>
    <xf numFmtId="0" fontId="54" fillId="0" borderId="0" xfId="0" applyFont="1">
      <alignment vertical="center"/>
    </xf>
    <xf numFmtId="0" fontId="55" fillId="0" borderId="0" xfId="0" applyFont="1">
      <alignment vertical="center"/>
    </xf>
    <xf numFmtId="181" fontId="54" fillId="0" borderId="0" xfId="0" applyNumberFormat="1" applyFont="1">
      <alignment vertical="center"/>
    </xf>
    <xf numFmtId="176" fontId="54" fillId="0" borderId="0" xfId="0" applyNumberFormat="1" applyFont="1">
      <alignment vertical="center"/>
    </xf>
    <xf numFmtId="0" fontId="56" fillId="0" borderId="0" xfId="0" applyFont="1">
      <alignment vertical="center"/>
    </xf>
    <xf numFmtId="49" fontId="57" fillId="0" borderId="0" xfId="0" applyNumberFormat="1" applyFont="1">
      <alignment vertical="center"/>
    </xf>
    <xf numFmtId="176" fontId="7" fillId="0" borderId="86" xfId="5" applyNumberFormat="1" applyFont="1" applyBorder="1"/>
    <xf numFmtId="176" fontId="7" fillId="0" borderId="98" xfId="5" applyNumberFormat="1" applyFont="1" applyBorder="1"/>
    <xf numFmtId="176" fontId="7" fillId="0" borderId="15" xfId="6" applyNumberFormat="1" applyFont="1" applyBorder="1"/>
    <xf numFmtId="0" fontId="12" fillId="0" borderId="51" xfId="5" applyFont="1" applyBorder="1"/>
    <xf numFmtId="176" fontId="12" fillId="0" borderId="2" xfId="5" applyNumberFormat="1" applyFont="1" applyBorder="1"/>
    <xf numFmtId="0" fontId="12" fillId="0" borderId="67" xfId="5" applyFont="1" applyBorder="1"/>
    <xf numFmtId="176" fontId="12" fillId="0" borderId="39" xfId="5" applyNumberFormat="1" applyFont="1" applyBorder="1"/>
    <xf numFmtId="176" fontId="12" fillId="0" borderId="63" xfId="5" applyNumberFormat="1" applyFont="1" applyBorder="1"/>
    <xf numFmtId="0" fontId="7" fillId="0" borderId="22" xfId="5" applyFont="1" applyBorder="1" applyAlignment="1">
      <alignment horizontal="center" vertical="center" wrapText="1"/>
    </xf>
    <xf numFmtId="0" fontId="7" fillId="0" borderId="82" xfId="5" applyFont="1" applyBorder="1" applyAlignment="1">
      <alignment horizontal="center" vertical="center"/>
    </xf>
    <xf numFmtId="0" fontId="7" fillId="0" borderId="24" xfId="5" applyFont="1" applyBorder="1" applyAlignment="1">
      <alignment horizontal="center" vertical="center"/>
    </xf>
    <xf numFmtId="0" fontId="12" fillId="3" borderId="54" xfId="5" applyFont="1" applyFill="1" applyBorder="1"/>
    <xf numFmtId="0" fontId="12" fillId="3" borderId="29" xfId="5" applyFont="1" applyFill="1" applyBorder="1"/>
    <xf numFmtId="0" fontId="12" fillId="3" borderId="30" xfId="5" applyFont="1" applyFill="1" applyBorder="1"/>
    <xf numFmtId="0" fontId="12" fillId="0" borderId="31" xfId="5" applyFont="1" applyBorder="1"/>
    <xf numFmtId="0" fontId="12" fillId="3" borderId="15" xfId="5" applyFont="1" applyFill="1" applyBorder="1"/>
    <xf numFmtId="0" fontId="12" fillId="3" borderId="67" xfId="5" applyFont="1" applyFill="1" applyBorder="1"/>
    <xf numFmtId="0" fontId="12" fillId="0" borderId="41" xfId="5" applyFont="1" applyBorder="1"/>
    <xf numFmtId="0" fontId="12" fillId="0" borderId="68" xfId="5" applyFont="1" applyBorder="1"/>
    <xf numFmtId="0" fontId="12" fillId="0" borderId="43" xfId="5" applyFont="1" applyBorder="1"/>
    <xf numFmtId="0" fontId="7" fillId="0" borderId="0" xfId="5" applyFont="1" applyAlignment="1">
      <alignment vertical="top"/>
    </xf>
    <xf numFmtId="0" fontId="12" fillId="0" borderId="2" xfId="5" applyFont="1" applyBorder="1"/>
    <xf numFmtId="0" fontId="12" fillId="0" borderId="2" xfId="5" applyFont="1" applyFill="1" applyBorder="1"/>
    <xf numFmtId="178" fontId="7" fillId="0" borderId="59" xfId="5" applyNumberFormat="1" applyFont="1" applyFill="1" applyBorder="1" applyAlignment="1">
      <alignment horizontal="center" vertical="center"/>
    </xf>
    <xf numFmtId="0" fontId="12" fillId="0" borderId="59" xfId="5" applyFont="1" applyFill="1" applyBorder="1"/>
    <xf numFmtId="0" fontId="12" fillId="0" borderId="16" xfId="5" applyFont="1" applyFill="1" applyBorder="1"/>
    <xf numFmtId="0" fontId="12" fillId="0" borderId="37" xfId="5" applyFont="1" applyFill="1" applyBorder="1"/>
    <xf numFmtId="177" fontId="24" fillId="0" borderId="94" xfId="3" applyNumberFormat="1" applyFont="1" applyFill="1" applyBorder="1" applyAlignment="1">
      <alignment horizontal="center" vertical="center" wrapText="1"/>
    </xf>
    <xf numFmtId="177" fontId="24" fillId="0" borderId="45" xfId="3" applyNumberFormat="1" applyFont="1" applyFill="1" applyBorder="1" applyAlignment="1">
      <alignment horizontal="center" vertical="center"/>
    </xf>
    <xf numFmtId="177" fontId="23" fillId="0" borderId="49" xfId="3" applyNumberFormat="1" applyFont="1" applyFill="1" applyBorder="1" applyAlignment="1">
      <alignment horizontal="center" vertical="center"/>
    </xf>
    <xf numFmtId="177" fontId="23" fillId="0" borderId="96" xfId="3" applyNumberFormat="1" applyFont="1" applyFill="1" applyBorder="1" applyAlignment="1">
      <alignment horizontal="center" vertical="center"/>
    </xf>
    <xf numFmtId="177" fontId="23" fillId="0" borderId="5" xfId="3" applyNumberFormat="1" applyFont="1" applyFill="1" applyBorder="1" applyAlignment="1">
      <alignment horizontal="center" vertical="center"/>
    </xf>
    <xf numFmtId="177" fontId="23" fillId="0" borderId="11" xfId="3" applyNumberFormat="1" applyFont="1" applyFill="1" applyBorder="1" applyAlignment="1">
      <alignment horizontal="center" vertical="center"/>
    </xf>
    <xf numFmtId="177" fontId="23" fillId="0" borderId="94" xfId="3" applyNumberFormat="1" applyFont="1" applyFill="1" applyBorder="1" applyAlignment="1">
      <alignment horizontal="center" vertical="center"/>
    </xf>
    <xf numFmtId="177" fontId="23" fillId="0" borderId="45" xfId="3" applyNumberFormat="1" applyFont="1" applyFill="1" applyBorder="1" applyAlignment="1">
      <alignment horizontal="center" vertical="center"/>
    </xf>
    <xf numFmtId="177" fontId="23" fillId="0" borderId="14" xfId="3" quotePrefix="1" applyNumberFormat="1" applyFont="1" applyFill="1" applyBorder="1" applyAlignment="1">
      <alignment horizontal="center" vertical="center"/>
    </xf>
    <xf numFmtId="177" fontId="23" fillId="0" borderId="9" xfId="3" applyNumberFormat="1" applyFont="1" applyFill="1" applyBorder="1" applyAlignment="1">
      <alignment horizontal="center" vertical="center"/>
    </xf>
    <xf numFmtId="177" fontId="23" fillId="0" borderId="49" xfId="3" quotePrefix="1" applyNumberFormat="1" applyFont="1" applyFill="1" applyBorder="1" applyAlignment="1">
      <alignment horizontal="center" vertical="center"/>
    </xf>
    <xf numFmtId="177" fontId="23" fillId="0" borderId="94" xfId="3" applyNumberFormat="1" applyFont="1" applyFill="1" applyBorder="1" applyAlignment="1">
      <alignment horizontal="center" vertical="center" wrapText="1"/>
    </xf>
    <xf numFmtId="177" fontId="23" fillId="0" borderId="45" xfId="3" applyNumberFormat="1" applyFont="1" applyFill="1" applyBorder="1" applyAlignment="1">
      <alignment horizontal="center" vertical="center" wrapText="1"/>
    </xf>
    <xf numFmtId="177" fontId="24" fillId="0" borderId="45" xfId="3" applyNumberFormat="1" applyFont="1" applyFill="1" applyBorder="1" applyAlignment="1">
      <alignment horizontal="center" vertical="center" wrapText="1"/>
    </xf>
    <xf numFmtId="177" fontId="23" fillId="0" borderId="94" xfId="3" quotePrefix="1" applyNumberFormat="1" applyFont="1" applyFill="1" applyBorder="1" applyAlignment="1">
      <alignment horizontal="center" vertical="center"/>
    </xf>
    <xf numFmtId="177" fontId="23" fillId="0" borderId="45" xfId="3" quotePrefix="1" applyNumberFormat="1" applyFont="1" applyFill="1" applyBorder="1" applyAlignment="1">
      <alignment horizontal="center" vertical="center"/>
    </xf>
    <xf numFmtId="177" fontId="23" fillId="0" borderId="0" xfId="3" applyNumberFormat="1" applyFont="1" applyFill="1" applyBorder="1" applyAlignment="1">
      <alignment horizontal="left" vertical="center"/>
    </xf>
    <xf numFmtId="177" fontId="29" fillId="0" borderId="0" xfId="3" applyNumberFormat="1" applyFont="1" applyFill="1" applyBorder="1" applyAlignment="1">
      <alignment horizontal="left" vertical="center"/>
    </xf>
    <xf numFmtId="49" fontId="6" fillId="0" borderId="0" xfId="3" applyNumberFormat="1" applyFont="1" applyFill="1" applyBorder="1" applyAlignment="1">
      <alignment horizontal="left" vertical="center"/>
    </xf>
    <xf numFmtId="0" fontId="1" fillId="0" borderId="0" xfId="3" applyFont="1" applyFill="1" applyBorder="1" applyAlignment="1">
      <alignment horizontal="left" vertical="center"/>
    </xf>
    <xf numFmtId="177" fontId="33" fillId="0" borderId="0" xfId="3" applyNumberFormat="1" applyFont="1" applyFill="1" applyBorder="1" applyAlignment="1">
      <alignment horizontal="center" vertical="center"/>
    </xf>
    <xf numFmtId="177" fontId="23" fillId="0" borderId="6" xfId="3" applyNumberFormat="1" applyFont="1" applyFill="1" applyBorder="1" applyAlignment="1">
      <alignment horizontal="center" vertical="center" wrapText="1"/>
    </xf>
    <xf numFmtId="177" fontId="23" fillId="0" borderId="12" xfId="3" applyNumberFormat="1" applyFont="1" applyFill="1" applyBorder="1" applyAlignment="1">
      <alignment horizontal="center" vertical="center"/>
    </xf>
    <xf numFmtId="177" fontId="23" fillId="0" borderId="57" xfId="3" quotePrefix="1" applyNumberFormat="1" applyFont="1" applyFill="1" applyBorder="1" applyAlignment="1">
      <alignment horizontal="center" vertical="center"/>
    </xf>
    <xf numFmtId="177" fontId="23" fillId="0" borderId="101" xfId="3" applyNumberFormat="1" applyFont="1" applyFill="1" applyBorder="1" applyAlignment="1">
      <alignment horizontal="center" vertical="center"/>
    </xf>
    <xf numFmtId="0" fontId="9" fillId="0" borderId="34" xfId="7" applyFont="1" applyBorder="1" applyAlignment="1">
      <alignment vertical="center" wrapText="1"/>
    </xf>
    <xf numFmtId="0" fontId="9" fillId="0" borderId="58" xfId="7" applyFont="1" applyBorder="1" applyAlignment="1">
      <alignment vertical="center" wrapText="1"/>
    </xf>
    <xf numFmtId="0" fontId="9" fillId="0" borderId="36" xfId="7" applyFont="1" applyBorder="1" applyAlignment="1">
      <alignment vertical="center" wrapText="1"/>
    </xf>
    <xf numFmtId="0" fontId="9" fillId="0" borderId="34" xfId="7" applyFont="1" applyBorder="1" applyAlignment="1">
      <alignment vertical="center"/>
    </xf>
    <xf numFmtId="0" fontId="9" fillId="0" borderId="58" xfId="7" applyFont="1" applyBorder="1" applyAlignment="1">
      <alignment vertical="center"/>
    </xf>
    <xf numFmtId="0" fontId="9" fillId="0" borderId="36" xfId="7" applyFont="1" applyBorder="1" applyAlignment="1">
      <alignment vertical="center"/>
    </xf>
    <xf numFmtId="0" fontId="9" fillId="0" borderId="100" xfId="7" applyFont="1" applyBorder="1" applyAlignment="1">
      <alignment vertical="center"/>
    </xf>
    <xf numFmtId="0" fontId="9" fillId="0" borderId="101" xfId="7" applyFont="1" applyBorder="1" applyAlignment="1">
      <alignment vertical="center"/>
    </xf>
    <xf numFmtId="0" fontId="9" fillId="0" borderId="64" xfId="7" applyFont="1" applyBorder="1" applyAlignment="1">
      <alignment vertical="center"/>
    </xf>
    <xf numFmtId="0" fontId="9" fillId="0" borderId="102" xfId="7" applyFont="1" applyBorder="1" applyAlignment="1">
      <alignment vertical="center" wrapText="1"/>
    </xf>
    <xf numFmtId="0" fontId="9" fillId="0" borderId="93" xfId="7" applyFont="1" applyBorder="1" applyAlignment="1">
      <alignment vertical="center" wrapText="1"/>
    </xf>
    <xf numFmtId="0" fontId="9" fillId="0" borderId="98" xfId="7" applyFont="1" applyBorder="1" applyAlignment="1">
      <alignment vertical="center" wrapText="1"/>
    </xf>
    <xf numFmtId="0" fontId="9" fillId="0" borderId="102" xfId="7" applyFont="1" applyBorder="1" applyAlignment="1">
      <alignment horizontal="center" vertical="center"/>
    </xf>
    <xf numFmtId="0" fontId="9" fillId="0" borderId="93" xfId="7" applyFont="1" applyBorder="1" applyAlignment="1">
      <alignment horizontal="center" vertical="center"/>
    </xf>
    <xf numFmtId="0" fontId="9" fillId="0" borderId="86" xfId="7" applyFont="1" applyBorder="1" applyAlignment="1">
      <alignment horizontal="center" vertical="center"/>
    </xf>
    <xf numFmtId="0" fontId="9" fillId="0" borderId="53" xfId="7" applyFont="1" applyBorder="1" applyAlignment="1">
      <alignment horizontal="center" vertical="center"/>
    </xf>
    <xf numFmtId="0" fontId="9" fillId="0" borderId="97" xfId="7" applyFont="1" applyBorder="1" applyAlignment="1">
      <alignment horizontal="center" vertical="center"/>
    </xf>
    <xf numFmtId="0" fontId="9" fillId="0" borderId="51" xfId="7" applyFont="1" applyBorder="1" applyAlignment="1">
      <alignment horizontal="center" vertical="center"/>
    </xf>
    <xf numFmtId="0" fontId="9" fillId="0" borderId="2" xfId="7" applyFont="1" applyBorder="1" applyAlignment="1">
      <alignment horizontal="center" vertical="center" wrapText="1"/>
    </xf>
    <xf numFmtId="0" fontId="10" fillId="0" borderId="102" xfId="7" applyFont="1" applyBorder="1" applyAlignment="1">
      <alignment horizontal="center" vertical="center" wrapText="1"/>
    </xf>
    <xf numFmtId="0" fontId="10" fillId="0" borderId="86" xfId="7" applyFont="1" applyBorder="1" applyAlignment="1">
      <alignment horizontal="center" vertical="center" wrapText="1"/>
    </xf>
    <xf numFmtId="0" fontId="10" fillId="0" borderId="53" xfId="7" applyFont="1" applyBorder="1" applyAlignment="1">
      <alignment horizontal="center" vertical="center" wrapText="1"/>
    </xf>
    <xf numFmtId="0" fontId="10" fillId="0" borderId="51" xfId="7" applyFont="1" applyBorder="1" applyAlignment="1">
      <alignment horizontal="center" vertical="center" wrapText="1"/>
    </xf>
    <xf numFmtId="0" fontId="9" fillId="0" borderId="34" xfId="7" applyFont="1" applyBorder="1" applyAlignment="1">
      <alignment horizontal="center" vertical="center"/>
    </xf>
    <xf numFmtId="0" fontId="9" fillId="0" borderId="58" xfId="7" applyFont="1" applyBorder="1" applyAlignment="1">
      <alignment horizontal="center" vertical="center"/>
    </xf>
    <xf numFmtId="0" fontId="9" fillId="0" borderId="33" xfId="7" applyFont="1" applyBorder="1" applyAlignment="1">
      <alignment horizontal="center" vertical="center"/>
    </xf>
    <xf numFmtId="0" fontId="9" fillId="0" borderId="2" xfId="7" applyFont="1" applyBorder="1" applyAlignment="1">
      <alignment horizontal="left" vertical="center" indent="1"/>
    </xf>
    <xf numFmtId="9" fontId="9" fillId="0" borderId="34" xfId="7" quotePrefix="1" applyNumberFormat="1" applyFont="1" applyBorder="1" applyAlignment="1">
      <alignment horizontal="center" vertical="center"/>
    </xf>
    <xf numFmtId="9" fontId="9" fillId="0" borderId="33" xfId="7" quotePrefix="1" applyNumberFormat="1" applyFont="1" applyBorder="1" applyAlignment="1">
      <alignment horizontal="center" vertical="center"/>
    </xf>
    <xf numFmtId="0" fontId="9" fillId="0" borderId="100" xfId="7" applyFont="1" applyBorder="1" applyAlignment="1">
      <alignment vertical="center" wrapText="1"/>
    </xf>
    <xf numFmtId="0" fontId="9" fillId="0" borderId="101" xfId="7" applyFont="1" applyBorder="1" applyAlignment="1">
      <alignment vertical="center" wrapText="1"/>
    </xf>
    <xf numFmtId="0" fontId="9" fillId="0" borderId="64" xfId="7" applyFont="1" applyBorder="1" applyAlignment="1">
      <alignment vertical="center" wrapText="1"/>
    </xf>
    <xf numFmtId="0" fontId="9" fillId="0" borderId="0" xfId="7" applyFont="1" applyBorder="1" applyAlignment="1">
      <alignment vertical="center" wrapText="1"/>
    </xf>
    <xf numFmtId="0" fontId="9" fillId="0" borderId="8" xfId="7"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Border="1" applyAlignment="1">
      <alignment horizontal="left" vertical="top" wrapText="1"/>
    </xf>
    <xf numFmtId="0" fontId="7" fillId="0" borderId="18" xfId="0" applyFont="1" applyBorder="1" applyAlignment="1">
      <alignment horizontal="left" vertical="center" wrapText="1" indent="3"/>
    </xf>
    <xf numFmtId="0" fontId="8" fillId="0" borderId="0" xfId="0" applyFont="1" applyAlignment="1">
      <alignment horizontal="center" vertical="center"/>
    </xf>
    <xf numFmtId="0" fontId="7" fillId="0" borderId="54" xfId="0" applyFont="1" applyBorder="1" applyAlignment="1">
      <alignment horizontal="center" vertical="center"/>
    </xf>
    <xf numFmtId="0" fontId="7" fillId="0" borderId="29"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30"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2" xfId="0" applyFont="1" applyBorder="1" applyAlignment="1">
      <alignment horizontal="left" vertical="center" indent="3"/>
    </xf>
    <xf numFmtId="0" fontId="14" fillId="0" borderId="0" xfId="5" applyFont="1" applyAlignment="1">
      <alignment horizontal="center"/>
    </xf>
    <xf numFmtId="0" fontId="12" fillId="3" borderId="11" xfId="5" applyFont="1" applyFill="1" applyBorder="1" applyAlignment="1">
      <alignment horizontal="center"/>
    </xf>
    <xf numFmtId="0" fontId="12" fillId="3" borderId="0" xfId="5" applyFont="1" applyFill="1" applyBorder="1" applyAlignment="1">
      <alignment horizontal="center"/>
    </xf>
    <xf numFmtId="0" fontId="16" fillId="0" borderId="0" xfId="6" applyFont="1" applyFill="1" applyAlignment="1">
      <alignment horizontal="center"/>
    </xf>
    <xf numFmtId="0" fontId="17" fillId="0" borderId="0" xfId="6" applyFont="1" applyFill="1" applyAlignment="1">
      <alignment horizontal="left" vertical="top" wrapText="1"/>
    </xf>
    <xf numFmtId="0" fontId="7" fillId="0" borderId="103" xfId="6" applyFont="1" applyFill="1" applyBorder="1" applyAlignment="1">
      <alignment horizontal="center" vertical="center"/>
    </xf>
    <xf numFmtId="0" fontId="7" fillId="0" borderId="28" xfId="6" applyFont="1" applyFill="1" applyBorder="1" applyAlignment="1">
      <alignment horizontal="center" vertical="center"/>
    </xf>
    <xf numFmtId="0" fontId="17" fillId="0" borderId="104" xfId="6" applyFont="1" applyFill="1" applyBorder="1" applyAlignment="1">
      <alignment horizontal="center"/>
    </xf>
    <xf numFmtId="0" fontId="17" fillId="0" borderId="38" xfId="6" applyFont="1" applyFill="1" applyBorder="1" applyAlignment="1">
      <alignment horizontal="center"/>
    </xf>
    <xf numFmtId="0" fontId="13" fillId="0" borderId="105" xfId="5" applyFont="1" applyFill="1" applyBorder="1" applyAlignment="1">
      <alignment horizontal="center"/>
    </xf>
    <xf numFmtId="0" fontId="13" fillId="0" borderId="106" xfId="5" applyFont="1" applyFill="1" applyBorder="1" applyAlignment="1">
      <alignment horizontal="center"/>
    </xf>
    <xf numFmtId="0" fontId="12" fillId="0" borderId="11" xfId="5" applyFont="1" applyFill="1" applyBorder="1" applyAlignment="1">
      <alignment horizontal="center"/>
    </xf>
    <xf numFmtId="0" fontId="12" fillId="3" borderId="107" xfId="5" applyFont="1" applyFill="1" applyBorder="1" applyAlignment="1">
      <alignment horizontal="left" vertical="center"/>
    </xf>
    <xf numFmtId="0" fontId="12" fillId="3" borderId="112" xfId="5" applyFont="1" applyFill="1" applyBorder="1" applyAlignment="1">
      <alignment horizontal="left" vertical="center"/>
    </xf>
    <xf numFmtId="0" fontId="12" fillId="3" borderId="99" xfId="5" applyFont="1" applyFill="1" applyBorder="1" applyAlignment="1">
      <alignment horizontal="left" vertical="center"/>
    </xf>
    <xf numFmtId="0" fontId="7" fillId="0" borderId="11" xfId="5" applyFont="1" applyFill="1" applyBorder="1" applyAlignment="1">
      <alignment horizontal="center"/>
    </xf>
    <xf numFmtId="0" fontId="7" fillId="0" borderId="109" xfId="5" applyFont="1" applyBorder="1" applyAlignment="1">
      <alignment horizontal="center" vertical="center"/>
    </xf>
    <xf numFmtId="0" fontId="7" fillId="0" borderId="101" xfId="5" applyFont="1" applyBorder="1" applyAlignment="1">
      <alignment horizontal="center" vertical="center"/>
    </xf>
    <xf numFmtId="0" fontId="7" fillId="0" borderId="64" xfId="5" applyFont="1" applyBorder="1" applyAlignment="1">
      <alignment horizontal="center" vertical="center"/>
    </xf>
    <xf numFmtId="0" fontId="7" fillId="0" borderId="19" xfId="5" applyFont="1" applyBorder="1" applyAlignment="1">
      <alignment horizontal="center" vertical="center"/>
    </xf>
    <xf numFmtId="0" fontId="7" fillId="0" borderId="21" xfId="5" applyFont="1" applyBorder="1" applyAlignment="1">
      <alignment horizontal="center" vertical="center"/>
    </xf>
    <xf numFmtId="0" fontId="9" fillId="0" borderId="83" xfId="5" applyFont="1" applyFill="1" applyBorder="1" applyAlignment="1">
      <alignment horizontal="center" vertical="center"/>
    </xf>
    <xf numFmtId="0" fontId="9" fillId="0" borderId="58" xfId="5" applyFont="1" applyFill="1" applyBorder="1" applyAlignment="1">
      <alignment horizontal="center" vertical="center"/>
    </xf>
    <xf numFmtId="0" fontId="9" fillId="0" borderId="36" xfId="5" applyFont="1" applyFill="1" applyBorder="1" applyAlignment="1">
      <alignment horizontal="center" vertical="center"/>
    </xf>
    <xf numFmtId="0" fontId="7" fillId="0" borderId="83" xfId="5" applyFont="1" applyBorder="1" applyAlignment="1">
      <alignment horizontal="center" vertical="center"/>
    </xf>
    <xf numFmtId="0" fontId="7" fillId="0" borderId="58" xfId="5" applyFont="1" applyBorder="1" applyAlignment="1">
      <alignment horizontal="center" vertical="center"/>
    </xf>
    <xf numFmtId="0" fontId="7" fillId="0" borderId="36" xfId="5" applyFont="1" applyBorder="1" applyAlignment="1">
      <alignment horizontal="center" vertical="center"/>
    </xf>
    <xf numFmtId="0" fontId="7" fillId="0" borderId="30" xfId="5" applyFont="1" applyBorder="1" applyAlignment="1">
      <alignment horizontal="center" vertical="center"/>
    </xf>
    <xf numFmtId="0" fontId="7" fillId="0" borderId="28" xfId="5" applyFont="1" applyBorder="1" applyAlignment="1">
      <alignment horizontal="center" vertical="center"/>
    </xf>
    <xf numFmtId="0" fontId="7" fillId="0" borderId="103" xfId="5" applyFont="1" applyBorder="1" applyAlignment="1">
      <alignment horizontal="center" vertical="center"/>
    </xf>
    <xf numFmtId="0" fontId="7" fillId="0" borderId="57" xfId="5" applyFont="1" applyBorder="1" applyAlignment="1">
      <alignment horizontal="center" vertical="center"/>
    </xf>
    <xf numFmtId="0" fontId="7" fillId="0" borderId="69" xfId="5" applyFont="1" applyBorder="1" applyAlignment="1">
      <alignment horizontal="center" vertical="center"/>
    </xf>
    <xf numFmtId="0" fontId="9" fillId="0" borderId="83" xfId="5" applyFont="1" applyBorder="1" applyAlignment="1">
      <alignment horizontal="center" vertical="center"/>
    </xf>
    <xf numFmtId="0" fontId="9" fillId="0" borderId="58" xfId="5" applyFont="1" applyBorder="1" applyAlignment="1">
      <alignment horizontal="center" vertical="center"/>
    </xf>
    <xf numFmtId="0" fontId="9" fillId="0" borderId="36" xfId="5" applyFont="1" applyBorder="1" applyAlignment="1">
      <alignment horizontal="center" vertical="center"/>
    </xf>
    <xf numFmtId="0" fontId="12" fillId="3" borderId="30" xfId="5" applyFont="1" applyFill="1" applyBorder="1" applyAlignment="1">
      <alignment horizontal="center"/>
    </xf>
    <xf numFmtId="0" fontId="12" fillId="3" borderId="57" xfId="5" applyFont="1" applyFill="1" applyBorder="1" applyAlignment="1">
      <alignment horizontal="center"/>
    </xf>
    <xf numFmtId="0" fontId="12" fillId="3" borderId="69" xfId="5" applyFont="1" applyFill="1" applyBorder="1" applyAlignment="1">
      <alignment horizontal="center"/>
    </xf>
    <xf numFmtId="0" fontId="12" fillId="0" borderId="30" xfId="5" applyFont="1" applyFill="1" applyBorder="1" applyAlignment="1">
      <alignment vertical="center"/>
    </xf>
    <xf numFmtId="0" fontId="0" fillId="0" borderId="57" xfId="0" applyFill="1" applyBorder="1" applyAlignment="1">
      <alignment vertical="center"/>
    </xf>
    <xf numFmtId="0" fontId="0" fillId="0" borderId="28" xfId="0" applyFill="1" applyBorder="1" applyAlignment="1">
      <alignment vertical="center"/>
    </xf>
    <xf numFmtId="0" fontId="7" fillId="0" borderId="102" xfId="5" applyFont="1" applyBorder="1" applyAlignment="1">
      <alignment vertical="center" wrapText="1"/>
    </xf>
    <xf numFmtId="0" fontId="7" fillId="0" borderId="86" xfId="5" applyFont="1" applyBorder="1" applyAlignment="1">
      <alignment vertical="center" wrapText="1"/>
    </xf>
    <xf numFmtId="0" fontId="7" fillId="0" borderId="1" xfId="5" applyFont="1" applyBorder="1" applyAlignment="1">
      <alignment vertical="center" wrapText="1"/>
    </xf>
    <xf numFmtId="0" fontId="7" fillId="0" borderId="87" xfId="5" applyFont="1" applyBorder="1" applyAlignment="1">
      <alignment vertical="center" wrapText="1"/>
    </xf>
    <xf numFmtId="0" fontId="7" fillId="0" borderId="53" xfId="5" applyFont="1" applyBorder="1" applyAlignment="1">
      <alignment vertical="center" wrapText="1"/>
    </xf>
    <xf numFmtId="0" fontId="7" fillId="0" borderId="51" xfId="5" applyFont="1" applyBorder="1" applyAlignment="1">
      <alignment vertical="center" wrapText="1"/>
    </xf>
    <xf numFmtId="0" fontId="12" fillId="0" borderId="30" xfId="5" applyFont="1" applyBorder="1" applyAlignment="1">
      <alignment horizontal="center" vertical="center"/>
    </xf>
    <xf numFmtId="0" fontId="0" fillId="0" borderId="28" xfId="0" applyBorder="1" applyAlignment="1">
      <alignment horizontal="center" vertical="center"/>
    </xf>
    <xf numFmtId="0" fontId="12" fillId="0" borderId="34" xfId="5" applyFont="1" applyBorder="1" applyAlignment="1">
      <alignment horizontal="center" vertical="center"/>
    </xf>
    <xf numFmtId="0" fontId="0" fillId="0" borderId="33" xfId="0" applyBorder="1" applyAlignment="1">
      <alignment horizontal="center" vertical="center"/>
    </xf>
    <xf numFmtId="0" fontId="12" fillId="0" borderId="34" xfId="5" applyFont="1" applyFill="1" applyBorder="1" applyAlignment="1">
      <alignment horizontal="center" vertical="center"/>
    </xf>
    <xf numFmtId="0" fontId="0" fillId="0" borderId="58" xfId="0" applyFill="1" applyBorder="1" applyAlignment="1">
      <alignment horizontal="center" vertical="center"/>
    </xf>
    <xf numFmtId="0" fontId="0" fillId="0" borderId="33" xfId="0" applyFill="1" applyBorder="1" applyAlignment="1">
      <alignment horizontal="center" vertical="center"/>
    </xf>
    <xf numFmtId="58" fontId="12" fillId="0" borderId="34" xfId="5" applyNumberFormat="1" applyFont="1" applyBorder="1" applyAlignment="1">
      <alignment horizontal="center" vertical="center"/>
    </xf>
    <xf numFmtId="0" fontId="12" fillId="0" borderId="58" xfId="5" applyFont="1" applyBorder="1" applyAlignment="1">
      <alignment horizontal="center" vertical="center"/>
    </xf>
    <xf numFmtId="0" fontId="12" fillId="0" borderId="36" xfId="5" applyFont="1" applyBorder="1" applyAlignment="1">
      <alignment horizontal="center" vertical="center"/>
    </xf>
    <xf numFmtId="0" fontId="12" fillId="0" borderId="3" xfId="5" applyFont="1" applyBorder="1" applyAlignment="1">
      <alignment horizontal="center"/>
    </xf>
    <xf numFmtId="0" fontId="12" fillId="0" borderId="4" xfId="5" applyFont="1" applyBorder="1" applyAlignment="1">
      <alignment horizontal="center"/>
    </xf>
    <xf numFmtId="0" fontId="12" fillId="0" borderId="52" xfId="5" applyFont="1" applyBorder="1" applyAlignment="1">
      <alignment horizontal="center"/>
    </xf>
    <xf numFmtId="0" fontId="7" fillId="0" borderId="2" xfId="5" applyFont="1" applyBorder="1" applyAlignment="1">
      <alignment vertical="center" wrapText="1"/>
    </xf>
    <xf numFmtId="0" fontId="12" fillId="0" borderId="102" xfId="5" applyFont="1" applyBorder="1" applyAlignment="1">
      <alignment horizontal="center" vertical="center"/>
    </xf>
    <xf numFmtId="0" fontId="12" fillId="0" borderId="86" xfId="5" applyFont="1" applyBorder="1" applyAlignment="1">
      <alignment horizontal="center" vertical="center"/>
    </xf>
    <xf numFmtId="0" fontId="12" fillId="0" borderId="53" xfId="5" applyFont="1" applyBorder="1" applyAlignment="1">
      <alignment horizontal="center" vertical="center"/>
    </xf>
    <xf numFmtId="0" fontId="12" fillId="0" borderId="51" xfId="5" applyFont="1" applyBorder="1" applyAlignment="1">
      <alignment horizontal="center" vertical="center"/>
    </xf>
    <xf numFmtId="0" fontId="0" fillId="0" borderId="58" xfId="0" applyBorder="1" applyAlignment="1">
      <alignment horizontal="center" vertical="center"/>
    </xf>
    <xf numFmtId="0" fontId="12" fillId="0" borderId="57" xfId="5" applyFont="1" applyBorder="1" applyAlignment="1">
      <alignment horizontal="center" vertical="center"/>
    </xf>
    <xf numFmtId="0" fontId="12" fillId="0" borderId="69" xfId="5" applyFont="1" applyBorder="1" applyAlignment="1">
      <alignment horizontal="center" vertical="center"/>
    </xf>
    <xf numFmtId="0" fontId="12" fillId="0" borderId="82" xfId="5" applyFont="1" applyBorder="1" applyAlignment="1">
      <alignment horizontal="center" vertical="center"/>
    </xf>
    <xf numFmtId="0" fontId="12" fillId="0" borderId="68" xfId="5" applyFont="1" applyBorder="1" applyAlignment="1">
      <alignment horizontal="center" vertical="center"/>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0" xfId="0" applyFont="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7" fillId="3" borderId="0" xfId="0" applyFont="1" applyFill="1" applyProtection="1">
      <alignment vertical="center"/>
      <protection locked="0"/>
    </xf>
    <xf numFmtId="0" fontId="22" fillId="3" borderId="101" xfId="0" applyFont="1" applyFill="1" applyBorder="1" applyAlignment="1" applyProtection="1">
      <alignment vertical="center" wrapText="1"/>
      <protection locked="0"/>
    </xf>
    <xf numFmtId="0" fontId="22" fillId="3" borderId="64" xfId="0" applyFont="1" applyFill="1" applyBorder="1" applyAlignment="1" applyProtection="1">
      <alignment vertical="center" wrapText="1"/>
      <protection locked="0"/>
    </xf>
    <xf numFmtId="176" fontId="39" fillId="3" borderId="113" xfId="0" applyNumberFormat="1" applyFont="1" applyFill="1" applyBorder="1" applyAlignment="1" applyProtection="1">
      <alignment horizontal="center" vertical="center"/>
      <protection locked="0"/>
    </xf>
    <xf numFmtId="176" fontId="39" fillId="3" borderId="114" xfId="0" applyNumberFormat="1" applyFont="1" applyFill="1" applyBorder="1" applyAlignment="1" applyProtection="1">
      <alignment horizontal="center" vertical="center"/>
      <protection locked="0"/>
    </xf>
    <xf numFmtId="0" fontId="9" fillId="3" borderId="113" xfId="0" applyFont="1" applyFill="1" applyBorder="1" applyAlignment="1">
      <alignment horizontal="center" vertical="center"/>
    </xf>
    <xf numFmtId="0" fontId="9" fillId="3" borderId="114" xfId="0" applyFont="1" applyFill="1" applyBorder="1" applyAlignment="1">
      <alignment horizontal="center" vertical="center"/>
    </xf>
    <xf numFmtId="176" fontId="39" fillId="0" borderId="113" xfId="0" applyNumberFormat="1" applyFont="1" applyBorder="1" applyAlignment="1">
      <alignment horizontal="right" vertical="center"/>
    </xf>
    <xf numFmtId="176" fontId="39" fillId="0" borderId="114" xfId="0" applyNumberFormat="1" applyFont="1" applyBorder="1" applyAlignment="1">
      <alignment horizontal="right" vertical="center"/>
    </xf>
    <xf numFmtId="0" fontId="9" fillId="0" borderId="113" xfId="0" applyFont="1" applyBorder="1" applyAlignment="1">
      <alignment horizontal="center" vertical="center"/>
    </xf>
    <xf numFmtId="0" fontId="9" fillId="0" borderId="36" xfId="0" applyFont="1" applyBorder="1" applyAlignment="1">
      <alignment horizontal="center" vertical="center"/>
    </xf>
    <xf numFmtId="0" fontId="22" fillId="0" borderId="110"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111" xfId="0" applyFont="1" applyBorder="1" applyAlignment="1">
      <alignment horizontal="center" vertical="center" wrapText="1"/>
    </xf>
    <xf numFmtId="0" fontId="38" fillId="0" borderId="0" xfId="0" applyFont="1" applyAlignment="1">
      <alignment horizontal="center" vertical="center" wrapText="1"/>
    </xf>
    <xf numFmtId="0" fontId="38" fillId="0" borderId="87" xfId="0" applyFont="1" applyBorder="1" applyAlignment="1">
      <alignment horizontal="center" vertical="center" wrapText="1"/>
    </xf>
    <xf numFmtId="0" fontId="38" fillId="0" borderId="97" xfId="0" applyFont="1" applyBorder="1" applyAlignment="1" applyProtection="1">
      <alignment horizontal="left" vertical="center"/>
      <protection locked="0"/>
    </xf>
    <xf numFmtId="0" fontId="37" fillId="0" borderId="58" xfId="0" applyFont="1" applyBorder="1" applyAlignment="1" applyProtection="1">
      <alignment horizontal="left" vertical="center"/>
      <protection locked="0"/>
    </xf>
    <xf numFmtId="0" fontId="23" fillId="3" borderId="58" xfId="0" applyFont="1" applyFill="1" applyBorder="1" applyAlignment="1" applyProtection="1">
      <alignment horizontal="left" vertical="center"/>
      <protection locked="0"/>
    </xf>
    <xf numFmtId="0" fontId="37" fillId="0" borderId="33"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58" xfId="0" applyFont="1" applyBorder="1" applyAlignment="1" applyProtection="1">
      <alignment horizontal="left" vertical="center"/>
      <protection locked="0"/>
    </xf>
    <xf numFmtId="176" fontId="7" fillId="0" borderId="116" xfId="0" applyNumberFormat="1" applyFont="1" applyBorder="1" applyAlignment="1">
      <alignment horizontal="center" vertical="center"/>
    </xf>
    <xf numFmtId="176" fontId="7" fillId="0" borderId="47" xfId="0" applyNumberFormat="1" applyFont="1" applyBorder="1" applyAlignment="1">
      <alignment horizontal="center" vertical="center"/>
    </xf>
    <xf numFmtId="176" fontId="7" fillId="0" borderId="115" xfId="0" applyNumberFormat="1" applyFont="1" applyBorder="1" applyAlignment="1">
      <alignment horizontal="center" vertical="center"/>
    </xf>
    <xf numFmtId="0" fontId="39" fillId="0" borderId="57" xfId="0" applyFont="1" applyBorder="1" applyAlignment="1">
      <alignment horizontal="left" vertical="center" wrapText="1"/>
    </xf>
    <xf numFmtId="0" fontId="39" fillId="0" borderId="57" xfId="0" applyFont="1" applyBorder="1" applyAlignment="1">
      <alignment horizontal="left" vertical="center"/>
    </xf>
    <xf numFmtId="176" fontId="39" fillId="0" borderId="29" xfId="0" quotePrefix="1" applyNumberFormat="1" applyFont="1" applyBorder="1" applyAlignment="1" applyProtection="1">
      <alignment horizontal="right" vertical="center"/>
      <protection locked="0"/>
    </xf>
    <xf numFmtId="176" fontId="39" fillId="0" borderId="29" xfId="0" applyNumberFormat="1" applyFont="1" applyBorder="1" applyAlignment="1" applyProtection="1">
      <alignment horizontal="right" vertical="center"/>
      <protection locked="0"/>
    </xf>
    <xf numFmtId="176" fontId="39" fillId="0" borderId="30" xfId="0" applyNumberFormat="1" applyFont="1" applyBorder="1" applyAlignment="1" applyProtection="1">
      <alignment horizontal="right" vertical="center"/>
      <protection locked="0"/>
    </xf>
    <xf numFmtId="0" fontId="9" fillId="0" borderId="118" xfId="0" applyFont="1" applyBorder="1" applyAlignment="1">
      <alignment horizontal="center" vertical="center"/>
    </xf>
    <xf numFmtId="0" fontId="9" fillId="0" borderId="55" xfId="0" applyFont="1" applyBorder="1" applyAlignment="1">
      <alignment horizontal="center" vertical="center"/>
    </xf>
    <xf numFmtId="0" fontId="4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7" fillId="3" borderId="116" xfId="0" applyFont="1" applyFill="1" applyBorder="1" applyAlignment="1">
      <alignment horizontal="center" vertical="center"/>
    </xf>
    <xf numFmtId="0" fontId="7" fillId="3" borderId="115" xfId="0" applyFont="1" applyFill="1" applyBorder="1" applyAlignment="1">
      <alignment horizontal="center" vertical="center"/>
    </xf>
    <xf numFmtId="0" fontId="43" fillId="0" borderId="33" xfId="0" applyFont="1" applyBorder="1" applyAlignment="1">
      <alignment horizontal="left" vertical="center"/>
    </xf>
    <xf numFmtId="0" fontId="43" fillId="0" borderId="2" xfId="0" applyFont="1" applyBorder="1" applyAlignment="1">
      <alignment horizontal="left" vertical="center"/>
    </xf>
    <xf numFmtId="0" fontId="38" fillId="0" borderId="97" xfId="0" applyFont="1" applyBorder="1" applyAlignment="1" applyProtection="1">
      <alignment horizontal="left" vertical="center" wrapText="1"/>
      <protection locked="0"/>
    </xf>
    <xf numFmtId="0" fontId="41" fillId="0" borderId="0" xfId="0" applyFont="1" applyAlignment="1">
      <alignment horizontal="left" vertical="top" wrapText="1"/>
    </xf>
    <xf numFmtId="0" fontId="39" fillId="0" borderId="69" xfId="0" applyFont="1" applyBorder="1" applyAlignment="1">
      <alignment horizontal="left" vertical="center"/>
    </xf>
    <xf numFmtId="0" fontId="39" fillId="3" borderId="57" xfId="0" applyFont="1" applyFill="1" applyBorder="1" applyAlignment="1">
      <alignment horizontal="center" vertical="center"/>
    </xf>
    <xf numFmtId="0" fontId="39" fillId="3" borderId="57" xfId="0" applyFont="1" applyFill="1" applyBorder="1" applyAlignment="1" applyProtection="1">
      <alignment horizontal="center" vertical="center"/>
      <protection locked="0"/>
    </xf>
    <xf numFmtId="0" fontId="47" fillId="5" borderId="94" xfId="0" applyFont="1" applyFill="1" applyBorder="1" applyAlignment="1">
      <alignment horizontal="center" vertical="center"/>
    </xf>
    <xf numFmtId="0" fontId="47" fillId="5" borderId="45" xfId="0" applyFont="1" applyFill="1" applyBorder="1" applyAlignment="1">
      <alignment horizontal="center" vertical="center"/>
    </xf>
    <xf numFmtId="0" fontId="39" fillId="0" borderId="101" xfId="0" applyFont="1" applyBorder="1" applyAlignment="1">
      <alignment horizontal="left" vertical="center" wrapText="1"/>
    </xf>
    <xf numFmtId="0" fontId="39" fillId="0" borderId="101" xfId="0" applyFont="1" applyBorder="1" applyAlignment="1">
      <alignment horizontal="left" vertical="center"/>
    </xf>
    <xf numFmtId="176" fontId="39" fillId="3" borderId="18" xfId="0" quotePrefix="1" applyNumberFormat="1" applyFont="1" applyFill="1" applyBorder="1" applyAlignment="1" applyProtection="1">
      <alignment horizontal="right" vertical="center"/>
      <protection locked="0"/>
    </xf>
    <xf numFmtId="176" fontId="39" fillId="3" borderId="18" xfId="0" applyNumberFormat="1" applyFont="1" applyFill="1" applyBorder="1" applyAlignment="1" applyProtection="1">
      <alignment horizontal="right" vertical="center"/>
      <protection locked="0"/>
    </xf>
    <xf numFmtId="176" fontId="39" fillId="3" borderId="117" xfId="0" applyNumberFormat="1" applyFont="1" applyFill="1" applyBorder="1" applyAlignment="1" applyProtection="1">
      <alignment horizontal="right" vertical="center"/>
      <protection locked="0"/>
    </xf>
    <xf numFmtId="0" fontId="9" fillId="0" borderId="65" xfId="0" applyFont="1" applyBorder="1" applyAlignment="1">
      <alignment horizontal="center" vertical="center"/>
    </xf>
    <xf numFmtId="0" fontId="9" fillId="0" borderId="56" xfId="0" applyFont="1" applyBorder="1" applyAlignment="1">
      <alignment horizontal="center" vertical="center"/>
    </xf>
    <xf numFmtId="176" fontId="7" fillId="0" borderId="107" xfId="0" applyNumberFormat="1" applyFont="1" applyBorder="1" applyAlignment="1">
      <alignment horizontal="center" vertical="center"/>
    </xf>
    <xf numFmtId="176" fontId="7" fillId="0" borderId="112" xfId="0" applyNumberFormat="1" applyFont="1" applyBorder="1" applyAlignment="1">
      <alignment horizontal="center" vertical="center"/>
    </xf>
    <xf numFmtId="176" fontId="7" fillId="0" borderId="99" xfId="0" applyNumberFormat="1" applyFont="1" applyBorder="1" applyAlignment="1">
      <alignment horizontal="center" vertical="center"/>
    </xf>
    <xf numFmtId="181" fontId="9" fillId="0" borderId="47" xfId="5" applyNumberFormat="1" applyFont="1" applyBorder="1" applyAlignment="1">
      <alignment horizontal="center" vertical="center" shrinkToFit="1"/>
    </xf>
    <xf numFmtId="181" fontId="9" fillId="0" borderId="48" xfId="5" applyNumberFormat="1" applyFont="1" applyBorder="1" applyAlignment="1">
      <alignment horizontal="center" vertical="center" shrinkToFit="1"/>
    </xf>
    <xf numFmtId="181" fontId="9" fillId="0" borderId="116" xfId="5" applyNumberFormat="1" applyFont="1" applyBorder="1" applyAlignment="1">
      <alignment horizontal="center" vertical="center" shrinkToFit="1"/>
    </xf>
    <xf numFmtId="181" fontId="9" fillId="0" borderId="115" xfId="5" applyNumberFormat="1" applyFont="1" applyBorder="1" applyAlignment="1">
      <alignment horizontal="center" vertical="center" shrinkToFit="1"/>
    </xf>
    <xf numFmtId="181" fontId="48" fillId="0" borderId="2" xfId="0" applyNumberFormat="1" applyFont="1" applyBorder="1" applyAlignment="1">
      <alignment horizontal="center" vertical="center"/>
    </xf>
    <xf numFmtId="0" fontId="48" fillId="0" borderId="2" xfId="0" applyFont="1" applyBorder="1" applyAlignment="1">
      <alignment horizontal="center" vertical="center"/>
    </xf>
    <xf numFmtId="176" fontId="39" fillId="0" borderId="2" xfId="0" applyNumberFormat="1" applyFont="1" applyBorder="1" applyAlignment="1" applyProtection="1">
      <alignment horizontal="center" vertical="center"/>
      <protection locked="0"/>
    </xf>
    <xf numFmtId="176" fontId="39" fillId="3" borderId="70" xfId="0" applyNumberFormat="1" applyFont="1" applyFill="1" applyBorder="1" applyAlignment="1" applyProtection="1">
      <alignment horizontal="center" vertical="center" shrinkToFit="1"/>
      <protection locked="0"/>
    </xf>
    <xf numFmtId="176" fontId="39" fillId="3" borderId="3" xfId="0" applyNumberFormat="1" applyFont="1" applyFill="1" applyBorder="1" applyAlignment="1" applyProtection="1">
      <alignment horizontal="center" vertical="center" shrinkToFit="1"/>
      <protection locked="0"/>
    </xf>
    <xf numFmtId="182" fontId="39" fillId="3" borderId="2" xfId="0" applyNumberFormat="1" applyFont="1" applyFill="1" applyBorder="1" applyAlignment="1" applyProtection="1">
      <alignment horizontal="center" vertical="center" shrinkToFit="1"/>
      <protection locked="0"/>
    </xf>
    <xf numFmtId="0" fontId="12" fillId="0" borderId="116" xfId="5" applyFont="1" applyBorder="1" applyAlignment="1">
      <alignment horizontal="center" vertical="center" shrinkToFit="1"/>
    </xf>
    <xf numFmtId="0" fontId="12" fillId="0" borderId="47" xfId="5" applyFont="1" applyBorder="1" applyAlignment="1">
      <alignment horizontal="center" vertical="center" shrinkToFit="1"/>
    </xf>
    <xf numFmtId="181" fontId="9" fillId="0" borderId="70" xfId="5" applyNumberFormat="1" applyFont="1" applyBorder="1" applyAlignment="1">
      <alignment horizontal="center" vertical="center" shrinkToFit="1"/>
    </xf>
    <xf numFmtId="181" fontId="9" fillId="0" borderId="3" xfId="5" applyNumberFormat="1" applyFont="1" applyBorder="1" applyAlignment="1">
      <alignment horizontal="center" vertical="center" shrinkToFit="1"/>
    </xf>
    <xf numFmtId="181" fontId="9" fillId="0" borderId="61" xfId="5" applyNumberFormat="1" applyFont="1" applyBorder="1" applyAlignment="1">
      <alignment horizontal="center" vertical="center" shrinkToFit="1"/>
    </xf>
    <xf numFmtId="181" fontId="9" fillId="0" borderId="15" xfId="5" applyNumberFormat="1" applyFont="1" applyBorder="1" applyAlignment="1">
      <alignment horizontal="center" vertical="center" shrinkToFit="1"/>
    </xf>
    <xf numFmtId="181" fontId="9" fillId="0" borderId="2" xfId="5" applyNumberFormat="1" applyFont="1" applyBorder="1" applyAlignment="1">
      <alignment horizontal="center" vertical="center" shrinkToFit="1"/>
    </xf>
    <xf numFmtId="181" fontId="9" fillId="0" borderId="16" xfId="5" applyNumberFormat="1" applyFont="1" applyBorder="1" applyAlignment="1">
      <alignment horizontal="center" vertical="center" shrinkToFit="1"/>
    </xf>
    <xf numFmtId="176" fontId="39" fillId="3" borderId="15" xfId="0" applyNumberFormat="1" applyFont="1" applyFill="1" applyBorder="1" applyAlignment="1" applyProtection="1">
      <alignment horizontal="center" vertical="center" shrinkToFit="1"/>
      <protection locked="0"/>
    </xf>
    <xf numFmtId="176" fontId="39" fillId="3" borderId="2" xfId="0" applyNumberFormat="1" applyFont="1" applyFill="1" applyBorder="1" applyAlignment="1" applyProtection="1">
      <alignment horizontal="center" vertical="center" shrinkToFit="1"/>
      <protection locked="0"/>
    </xf>
    <xf numFmtId="0" fontId="1" fillId="0" borderId="11" xfId="5" applyFill="1" applyBorder="1" applyAlignment="1">
      <alignment horizontal="center" vertical="center"/>
    </xf>
    <xf numFmtId="0" fontId="9" fillId="0" borderId="54" xfId="5" applyFont="1" applyBorder="1" applyAlignment="1">
      <alignment horizontal="center" vertical="center" wrapText="1"/>
    </xf>
    <xf numFmtId="0" fontId="9" fillId="0" borderId="29" xfId="5" applyFont="1" applyBorder="1" applyAlignment="1">
      <alignment horizontal="center" vertical="center" wrapText="1"/>
    </xf>
    <xf numFmtId="0" fontId="7" fillId="0" borderId="29" xfId="5" applyFont="1" applyBorder="1" applyAlignment="1">
      <alignment horizontal="center" vertical="center"/>
    </xf>
    <xf numFmtId="0" fontId="7" fillId="0" borderId="54" xfId="5" applyFont="1" applyBorder="1" applyAlignment="1">
      <alignment horizontal="center" vertical="center"/>
    </xf>
    <xf numFmtId="0" fontId="7" fillId="0" borderId="55" xfId="5" applyFont="1" applyBorder="1" applyAlignment="1">
      <alignment horizontal="center" vertical="center"/>
    </xf>
    <xf numFmtId="0" fontId="7" fillId="0" borderId="107" xfId="6" applyFont="1" applyBorder="1" applyAlignment="1">
      <alignment horizontal="center" vertical="center" wrapText="1"/>
    </xf>
    <xf numFmtId="0" fontId="7" fillId="0" borderId="99" xfId="6" applyFont="1" applyBorder="1" applyAlignment="1">
      <alignment horizontal="center" vertical="center" wrapText="1"/>
    </xf>
    <xf numFmtId="0" fontId="12" fillId="0" borderId="103" xfId="6" applyFont="1" applyBorder="1" applyAlignment="1">
      <alignment horizontal="center"/>
    </xf>
    <xf numFmtId="0" fontId="12" fillId="0" borderId="69" xfId="6" applyFont="1" applyBorder="1" applyAlignment="1">
      <alignment horizontal="center"/>
    </xf>
    <xf numFmtId="0" fontId="12" fillId="0" borderId="83" xfId="6" applyFont="1" applyBorder="1" applyAlignment="1">
      <alignment horizontal="center"/>
    </xf>
    <xf numFmtId="0" fontId="12" fillId="0" borderId="36" xfId="6" applyFont="1" applyBorder="1" applyAlignment="1">
      <alignment horizontal="center"/>
    </xf>
    <xf numFmtId="0" fontId="12" fillId="0" borderId="9" xfId="6" applyFont="1" applyBorder="1" applyAlignment="1">
      <alignment horizontal="center"/>
    </xf>
    <xf numFmtId="0" fontId="12" fillId="0" borderId="12" xfId="6" applyFont="1" applyBorder="1" applyAlignment="1">
      <alignment horizontal="center"/>
    </xf>
    <xf numFmtId="0" fontId="12" fillId="0" borderId="70" xfId="6" applyFont="1" applyBorder="1" applyAlignment="1">
      <alignment horizontal="center" vertical="center" textRotation="255"/>
    </xf>
    <xf numFmtId="0" fontId="12" fillId="0" borderId="71" xfId="6" applyFont="1" applyBorder="1" applyAlignment="1">
      <alignment horizontal="center" vertical="center" textRotation="255"/>
    </xf>
    <xf numFmtId="0" fontId="12" fillId="0" borderId="108" xfId="6" applyFont="1" applyBorder="1" applyAlignment="1">
      <alignment horizontal="center" vertical="center" textRotation="255"/>
    </xf>
    <xf numFmtId="0" fontId="7" fillId="0" borderId="103" xfId="6" applyFont="1" applyBorder="1" applyAlignment="1">
      <alignment horizontal="center" vertical="center"/>
    </xf>
    <xf numFmtId="0" fontId="7" fillId="0" borderId="69" xfId="6" applyFont="1" applyBorder="1" applyAlignment="1">
      <alignment horizontal="center" vertical="center"/>
    </xf>
    <xf numFmtId="0" fontId="9" fillId="0" borderId="34" xfId="5" applyFont="1" applyBorder="1" applyAlignment="1">
      <alignment horizontal="distributed" vertical="center"/>
    </xf>
    <xf numFmtId="0" fontId="9" fillId="0" borderId="36" xfId="5" applyFont="1" applyBorder="1" applyAlignment="1">
      <alignment horizontal="distributed" vertical="center"/>
    </xf>
    <xf numFmtId="0" fontId="9" fillId="0" borderId="0" xfId="6" applyFont="1" applyBorder="1" applyAlignment="1">
      <alignment horizontal="distributed" vertical="center"/>
    </xf>
    <xf numFmtId="0" fontId="7" fillId="0" borderId="57" xfId="6" applyFont="1" applyBorder="1" applyAlignment="1">
      <alignment horizontal="center" vertical="center"/>
    </xf>
    <xf numFmtId="0" fontId="7" fillId="0" borderId="70" xfId="6" applyFont="1" applyBorder="1" applyAlignment="1">
      <alignment horizontal="center" vertical="center" textRotation="255" wrapText="1" readingOrder="1"/>
    </xf>
    <xf numFmtId="0" fontId="7" fillId="0" borderId="62" xfId="6" applyFont="1" applyBorder="1" applyAlignment="1">
      <alignment horizontal="center" vertical="center" textRotation="255" wrapText="1" readingOrder="1"/>
    </xf>
    <xf numFmtId="0" fontId="7" fillId="0" borderId="19" xfId="6" applyFont="1" applyBorder="1" applyAlignment="1">
      <alignment horizontal="center" vertical="center"/>
    </xf>
    <xf numFmtId="0" fontId="7" fillId="0" borderId="21" xfId="6" applyFont="1" applyBorder="1" applyAlignment="1">
      <alignment horizontal="center" vertical="center"/>
    </xf>
    <xf numFmtId="0" fontId="7" fillId="0" borderId="30" xfId="6" applyFont="1" applyBorder="1" applyAlignment="1">
      <alignment horizontal="center" vertical="center"/>
    </xf>
    <xf numFmtId="0" fontId="7" fillId="0" borderId="28" xfId="6" applyFont="1" applyBorder="1" applyAlignment="1">
      <alignment horizontal="center" vertical="center"/>
    </xf>
    <xf numFmtId="0" fontId="12" fillId="0" borderId="33" xfId="6" applyFont="1" applyBorder="1" applyAlignment="1">
      <alignment horizontal="center"/>
    </xf>
    <xf numFmtId="0" fontId="7" fillId="0" borderId="92" xfId="6" applyFont="1" applyBorder="1" applyAlignment="1">
      <alignment horizontal="center" vertical="center"/>
    </xf>
    <xf numFmtId="0" fontId="7" fillId="0" borderId="93" xfId="6" applyFont="1" applyBorder="1" applyAlignment="1">
      <alignment horizontal="center" vertical="center"/>
    </xf>
    <xf numFmtId="0" fontId="7" fillId="0" borderId="98" xfId="6" applyFont="1" applyBorder="1" applyAlignment="1">
      <alignment horizontal="center" vertical="center"/>
    </xf>
    <xf numFmtId="0" fontId="7" fillId="0" borderId="9" xfId="6" applyFont="1" applyBorder="1" applyAlignment="1">
      <alignment horizontal="center" vertical="center"/>
    </xf>
    <xf numFmtId="0" fontId="7" fillId="0" borderId="11" xfId="6" applyFont="1" applyBorder="1" applyAlignment="1">
      <alignment horizontal="center" vertical="center"/>
    </xf>
    <xf numFmtId="0" fontId="7" fillId="0" borderId="12" xfId="6" applyFont="1" applyBorder="1" applyAlignment="1">
      <alignment horizontal="center" vertical="center"/>
    </xf>
    <xf numFmtId="0" fontId="7" fillId="0" borderId="109" xfId="6" applyFont="1" applyBorder="1" applyAlignment="1">
      <alignment horizontal="center"/>
    </xf>
    <xf numFmtId="0" fontId="7" fillId="0" borderId="101" xfId="6" applyFont="1" applyBorder="1" applyAlignment="1">
      <alignment horizontal="center"/>
    </xf>
    <xf numFmtId="0" fontId="7" fillId="0" borderId="64" xfId="6" applyFont="1" applyBorder="1" applyAlignment="1">
      <alignment horizontal="center"/>
    </xf>
    <xf numFmtId="0" fontId="7" fillId="0" borderId="14" xfId="6" applyFont="1" applyBorder="1" applyAlignment="1">
      <alignment horizontal="center" vertical="center"/>
    </xf>
    <xf numFmtId="0" fontId="7" fillId="0" borderId="23" xfId="6" applyFont="1" applyBorder="1" applyAlignment="1">
      <alignment horizontal="center" vertical="center"/>
    </xf>
    <xf numFmtId="0" fontId="7" fillId="0" borderId="9" xfId="6" applyFont="1" applyBorder="1" applyAlignment="1">
      <alignment horizontal="center" vertical="center" wrapText="1"/>
    </xf>
    <xf numFmtId="0" fontId="7" fillId="0" borderId="42" xfId="6" applyFont="1" applyBorder="1" applyAlignment="1">
      <alignment horizontal="center" vertical="center" wrapText="1"/>
    </xf>
    <xf numFmtId="0" fontId="12" fillId="0" borderId="28" xfId="6" applyFont="1" applyBorder="1" applyAlignment="1">
      <alignment horizontal="center"/>
    </xf>
    <xf numFmtId="0" fontId="7" fillId="0" borderId="25" xfId="6" applyFont="1" applyBorder="1" applyAlignment="1">
      <alignment horizontal="center" vertical="center"/>
    </xf>
    <xf numFmtId="0" fontId="7" fillId="0" borderId="10" xfId="6" applyFont="1" applyBorder="1" applyAlignment="1">
      <alignment horizontal="center" vertical="center"/>
    </xf>
    <xf numFmtId="0" fontId="7" fillId="0" borderId="42" xfId="6" applyFont="1" applyBorder="1" applyAlignment="1">
      <alignment horizontal="center" vertical="center"/>
    </xf>
    <xf numFmtId="0" fontId="7" fillId="0" borderId="109" xfId="6" applyFont="1" applyBorder="1" applyAlignment="1">
      <alignment horizontal="center" vertical="center"/>
    </xf>
    <xf numFmtId="0" fontId="7" fillId="0" borderId="101" xfId="6" applyFont="1" applyBorder="1" applyAlignment="1">
      <alignment horizontal="center" vertical="center"/>
    </xf>
    <xf numFmtId="0" fontId="7" fillId="0" borderId="64" xfId="6" applyFont="1" applyBorder="1" applyAlignment="1">
      <alignment horizontal="center" vertical="center"/>
    </xf>
    <xf numFmtId="0" fontId="7" fillId="0" borderId="110" xfId="6" applyFont="1" applyBorder="1" applyAlignment="1">
      <alignment horizontal="center" vertical="center"/>
    </xf>
    <xf numFmtId="0" fontId="7" fillId="0" borderId="97" xfId="6" applyFont="1" applyBorder="1" applyAlignment="1">
      <alignment horizontal="center" vertical="center"/>
    </xf>
    <xf numFmtId="0" fontId="7" fillId="0" borderId="111" xfId="6" applyFont="1" applyBorder="1" applyAlignment="1">
      <alignment horizontal="center" vertical="center"/>
    </xf>
    <xf numFmtId="0" fontId="9" fillId="0" borderId="70" xfId="6" applyFont="1" applyBorder="1" applyAlignment="1">
      <alignment horizontal="center" vertical="center" textRotation="255"/>
    </xf>
    <xf numFmtId="0" fontId="9" fillId="0" borderId="62" xfId="6" applyFont="1" applyBorder="1" applyAlignment="1">
      <alignment horizontal="center" vertical="center" textRotation="255"/>
    </xf>
    <xf numFmtId="0" fontId="12" fillId="0" borderId="30" xfId="6" applyFont="1" applyBorder="1" applyAlignment="1">
      <alignment horizontal="center" vertical="center"/>
    </xf>
    <xf numFmtId="0" fontId="12" fillId="0" borderId="57" xfId="6" applyFont="1" applyBorder="1" applyAlignment="1">
      <alignment horizontal="center" vertical="center"/>
    </xf>
    <xf numFmtId="0" fontId="12" fillId="0" borderId="69" xfId="6" applyFont="1" applyBorder="1" applyAlignment="1">
      <alignment horizontal="center" vertical="center"/>
    </xf>
    <xf numFmtId="0" fontId="12" fillId="0" borderId="82" xfId="6" applyFont="1" applyBorder="1" applyAlignment="1">
      <alignment horizontal="center" vertical="center"/>
    </xf>
    <xf numFmtId="0" fontId="12" fillId="0" borderId="68" xfId="6" applyFont="1" applyBorder="1" applyAlignment="1">
      <alignment horizontal="center" vertical="center"/>
    </xf>
    <xf numFmtId="0" fontId="7" fillId="0" borderId="2" xfId="6" applyFont="1" applyBorder="1" applyAlignment="1">
      <alignment vertical="center" wrapText="1"/>
    </xf>
    <xf numFmtId="0" fontId="12" fillId="0" borderId="102" xfId="6" applyFont="1" applyBorder="1" applyAlignment="1">
      <alignment horizontal="center" vertical="center"/>
    </xf>
    <xf numFmtId="0" fontId="12" fillId="0" borderId="86" xfId="6" applyFont="1" applyBorder="1" applyAlignment="1">
      <alignment horizontal="center" vertical="center"/>
    </xf>
    <xf numFmtId="0" fontId="12" fillId="0" borderId="53" xfId="6" applyFont="1" applyBorder="1" applyAlignment="1">
      <alignment horizontal="center" vertical="center"/>
    </xf>
    <xf numFmtId="0" fontId="12" fillId="0" borderId="51" xfId="6" applyFont="1" applyBorder="1" applyAlignment="1">
      <alignment horizontal="center" vertical="center"/>
    </xf>
    <xf numFmtId="0" fontId="12" fillId="0" borderId="34" xfId="6" applyFont="1" applyBorder="1" applyAlignment="1">
      <alignment horizontal="center" vertical="center"/>
    </xf>
    <xf numFmtId="0" fontId="12" fillId="0" borderId="30" xfId="6" applyFont="1" applyBorder="1" applyAlignment="1">
      <alignment vertical="center"/>
    </xf>
    <xf numFmtId="0" fontId="0" fillId="0" borderId="57" xfId="0" applyBorder="1" applyAlignment="1">
      <alignment vertical="center"/>
    </xf>
    <xf numFmtId="0" fontId="0" fillId="0" borderId="28" xfId="0" applyBorder="1" applyAlignment="1">
      <alignment vertical="center"/>
    </xf>
    <xf numFmtId="0" fontId="7" fillId="0" borderId="102" xfId="6" applyFont="1" applyBorder="1" applyAlignment="1">
      <alignment vertical="center" wrapText="1"/>
    </xf>
    <xf numFmtId="0" fontId="7" fillId="0" borderId="86" xfId="6" applyFont="1" applyBorder="1" applyAlignment="1">
      <alignment vertical="center" wrapText="1"/>
    </xf>
    <xf numFmtId="0" fontId="7" fillId="0" borderId="1" xfId="6" applyFont="1" applyBorder="1" applyAlignment="1">
      <alignment vertical="center" wrapText="1"/>
    </xf>
    <xf numFmtId="0" fontId="7" fillId="0" borderId="87" xfId="6" applyFont="1" applyBorder="1" applyAlignment="1">
      <alignment vertical="center" wrapText="1"/>
    </xf>
    <xf numFmtId="0" fontId="7" fillId="0" borderId="53" xfId="6" applyFont="1" applyBorder="1" applyAlignment="1">
      <alignment vertical="center" wrapText="1"/>
    </xf>
    <xf numFmtId="0" fontId="7" fillId="0" borderId="51" xfId="6" applyFont="1" applyBorder="1" applyAlignment="1">
      <alignment vertical="center" wrapText="1"/>
    </xf>
  </cellXfs>
  <cellStyles count="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_17ＦＹ交付申請様式" xfId="5" xr:uid="{00000000-0005-0000-0000-000005000000}"/>
    <cellStyle name="標準_実績報告様式" xfId="6" xr:uid="{00000000-0005-0000-0000-000006000000}"/>
    <cellStyle name="標準_別表Ⅱ" xfId="7" xr:uid="{00000000-0005-0000-0000-000007000000}"/>
  </cellStyles>
  <dxfs count="0"/>
  <tableStyles count="0" defaultTableStyle="TableStyleMedium2" defaultPivotStyle="PivotStyleLight16"/>
  <colors>
    <mruColors>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9</xdr:row>
      <xdr:rowOff>9525</xdr:rowOff>
    </xdr:to>
    <xdr:sp macro="" textlink="">
      <xdr:nvSpPr>
        <xdr:cNvPr id="1207" name="Line 1">
          <a:extLst>
            <a:ext uri="{FF2B5EF4-FFF2-40B4-BE49-F238E27FC236}">
              <a16:creationId xmlns:a16="http://schemas.microsoft.com/office/drawing/2014/main" id="{00000000-0008-0000-0800-0000B7040000}"/>
            </a:ext>
          </a:extLst>
        </xdr:cNvPr>
        <xdr:cNvSpPr>
          <a:spLocks noChangeShapeType="1"/>
        </xdr:cNvSpPr>
      </xdr:nvSpPr>
      <xdr:spPr bwMode="auto">
        <a:xfrm flipH="1" flipV="1">
          <a:off x="0" y="1924050"/>
          <a:ext cx="685800"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9</xdr:row>
      <xdr:rowOff>19050</xdr:rowOff>
    </xdr:from>
    <xdr:to>
      <xdr:col>2</xdr:col>
      <xdr:colOff>0</xdr:colOff>
      <xdr:row>23</xdr:row>
      <xdr:rowOff>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704850" y="2857500"/>
          <a:ext cx="942975" cy="424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0</xdr:rowOff>
    </xdr:from>
    <xdr:to>
      <xdr:col>9</xdr:col>
      <xdr:colOff>942975</xdr:colOff>
      <xdr:row>22</xdr:row>
      <xdr:rowOff>285750</xdr:rowOff>
    </xdr:to>
    <xdr:cxnSp macro="">
      <xdr:nvCxnSpPr>
        <xdr:cNvPr id="6" name="直線コネクタ 5">
          <a:extLst>
            <a:ext uri="{FF2B5EF4-FFF2-40B4-BE49-F238E27FC236}">
              <a16:creationId xmlns:a16="http://schemas.microsoft.com/office/drawing/2014/main" id="{00000000-0008-0000-0800-000006000000}"/>
            </a:ext>
          </a:extLst>
        </xdr:cNvPr>
        <xdr:cNvCxnSpPr/>
      </xdr:nvCxnSpPr>
      <xdr:spPr>
        <a:xfrm>
          <a:off x="5638800" y="2838450"/>
          <a:ext cx="942975" cy="424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9</xdr:row>
      <xdr:rowOff>9525</xdr:rowOff>
    </xdr:to>
    <xdr:sp macro="" textlink="">
      <xdr:nvSpPr>
        <xdr:cNvPr id="2231" name="Line 1">
          <a:extLst>
            <a:ext uri="{FF2B5EF4-FFF2-40B4-BE49-F238E27FC236}">
              <a16:creationId xmlns:a16="http://schemas.microsoft.com/office/drawing/2014/main" id="{00000000-0008-0000-1300-0000B7080000}"/>
            </a:ext>
          </a:extLst>
        </xdr:cNvPr>
        <xdr:cNvSpPr>
          <a:spLocks noChangeShapeType="1"/>
        </xdr:cNvSpPr>
      </xdr:nvSpPr>
      <xdr:spPr bwMode="auto">
        <a:xfrm flipH="1" flipV="1">
          <a:off x="0" y="1924050"/>
          <a:ext cx="685800"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2</xdr:col>
      <xdr:colOff>0</xdr:colOff>
      <xdr:row>23</xdr:row>
      <xdr:rowOff>19050</xdr:rowOff>
    </xdr:to>
    <xdr:cxnSp macro="">
      <xdr:nvCxnSpPr>
        <xdr:cNvPr id="3" name="直線コネクタ 2">
          <a:extLst>
            <a:ext uri="{FF2B5EF4-FFF2-40B4-BE49-F238E27FC236}">
              <a16:creationId xmlns:a16="http://schemas.microsoft.com/office/drawing/2014/main" id="{00000000-0008-0000-1300-000003000000}"/>
            </a:ext>
          </a:extLst>
        </xdr:cNvPr>
        <xdr:cNvCxnSpPr>
          <a:stCxn id="2231" idx="0"/>
        </xdr:cNvCxnSpPr>
      </xdr:nvCxnSpPr>
      <xdr:spPr>
        <a:xfrm>
          <a:off x="685800" y="2847975"/>
          <a:ext cx="962025"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0</xdr:rowOff>
    </xdr:from>
    <xdr:to>
      <xdr:col>10</xdr:col>
      <xdr:colOff>0</xdr:colOff>
      <xdr:row>23</xdr:row>
      <xdr:rowOff>19050</xdr:rowOff>
    </xdr:to>
    <xdr:cxnSp macro="">
      <xdr:nvCxnSpPr>
        <xdr:cNvPr id="5" name="直線コネクタ 4">
          <a:extLst>
            <a:ext uri="{FF2B5EF4-FFF2-40B4-BE49-F238E27FC236}">
              <a16:creationId xmlns:a16="http://schemas.microsoft.com/office/drawing/2014/main" id="{00000000-0008-0000-1300-000005000000}"/>
            </a:ext>
          </a:extLst>
        </xdr:cNvPr>
        <xdr:cNvCxnSpPr/>
      </xdr:nvCxnSpPr>
      <xdr:spPr>
        <a:xfrm>
          <a:off x="5638800" y="2838450"/>
          <a:ext cx="962025" cy="428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50000"/>
            <a:lumOff val="50000"/>
          </a:schemeClr>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S170"/>
  <sheetViews>
    <sheetView zoomScaleNormal="100" workbookViewId="0"/>
  </sheetViews>
  <sheetFormatPr defaultRowHeight="13.5"/>
  <cols>
    <col min="2" max="3" width="9" style="288"/>
    <col min="4" max="5" width="8.875" style="288" customWidth="1"/>
    <col min="6" max="17" width="9" style="288"/>
  </cols>
  <sheetData>
    <row r="1" spans="1:19" s="2" customFormat="1" ht="14.25">
      <c r="A1" s="367"/>
      <c r="B1" s="356" t="s">
        <v>262</v>
      </c>
      <c r="C1" s="356"/>
      <c r="D1" s="356"/>
      <c r="E1" s="356"/>
      <c r="F1" s="356"/>
      <c r="G1" s="356"/>
      <c r="H1" s="356"/>
      <c r="I1" s="356"/>
      <c r="J1" s="356"/>
      <c r="K1" s="356"/>
      <c r="L1" s="356"/>
      <c r="M1" s="368"/>
      <c r="N1" s="368"/>
      <c r="O1" s="356"/>
      <c r="P1" s="356"/>
      <c r="Q1" s="356"/>
      <c r="R1" s="367"/>
      <c r="S1" s="349"/>
    </row>
    <row r="2" spans="1:19" s="1" customFormat="1" ht="22.5" customHeight="1">
      <c r="A2" s="369"/>
      <c r="B2" s="576" t="s">
        <v>263</v>
      </c>
      <c r="C2" s="576"/>
      <c r="D2" s="576"/>
      <c r="E2" s="576"/>
      <c r="F2" s="576"/>
      <c r="G2" s="576"/>
      <c r="H2" s="576"/>
      <c r="I2" s="576"/>
      <c r="J2" s="576"/>
      <c r="K2" s="576"/>
      <c r="L2" s="576"/>
      <c r="M2" s="576"/>
      <c r="N2" s="576"/>
      <c r="O2" s="576"/>
      <c r="P2" s="576"/>
      <c r="Q2" s="576"/>
      <c r="R2" s="369"/>
      <c r="S2" s="350"/>
    </row>
    <row r="3" spans="1:19" s="1" customFormat="1" ht="22.5" customHeight="1">
      <c r="A3" s="369"/>
      <c r="B3" s="370"/>
      <c r="C3" s="370"/>
      <c r="D3" s="370"/>
      <c r="E3" s="370"/>
      <c r="F3" s="370"/>
      <c r="G3" s="364"/>
      <c r="H3" s="364"/>
      <c r="I3" s="370"/>
      <c r="J3" s="370"/>
      <c r="K3" s="370"/>
      <c r="L3" s="370"/>
      <c r="M3" s="370"/>
      <c r="N3" s="370"/>
      <c r="O3" s="371"/>
      <c r="P3" s="371"/>
      <c r="Q3" s="371"/>
      <c r="R3" s="369"/>
      <c r="S3" s="350"/>
    </row>
    <row r="4" spans="1:19" ht="14.25">
      <c r="A4" s="353"/>
      <c r="B4" s="356" t="s">
        <v>364</v>
      </c>
      <c r="C4" s="356"/>
      <c r="D4" s="356"/>
      <c r="E4" s="356"/>
      <c r="F4" s="356"/>
      <c r="G4" s="357"/>
      <c r="H4" s="357"/>
      <c r="I4" s="357"/>
      <c r="J4" s="357"/>
      <c r="K4" s="357"/>
      <c r="L4" s="357"/>
      <c r="M4" s="357"/>
      <c r="N4" s="357"/>
      <c r="O4" s="357"/>
      <c r="P4" s="357"/>
      <c r="Q4" s="357"/>
      <c r="R4" s="353"/>
      <c r="S4" s="351"/>
    </row>
    <row r="5" spans="1:19">
      <c r="A5" s="353"/>
      <c r="B5" s="357"/>
      <c r="C5" s="357"/>
      <c r="D5" s="357"/>
      <c r="E5" s="357"/>
      <c r="F5" s="357"/>
      <c r="G5" s="357"/>
      <c r="H5" s="357"/>
      <c r="I5" s="357"/>
      <c r="J5" s="357"/>
      <c r="K5" s="357"/>
      <c r="L5" s="357"/>
      <c r="M5" s="357"/>
      <c r="N5" s="357"/>
      <c r="O5" s="357"/>
      <c r="P5" s="357"/>
      <c r="Q5" s="357"/>
      <c r="R5" s="353"/>
      <c r="S5" s="351"/>
    </row>
    <row r="6" spans="1:19" ht="14.25" thickBot="1">
      <c r="A6" s="353"/>
      <c r="B6" s="358" t="s">
        <v>365</v>
      </c>
      <c r="C6" s="358"/>
      <c r="D6" s="358"/>
      <c r="E6" s="358"/>
      <c r="F6" s="358"/>
      <c r="G6" s="357"/>
      <c r="H6" s="357"/>
      <c r="I6" s="357"/>
      <c r="J6" s="357"/>
      <c r="K6" s="357"/>
      <c r="L6" s="357"/>
      <c r="M6" s="357"/>
      <c r="N6" s="357"/>
      <c r="O6" s="561" t="s">
        <v>366</v>
      </c>
      <c r="P6" s="561"/>
      <c r="Q6" s="561"/>
      <c r="R6" s="353"/>
      <c r="S6" s="351"/>
    </row>
    <row r="7" spans="1:19" ht="20.25" customHeight="1">
      <c r="A7" s="353"/>
      <c r="B7" s="556" t="s">
        <v>367</v>
      </c>
      <c r="C7" s="564" t="s">
        <v>391</v>
      </c>
      <c r="D7" s="558" t="s">
        <v>392</v>
      </c>
      <c r="E7" s="579" t="s">
        <v>393</v>
      </c>
      <c r="F7" s="562" t="s">
        <v>394</v>
      </c>
      <c r="G7" s="560" t="s">
        <v>395</v>
      </c>
      <c r="H7" s="562" t="s">
        <v>396</v>
      </c>
      <c r="I7" s="560" t="s">
        <v>397</v>
      </c>
      <c r="J7" s="562" t="s">
        <v>398</v>
      </c>
      <c r="K7" s="560" t="s">
        <v>399</v>
      </c>
      <c r="L7" s="562" t="s">
        <v>400</v>
      </c>
      <c r="M7" s="560" t="s">
        <v>401</v>
      </c>
      <c r="N7" s="562" t="s">
        <v>402</v>
      </c>
      <c r="O7" s="560" t="s">
        <v>403</v>
      </c>
      <c r="P7" s="562" t="s">
        <v>404</v>
      </c>
      <c r="Q7" s="577" t="s">
        <v>390</v>
      </c>
      <c r="R7" s="353"/>
      <c r="S7" s="351"/>
    </row>
    <row r="8" spans="1:19" ht="6.75" customHeight="1" thickBot="1">
      <c r="A8" s="353"/>
      <c r="B8" s="557"/>
      <c r="C8" s="565"/>
      <c r="D8" s="559"/>
      <c r="E8" s="580"/>
      <c r="F8" s="563"/>
      <c r="G8" s="561"/>
      <c r="H8" s="563"/>
      <c r="I8" s="561"/>
      <c r="J8" s="563"/>
      <c r="K8" s="561"/>
      <c r="L8" s="563"/>
      <c r="M8" s="561"/>
      <c r="N8" s="563"/>
      <c r="O8" s="561"/>
      <c r="P8" s="563"/>
      <c r="Q8" s="578"/>
      <c r="R8" s="353"/>
      <c r="S8" s="351"/>
    </row>
    <row r="9" spans="1:19">
      <c r="A9" s="353"/>
      <c r="B9" s="359" t="s">
        <v>361</v>
      </c>
      <c r="C9" s="435" t="s">
        <v>362</v>
      </c>
      <c r="D9" s="359" t="s">
        <v>362</v>
      </c>
      <c r="E9" s="439" t="s">
        <v>362</v>
      </c>
      <c r="F9" s="359" t="s">
        <v>362</v>
      </c>
      <c r="G9" s="439" t="s">
        <v>363</v>
      </c>
      <c r="H9" s="359" t="s">
        <v>362</v>
      </c>
      <c r="I9" s="439" t="s">
        <v>363</v>
      </c>
      <c r="J9" s="359" t="s">
        <v>363</v>
      </c>
      <c r="K9" s="439" t="s">
        <v>363</v>
      </c>
      <c r="L9" s="359" t="s">
        <v>363</v>
      </c>
      <c r="M9" s="439" t="s">
        <v>363</v>
      </c>
      <c r="N9" s="359" t="s">
        <v>363</v>
      </c>
      <c r="O9" s="439" t="s">
        <v>363</v>
      </c>
      <c r="P9" s="359" t="s">
        <v>363</v>
      </c>
      <c r="Q9" s="443" t="s">
        <v>363</v>
      </c>
      <c r="R9" s="353"/>
      <c r="S9" s="351"/>
    </row>
    <row r="10" spans="1:19" ht="14.25" thickBot="1">
      <c r="A10" s="353"/>
      <c r="B10" s="429" t="s">
        <v>321</v>
      </c>
      <c r="C10" s="442">
        <v>139000</v>
      </c>
      <c r="D10" s="444">
        <v>138100</v>
      </c>
      <c r="E10" s="442">
        <v>137200</v>
      </c>
      <c r="F10" s="444">
        <v>136200</v>
      </c>
      <c r="G10" s="442">
        <v>135300</v>
      </c>
      <c r="H10" s="444">
        <v>134200</v>
      </c>
      <c r="I10" s="442">
        <v>133300</v>
      </c>
      <c r="J10" s="444">
        <v>132300</v>
      </c>
      <c r="K10" s="442">
        <v>131400</v>
      </c>
      <c r="L10" s="444">
        <v>130400</v>
      </c>
      <c r="M10" s="442">
        <v>129500</v>
      </c>
      <c r="N10" s="444">
        <v>128400</v>
      </c>
      <c r="O10" s="442">
        <v>127500</v>
      </c>
      <c r="P10" s="444">
        <v>126500</v>
      </c>
      <c r="Q10" s="445">
        <v>125600</v>
      </c>
      <c r="R10" s="353"/>
      <c r="S10" s="351"/>
    </row>
    <row r="11" spans="1:19">
      <c r="A11" s="353"/>
      <c r="B11" s="357"/>
      <c r="C11" s="357"/>
      <c r="D11" s="357"/>
      <c r="E11" s="357"/>
      <c r="F11" s="357"/>
      <c r="G11" s="357"/>
      <c r="H11" s="357"/>
      <c r="I11" s="357"/>
      <c r="J11" s="357"/>
      <c r="K11" s="357"/>
      <c r="L11" s="357"/>
      <c r="M11" s="357"/>
      <c r="N11" s="357"/>
      <c r="O11" s="357"/>
      <c r="P11" s="357"/>
      <c r="Q11" s="357"/>
      <c r="R11" s="353"/>
      <c r="S11" s="351"/>
    </row>
    <row r="12" spans="1:19">
      <c r="A12" s="353"/>
      <c r="B12" s="357"/>
      <c r="C12" s="357"/>
      <c r="D12" s="357"/>
      <c r="E12" s="357"/>
      <c r="F12" s="357"/>
      <c r="G12" s="357"/>
      <c r="H12" s="357"/>
      <c r="I12" s="357"/>
      <c r="J12" s="357"/>
      <c r="K12" s="357"/>
      <c r="L12" s="357"/>
      <c r="M12" s="357"/>
      <c r="N12" s="357"/>
      <c r="O12" s="357"/>
      <c r="P12" s="357"/>
      <c r="Q12" s="357"/>
      <c r="R12" s="353"/>
      <c r="S12" s="351"/>
    </row>
    <row r="13" spans="1:19">
      <c r="A13" s="353"/>
      <c r="B13" s="358" t="s">
        <v>370</v>
      </c>
      <c r="C13" s="358"/>
      <c r="D13" s="358"/>
      <c r="E13" s="358"/>
      <c r="F13" s="358"/>
      <c r="G13" s="357"/>
      <c r="H13" s="357"/>
      <c r="I13" s="357"/>
      <c r="J13" s="357"/>
      <c r="K13" s="357"/>
      <c r="L13" s="357"/>
      <c r="M13" s="357"/>
      <c r="N13" s="357"/>
      <c r="O13" s="357"/>
      <c r="P13" s="357"/>
      <c r="Q13" s="357"/>
      <c r="R13" s="353"/>
      <c r="S13" s="351"/>
    </row>
    <row r="14" spans="1:19" ht="14.25" thickBot="1">
      <c r="A14" s="353"/>
      <c r="B14" s="358" t="s">
        <v>371</v>
      </c>
      <c r="C14" s="358"/>
      <c r="D14" s="358"/>
      <c r="E14" s="358"/>
      <c r="F14" s="358"/>
      <c r="G14" s="357"/>
      <c r="H14" s="357"/>
      <c r="I14" s="357"/>
      <c r="J14" s="357"/>
      <c r="K14" s="357"/>
      <c r="L14" s="357"/>
      <c r="M14" s="357"/>
      <c r="N14" s="357"/>
      <c r="O14" s="561" t="s">
        <v>366</v>
      </c>
      <c r="P14" s="561"/>
      <c r="Q14" s="561"/>
      <c r="R14" s="353"/>
      <c r="S14" s="351"/>
    </row>
    <row r="15" spans="1:19" ht="13.5" customHeight="1">
      <c r="A15" s="353"/>
      <c r="B15" s="556" t="s">
        <v>367</v>
      </c>
      <c r="C15" s="564" t="s">
        <v>391</v>
      </c>
      <c r="D15" s="558" t="s">
        <v>392</v>
      </c>
      <c r="E15" s="566" t="s">
        <v>393</v>
      </c>
      <c r="F15" s="560" t="s">
        <v>394</v>
      </c>
      <c r="G15" s="562" t="s">
        <v>395</v>
      </c>
      <c r="H15" s="560" t="s">
        <v>396</v>
      </c>
      <c r="I15" s="562" t="s">
        <v>397</v>
      </c>
      <c r="J15" s="560" t="s">
        <v>398</v>
      </c>
      <c r="K15" s="562" t="s">
        <v>399</v>
      </c>
      <c r="L15" s="560" t="s">
        <v>400</v>
      </c>
      <c r="M15" s="562" t="s">
        <v>401</v>
      </c>
      <c r="N15" s="560" t="s">
        <v>402</v>
      </c>
      <c r="O15" s="562" t="s">
        <v>403</v>
      </c>
      <c r="P15" s="560" t="s">
        <v>404</v>
      </c>
      <c r="Q15" s="567" t="s">
        <v>390</v>
      </c>
      <c r="R15" s="353"/>
      <c r="S15" s="351"/>
    </row>
    <row r="16" spans="1:19" ht="12" customHeight="1" thickBot="1">
      <c r="A16" s="353"/>
      <c r="B16" s="557"/>
      <c r="C16" s="565"/>
      <c r="D16" s="559"/>
      <c r="E16" s="559"/>
      <c r="F16" s="561"/>
      <c r="G16" s="563"/>
      <c r="H16" s="561"/>
      <c r="I16" s="563"/>
      <c r="J16" s="561"/>
      <c r="K16" s="563"/>
      <c r="L16" s="561"/>
      <c r="M16" s="563"/>
      <c r="N16" s="561"/>
      <c r="O16" s="563"/>
      <c r="P16" s="561"/>
      <c r="Q16" s="563"/>
      <c r="R16" s="353"/>
      <c r="S16" s="351"/>
    </row>
    <row r="17" spans="1:19">
      <c r="A17" s="353"/>
      <c r="B17" s="359" t="s">
        <v>361</v>
      </c>
      <c r="C17" s="435" t="s">
        <v>362</v>
      </c>
      <c r="D17" s="359" t="s">
        <v>362</v>
      </c>
      <c r="E17" s="359" t="s">
        <v>362</v>
      </c>
      <c r="F17" s="439" t="s">
        <v>362</v>
      </c>
      <c r="G17" s="359" t="s">
        <v>363</v>
      </c>
      <c r="H17" s="439" t="s">
        <v>362</v>
      </c>
      <c r="I17" s="359" t="s">
        <v>363</v>
      </c>
      <c r="J17" s="439" t="s">
        <v>363</v>
      </c>
      <c r="K17" s="359" t="s">
        <v>363</v>
      </c>
      <c r="L17" s="439" t="s">
        <v>363</v>
      </c>
      <c r="M17" s="359" t="s">
        <v>363</v>
      </c>
      <c r="N17" s="439" t="s">
        <v>363</v>
      </c>
      <c r="O17" s="359" t="s">
        <v>363</v>
      </c>
      <c r="P17" s="439" t="s">
        <v>363</v>
      </c>
      <c r="Q17" s="359" t="s">
        <v>363</v>
      </c>
      <c r="R17" s="353"/>
      <c r="S17" s="351"/>
    </row>
    <row r="18" spans="1:19" ht="14.25" thickBot="1">
      <c r="A18" s="353"/>
      <c r="B18" s="360" t="s">
        <v>321</v>
      </c>
      <c r="C18" s="372">
        <v>63300</v>
      </c>
      <c r="D18" s="373">
        <v>62900</v>
      </c>
      <c r="E18" s="373">
        <v>62400</v>
      </c>
      <c r="F18" s="373">
        <v>62000</v>
      </c>
      <c r="G18" s="373">
        <v>61600</v>
      </c>
      <c r="H18" s="373">
        <v>61200</v>
      </c>
      <c r="I18" s="373">
        <v>60700</v>
      </c>
      <c r="J18" s="373">
        <v>60300</v>
      </c>
      <c r="K18" s="373">
        <v>59800</v>
      </c>
      <c r="L18" s="373">
        <v>59400</v>
      </c>
      <c r="M18" s="373">
        <v>58900</v>
      </c>
      <c r="N18" s="373">
        <v>58500</v>
      </c>
      <c r="O18" s="373">
        <v>58000</v>
      </c>
      <c r="P18" s="373">
        <v>57600</v>
      </c>
      <c r="Q18" s="373">
        <v>57100</v>
      </c>
      <c r="R18" s="353"/>
      <c r="S18" s="351"/>
    </row>
    <row r="19" spans="1:19">
      <c r="A19" s="353"/>
      <c r="B19" s="357"/>
      <c r="C19" s="357"/>
      <c r="D19" s="357"/>
      <c r="E19" s="357"/>
      <c r="F19" s="357"/>
      <c r="G19" s="357"/>
      <c r="H19" s="357"/>
      <c r="I19" s="357"/>
      <c r="J19" s="357"/>
      <c r="K19" s="357"/>
      <c r="L19" s="357"/>
      <c r="M19" s="357"/>
      <c r="N19" s="357"/>
      <c r="O19" s="357"/>
      <c r="P19" s="357"/>
      <c r="Q19" s="357"/>
      <c r="R19" s="353"/>
      <c r="S19" s="351"/>
    </row>
    <row r="20" spans="1:19">
      <c r="A20" s="353"/>
      <c r="B20" s="357"/>
      <c r="C20" s="357"/>
      <c r="D20" s="357"/>
      <c r="E20" s="357"/>
      <c r="F20" s="357"/>
      <c r="G20" s="357"/>
      <c r="H20" s="357"/>
      <c r="I20" s="357"/>
      <c r="J20" s="357"/>
      <c r="K20" s="357"/>
      <c r="L20" s="357"/>
      <c r="M20" s="357"/>
      <c r="N20" s="357"/>
      <c r="O20" s="357"/>
      <c r="P20" s="357"/>
      <c r="Q20" s="357"/>
      <c r="R20" s="353"/>
      <c r="S20" s="351"/>
    </row>
    <row r="21" spans="1:19">
      <c r="A21" s="353"/>
      <c r="B21" s="358" t="s">
        <v>372</v>
      </c>
      <c r="C21" s="358"/>
      <c r="D21" s="358"/>
      <c r="E21" s="358"/>
      <c r="F21" s="358"/>
      <c r="G21" s="358"/>
      <c r="H21" s="358"/>
      <c r="I21" s="358"/>
      <c r="J21" s="358"/>
      <c r="K21" s="358"/>
      <c r="L21" s="357"/>
      <c r="M21" s="357"/>
      <c r="N21" s="357"/>
      <c r="O21" s="357"/>
      <c r="P21" s="357"/>
      <c r="Q21" s="357"/>
      <c r="R21" s="353"/>
      <c r="S21" s="351"/>
    </row>
    <row r="22" spans="1:19" ht="14.25" thickBot="1">
      <c r="A22" s="353"/>
      <c r="B22" s="358" t="s">
        <v>373</v>
      </c>
      <c r="C22" s="358"/>
      <c r="D22" s="358"/>
      <c r="E22" s="358"/>
      <c r="F22" s="358"/>
      <c r="G22" s="358"/>
      <c r="H22" s="358"/>
      <c r="I22" s="358"/>
      <c r="J22" s="358"/>
      <c r="K22" s="358"/>
      <c r="L22" s="357"/>
      <c r="M22" s="357"/>
      <c r="N22" s="357"/>
      <c r="O22" s="561" t="s">
        <v>366</v>
      </c>
      <c r="P22" s="561"/>
      <c r="Q22" s="561"/>
      <c r="R22" s="353"/>
      <c r="S22" s="351"/>
    </row>
    <row r="23" spans="1:19" ht="13.5" customHeight="1">
      <c r="A23" s="353"/>
      <c r="B23" s="556" t="s">
        <v>374</v>
      </c>
      <c r="C23" s="564" t="s">
        <v>391</v>
      </c>
      <c r="D23" s="558" t="s">
        <v>392</v>
      </c>
      <c r="E23" s="566" t="s">
        <v>393</v>
      </c>
      <c r="F23" s="560" t="s">
        <v>394</v>
      </c>
      <c r="G23" s="562" t="s">
        <v>395</v>
      </c>
      <c r="H23" s="560" t="s">
        <v>396</v>
      </c>
      <c r="I23" s="562" t="s">
        <v>397</v>
      </c>
      <c r="J23" s="560" t="s">
        <v>398</v>
      </c>
      <c r="K23" s="562" t="s">
        <v>399</v>
      </c>
      <c r="L23" s="560" t="s">
        <v>400</v>
      </c>
      <c r="M23" s="562" t="s">
        <v>401</v>
      </c>
      <c r="N23" s="560" t="s">
        <v>402</v>
      </c>
      <c r="O23" s="562" t="s">
        <v>403</v>
      </c>
      <c r="P23" s="560" t="s">
        <v>404</v>
      </c>
      <c r="Q23" s="567" t="s">
        <v>390</v>
      </c>
      <c r="R23" s="353"/>
      <c r="S23" s="351"/>
    </row>
    <row r="24" spans="1:19" ht="12" customHeight="1" thickBot="1">
      <c r="A24" s="353"/>
      <c r="B24" s="557"/>
      <c r="C24" s="565"/>
      <c r="D24" s="559"/>
      <c r="E24" s="559"/>
      <c r="F24" s="561"/>
      <c r="G24" s="563"/>
      <c r="H24" s="561"/>
      <c r="I24" s="563"/>
      <c r="J24" s="561"/>
      <c r="K24" s="563"/>
      <c r="L24" s="561"/>
      <c r="M24" s="563"/>
      <c r="N24" s="561"/>
      <c r="O24" s="563"/>
      <c r="P24" s="561"/>
      <c r="Q24" s="563"/>
      <c r="R24" s="353"/>
      <c r="S24" s="351"/>
    </row>
    <row r="25" spans="1:19">
      <c r="A25" s="353"/>
      <c r="B25" s="359" t="s">
        <v>361</v>
      </c>
      <c r="C25" s="435" t="s">
        <v>362</v>
      </c>
      <c r="D25" s="359" t="s">
        <v>362</v>
      </c>
      <c r="E25" s="359" t="s">
        <v>362</v>
      </c>
      <c r="F25" s="439" t="s">
        <v>362</v>
      </c>
      <c r="G25" s="359" t="s">
        <v>363</v>
      </c>
      <c r="H25" s="439" t="s">
        <v>362</v>
      </c>
      <c r="I25" s="359" t="s">
        <v>363</v>
      </c>
      <c r="J25" s="439" t="s">
        <v>363</v>
      </c>
      <c r="K25" s="359" t="s">
        <v>363</v>
      </c>
      <c r="L25" s="439" t="s">
        <v>363</v>
      </c>
      <c r="M25" s="359" t="s">
        <v>363</v>
      </c>
      <c r="N25" s="439" t="s">
        <v>363</v>
      </c>
      <c r="O25" s="359" t="s">
        <v>363</v>
      </c>
      <c r="P25" s="439" t="s">
        <v>363</v>
      </c>
      <c r="Q25" s="359" t="s">
        <v>363</v>
      </c>
      <c r="R25" s="353"/>
      <c r="S25" s="351"/>
    </row>
    <row r="26" spans="1:19">
      <c r="A26" s="353"/>
      <c r="B26" s="361" t="s">
        <v>322</v>
      </c>
      <c r="C26" s="374">
        <v>48100</v>
      </c>
      <c r="D26" s="375">
        <v>48000</v>
      </c>
      <c r="E26" s="375">
        <v>47800</v>
      </c>
      <c r="F26" s="375">
        <v>47600</v>
      </c>
      <c r="G26" s="375">
        <v>47300</v>
      </c>
      <c r="H26" s="375">
        <v>47100</v>
      </c>
      <c r="I26" s="375">
        <v>46900</v>
      </c>
      <c r="J26" s="375">
        <v>46600</v>
      </c>
      <c r="K26" s="375">
        <v>46400</v>
      </c>
      <c r="L26" s="375">
        <v>46200</v>
      </c>
      <c r="M26" s="375">
        <v>46100</v>
      </c>
      <c r="N26" s="375">
        <v>45800</v>
      </c>
      <c r="O26" s="375">
        <v>45600</v>
      </c>
      <c r="P26" s="375">
        <v>45400</v>
      </c>
      <c r="Q26" s="375">
        <v>45200</v>
      </c>
      <c r="R26" s="353"/>
      <c r="S26" s="351"/>
    </row>
    <row r="27" spans="1:19">
      <c r="A27" s="353"/>
      <c r="B27" s="362" t="s">
        <v>323</v>
      </c>
      <c r="C27" s="374">
        <v>51000</v>
      </c>
      <c r="D27" s="375">
        <v>50600</v>
      </c>
      <c r="E27" s="375">
        <v>50400</v>
      </c>
      <c r="F27" s="375">
        <v>50200</v>
      </c>
      <c r="G27" s="375">
        <v>49800</v>
      </c>
      <c r="H27" s="375">
        <v>49500</v>
      </c>
      <c r="I27" s="375">
        <v>49300</v>
      </c>
      <c r="J27" s="375">
        <v>49000</v>
      </c>
      <c r="K27" s="375">
        <v>48700</v>
      </c>
      <c r="L27" s="375">
        <v>48500</v>
      </c>
      <c r="M27" s="375">
        <v>48100</v>
      </c>
      <c r="N27" s="375">
        <v>47800</v>
      </c>
      <c r="O27" s="375">
        <v>47600</v>
      </c>
      <c r="P27" s="375">
        <v>47300</v>
      </c>
      <c r="Q27" s="375">
        <v>47100</v>
      </c>
      <c r="R27" s="353"/>
      <c r="S27" s="351"/>
    </row>
    <row r="28" spans="1:19">
      <c r="A28" s="353"/>
      <c r="B28" s="362" t="s">
        <v>324</v>
      </c>
      <c r="C28" s="374">
        <v>52300</v>
      </c>
      <c r="D28" s="375">
        <v>52100</v>
      </c>
      <c r="E28" s="375">
        <v>51800</v>
      </c>
      <c r="F28" s="375">
        <v>51400</v>
      </c>
      <c r="G28" s="375">
        <v>51100</v>
      </c>
      <c r="H28" s="375">
        <v>50700</v>
      </c>
      <c r="I28" s="375">
        <v>50400</v>
      </c>
      <c r="J28" s="375">
        <v>50200</v>
      </c>
      <c r="K28" s="375">
        <v>49800</v>
      </c>
      <c r="L28" s="375">
        <v>49500</v>
      </c>
      <c r="M28" s="375">
        <v>49100</v>
      </c>
      <c r="N28" s="375">
        <v>48800</v>
      </c>
      <c r="O28" s="375">
        <v>48500</v>
      </c>
      <c r="P28" s="375">
        <v>48200</v>
      </c>
      <c r="Q28" s="375">
        <v>47900</v>
      </c>
      <c r="R28" s="353"/>
      <c r="S28" s="351"/>
    </row>
    <row r="29" spans="1:19" ht="14.25" thickBot="1">
      <c r="A29" s="353"/>
      <c r="B29" s="363" t="s">
        <v>325</v>
      </c>
      <c r="C29" s="363">
        <v>53300</v>
      </c>
      <c r="D29" s="376">
        <v>53000</v>
      </c>
      <c r="E29" s="376">
        <v>52700</v>
      </c>
      <c r="F29" s="376">
        <v>52300</v>
      </c>
      <c r="G29" s="376">
        <v>52000</v>
      </c>
      <c r="H29" s="376">
        <v>51600</v>
      </c>
      <c r="I29" s="376">
        <v>51300</v>
      </c>
      <c r="J29" s="376">
        <v>51000</v>
      </c>
      <c r="K29" s="376">
        <v>50600</v>
      </c>
      <c r="L29" s="376">
        <v>50300</v>
      </c>
      <c r="M29" s="376">
        <v>49900</v>
      </c>
      <c r="N29" s="376">
        <v>49600</v>
      </c>
      <c r="O29" s="376">
        <v>49300</v>
      </c>
      <c r="P29" s="376">
        <v>48900</v>
      </c>
      <c r="Q29" s="376">
        <v>48600</v>
      </c>
      <c r="R29" s="353"/>
      <c r="S29" s="351"/>
    </row>
    <row r="30" spans="1:19">
      <c r="A30" s="353"/>
      <c r="B30" s="364"/>
      <c r="C30" s="364"/>
      <c r="D30" s="364"/>
      <c r="E30" s="364"/>
      <c r="F30" s="364"/>
      <c r="G30" s="365"/>
      <c r="H30" s="365"/>
      <c r="I30" s="365"/>
      <c r="J30" s="365"/>
      <c r="K30" s="365"/>
      <c r="L30" s="365"/>
      <c r="M30" s="365"/>
      <c r="N30" s="365"/>
      <c r="O30" s="365"/>
      <c r="P30" s="365"/>
      <c r="Q30" s="365"/>
      <c r="R30" s="353"/>
      <c r="S30" s="351"/>
    </row>
    <row r="31" spans="1:19">
      <c r="A31" s="353"/>
      <c r="B31" s="364"/>
      <c r="C31" s="364"/>
      <c r="D31" s="364"/>
      <c r="E31" s="364"/>
      <c r="F31" s="364"/>
      <c r="G31" s="365"/>
      <c r="H31" s="365"/>
      <c r="I31" s="365"/>
      <c r="J31" s="365"/>
      <c r="K31" s="365"/>
      <c r="L31" s="365"/>
      <c r="M31" s="365"/>
      <c r="N31" s="365"/>
      <c r="O31" s="365"/>
      <c r="P31" s="365"/>
      <c r="Q31" s="365"/>
      <c r="R31" s="353"/>
      <c r="S31" s="351"/>
    </row>
    <row r="32" spans="1:19">
      <c r="A32" s="353"/>
      <c r="B32" s="572" t="s">
        <v>470</v>
      </c>
      <c r="C32" s="572"/>
      <c r="D32" s="572"/>
      <c r="E32" s="572"/>
      <c r="F32" s="572"/>
      <c r="G32" s="573"/>
      <c r="H32" s="573"/>
      <c r="I32" s="573"/>
      <c r="J32" s="573"/>
      <c r="K32" s="573"/>
      <c r="L32" s="573"/>
      <c r="M32" s="573"/>
      <c r="N32" s="573"/>
      <c r="O32" s="573"/>
      <c r="P32" s="573"/>
      <c r="Q32" s="573"/>
      <c r="R32" s="353"/>
      <c r="S32" s="351"/>
    </row>
    <row r="33" spans="1:19">
      <c r="A33" s="353"/>
      <c r="B33" s="574" t="s">
        <v>471</v>
      </c>
      <c r="C33" s="574"/>
      <c r="D33" s="574"/>
      <c r="E33" s="574"/>
      <c r="F33" s="574"/>
      <c r="G33" s="574"/>
      <c r="H33" s="574"/>
      <c r="I33" s="574"/>
      <c r="J33" s="575"/>
      <c r="K33" s="575"/>
      <c r="L33" s="575"/>
      <c r="M33" s="575"/>
      <c r="N33" s="366"/>
      <c r="O33" s="365"/>
      <c r="P33" s="365"/>
      <c r="Q33" s="365"/>
      <c r="R33" s="353"/>
      <c r="S33" s="351"/>
    </row>
    <row r="34" spans="1:19">
      <c r="A34" s="353"/>
      <c r="B34" s="446"/>
      <c r="C34" s="446" t="s">
        <v>405</v>
      </c>
      <c r="D34" s="447"/>
      <c r="E34" s="446"/>
      <c r="F34" s="448"/>
      <c r="G34" s="448"/>
      <c r="H34" s="449"/>
      <c r="I34" s="449"/>
      <c r="J34" s="450"/>
      <c r="K34" s="450"/>
      <c r="L34" s="451"/>
      <c r="M34" s="451"/>
      <c r="N34" s="366"/>
      <c r="O34" s="365"/>
      <c r="P34" s="365"/>
      <c r="Q34" s="365"/>
      <c r="R34" s="353"/>
      <c r="S34" s="351"/>
    </row>
    <row r="35" spans="1:19">
      <c r="A35" s="353"/>
      <c r="B35" s="446"/>
      <c r="C35" s="446" t="s">
        <v>408</v>
      </c>
      <c r="D35" s="447"/>
      <c r="E35" s="446"/>
      <c r="F35" s="448"/>
      <c r="G35" s="448"/>
      <c r="H35" s="449"/>
      <c r="I35" s="449"/>
      <c r="J35" s="450"/>
      <c r="K35" s="451"/>
      <c r="L35" s="451"/>
      <c r="M35" s="451"/>
      <c r="N35" s="366"/>
      <c r="O35" s="365"/>
      <c r="P35" s="365"/>
      <c r="Q35" s="365"/>
      <c r="R35" s="353"/>
      <c r="S35" s="351"/>
    </row>
    <row r="36" spans="1:19">
      <c r="A36" s="353"/>
      <c r="B36" s="446"/>
      <c r="C36" s="446" t="s">
        <v>409</v>
      </c>
      <c r="D36" s="447"/>
      <c r="E36" s="446"/>
      <c r="F36" s="448"/>
      <c r="G36" s="448"/>
      <c r="H36" s="449"/>
      <c r="I36" s="449"/>
      <c r="J36" s="450"/>
      <c r="K36" s="451"/>
      <c r="L36" s="451"/>
      <c r="M36" s="451"/>
      <c r="N36" s="366"/>
      <c r="O36" s="365"/>
      <c r="P36" s="365"/>
      <c r="Q36" s="365"/>
      <c r="R36" s="353"/>
      <c r="S36" s="351"/>
    </row>
    <row r="37" spans="1:19">
      <c r="A37" s="353"/>
      <c r="B37" s="452"/>
      <c r="C37" s="453" t="s">
        <v>410</v>
      </c>
      <c r="D37" s="447"/>
      <c r="E37" s="453"/>
      <c r="F37" s="448"/>
      <c r="G37" s="448"/>
      <c r="H37" s="454"/>
      <c r="I37" s="454"/>
      <c r="J37" s="450"/>
      <c r="K37" s="450"/>
      <c r="L37" s="455"/>
      <c r="M37" s="455"/>
      <c r="N37" s="365"/>
      <c r="O37" s="365"/>
      <c r="P37" s="365"/>
      <c r="Q37" s="365"/>
      <c r="R37" s="353"/>
      <c r="S37" s="351"/>
    </row>
    <row r="38" spans="1:19">
      <c r="A38" s="353"/>
      <c r="B38" s="452"/>
      <c r="C38" s="453" t="s">
        <v>469</v>
      </c>
      <c r="D38" s="447"/>
      <c r="E38" s="453"/>
      <c r="F38" s="448"/>
      <c r="G38" s="448"/>
      <c r="H38" s="450"/>
      <c r="I38" s="450"/>
      <c r="J38" s="450"/>
      <c r="K38" s="456"/>
      <c r="L38" s="455"/>
      <c r="M38" s="455"/>
      <c r="N38" s="365"/>
      <c r="O38" s="365"/>
      <c r="P38" s="365"/>
      <c r="Q38" s="365"/>
      <c r="R38" s="353"/>
      <c r="S38" s="351"/>
    </row>
    <row r="39" spans="1:19">
      <c r="A39" s="353"/>
      <c r="B39" s="452"/>
      <c r="C39" s="453" t="s">
        <v>468</v>
      </c>
      <c r="D39" s="447"/>
      <c r="E39" s="453"/>
      <c r="F39" s="448"/>
      <c r="G39" s="448"/>
      <c r="H39" s="454"/>
      <c r="I39" s="454"/>
      <c r="J39" s="450"/>
      <c r="K39" s="456"/>
      <c r="L39" s="455"/>
      <c r="M39" s="455"/>
      <c r="N39" s="365"/>
      <c r="O39" s="365"/>
      <c r="P39" s="365"/>
      <c r="Q39" s="365"/>
      <c r="R39" s="353"/>
      <c r="S39" s="351"/>
    </row>
    <row r="40" spans="1:19">
      <c r="A40" s="353"/>
      <c r="B40" s="379"/>
      <c r="C40" s="379"/>
      <c r="D40" s="407"/>
      <c r="E40" s="388"/>
      <c r="F40" s="377"/>
      <c r="G40" s="377"/>
      <c r="H40" s="380"/>
      <c r="I40" s="380"/>
      <c r="J40" s="378"/>
      <c r="K40" s="365"/>
      <c r="L40" s="381"/>
      <c r="M40" s="381"/>
      <c r="N40" s="365"/>
      <c r="O40" s="365"/>
      <c r="P40" s="365"/>
      <c r="Q40" s="365"/>
      <c r="R40" s="353"/>
      <c r="S40" s="351"/>
    </row>
    <row r="41" spans="1:19">
      <c r="A41" s="353"/>
      <c r="B41" s="379"/>
      <c r="C41" s="379"/>
      <c r="E41" s="388"/>
      <c r="F41" s="377"/>
      <c r="G41" s="377"/>
      <c r="H41" s="380"/>
      <c r="I41" s="380"/>
      <c r="J41" s="378"/>
      <c r="K41" s="365"/>
      <c r="L41" s="381"/>
      <c r="M41" s="381"/>
      <c r="N41" s="365"/>
      <c r="O41" s="365"/>
      <c r="P41" s="365"/>
      <c r="Q41" s="365"/>
      <c r="R41" s="353"/>
      <c r="S41" s="351"/>
    </row>
    <row r="42" spans="1:19">
      <c r="A42" s="353"/>
      <c r="B42" s="364"/>
      <c r="C42" s="364"/>
      <c r="D42" s="364"/>
      <c r="E42" s="364"/>
      <c r="F42" s="364"/>
      <c r="G42" s="365"/>
      <c r="H42" s="365"/>
      <c r="I42" s="365"/>
      <c r="J42" s="365"/>
      <c r="K42" s="365"/>
      <c r="L42" s="365"/>
      <c r="M42" s="365"/>
      <c r="N42" s="365"/>
      <c r="O42" s="365"/>
      <c r="P42" s="365"/>
      <c r="Q42" s="365"/>
      <c r="R42" s="353"/>
      <c r="S42" s="351"/>
    </row>
    <row r="43" spans="1:19">
      <c r="A43" s="353"/>
      <c r="B43" s="572" t="s">
        <v>375</v>
      </c>
      <c r="C43" s="572"/>
      <c r="D43" s="572"/>
      <c r="E43" s="572"/>
      <c r="F43" s="572"/>
      <c r="G43" s="573"/>
      <c r="H43" s="573"/>
      <c r="I43" s="573"/>
      <c r="J43" s="573"/>
      <c r="K43" s="573"/>
      <c r="L43" s="573"/>
      <c r="M43" s="573"/>
      <c r="N43" s="573"/>
      <c r="O43" s="573"/>
      <c r="P43" s="573"/>
      <c r="Q43" s="573"/>
      <c r="R43" s="353"/>
      <c r="S43" s="351"/>
    </row>
    <row r="44" spans="1:19">
      <c r="A44" s="353"/>
      <c r="B44" s="572" t="s">
        <v>376</v>
      </c>
      <c r="C44" s="572"/>
      <c r="D44" s="572"/>
      <c r="E44" s="572"/>
      <c r="F44" s="572"/>
      <c r="G44" s="573"/>
      <c r="H44" s="573"/>
      <c r="I44" s="573"/>
      <c r="J44" s="573"/>
      <c r="K44" s="573"/>
      <c r="L44" s="573"/>
      <c r="M44" s="573"/>
      <c r="N44" s="573"/>
      <c r="O44" s="573"/>
      <c r="P44" s="573"/>
      <c r="Q44" s="573"/>
      <c r="R44" s="353"/>
      <c r="S44" s="351"/>
    </row>
    <row r="45" spans="1:19">
      <c r="A45" s="353"/>
      <c r="B45" s="364"/>
      <c r="C45" s="364"/>
      <c r="D45" s="364"/>
      <c r="E45" s="364"/>
      <c r="F45" s="364"/>
      <c r="G45" s="365"/>
      <c r="H45" s="365"/>
      <c r="I45" s="365"/>
      <c r="J45" s="365"/>
      <c r="K45" s="365"/>
      <c r="L45" s="365"/>
      <c r="M45" s="365"/>
      <c r="N45" s="365"/>
      <c r="O45" s="365"/>
      <c r="P45" s="365"/>
      <c r="Q45" s="365"/>
      <c r="R45" s="353"/>
      <c r="S45" s="351"/>
    </row>
    <row r="46" spans="1:19">
      <c r="A46" s="353"/>
      <c r="B46" s="364"/>
      <c r="C46" s="364"/>
      <c r="D46" s="364"/>
      <c r="E46" s="364"/>
      <c r="F46" s="364"/>
      <c r="G46" s="365"/>
      <c r="H46" s="365"/>
      <c r="I46" s="365"/>
      <c r="J46" s="365"/>
      <c r="K46" s="365"/>
      <c r="L46" s="365"/>
      <c r="M46" s="365"/>
      <c r="N46" s="365"/>
      <c r="O46" s="365"/>
      <c r="P46" s="365"/>
      <c r="Q46" s="365"/>
      <c r="R46" s="353"/>
      <c r="S46" s="351"/>
    </row>
    <row r="47" spans="1:19" ht="14.25">
      <c r="A47" s="353"/>
      <c r="B47" s="356" t="s">
        <v>326</v>
      </c>
      <c r="C47" s="356"/>
      <c r="D47" s="356"/>
      <c r="E47" s="356"/>
      <c r="F47" s="356"/>
      <c r="G47" s="357"/>
      <c r="H47" s="357"/>
      <c r="I47" s="357"/>
      <c r="J47" s="357"/>
      <c r="K47" s="357"/>
      <c r="L47" s="357"/>
      <c r="M47" s="357"/>
      <c r="N47" s="357"/>
      <c r="O47" s="357"/>
      <c r="P47" s="357"/>
      <c r="Q47" s="357"/>
      <c r="R47" s="353"/>
      <c r="S47" s="351"/>
    </row>
    <row r="48" spans="1:19">
      <c r="A48" s="353"/>
      <c r="B48" s="357"/>
      <c r="C48" s="357"/>
      <c r="D48" s="357"/>
      <c r="E48" s="357"/>
      <c r="F48" s="357"/>
      <c r="G48" s="357"/>
      <c r="H48" s="357"/>
      <c r="I48" s="357"/>
      <c r="J48" s="357"/>
      <c r="K48" s="357"/>
      <c r="L48" s="357"/>
      <c r="M48" s="357"/>
      <c r="N48" s="357"/>
      <c r="O48" s="357"/>
      <c r="P48" s="357"/>
      <c r="Q48" s="357"/>
      <c r="R48" s="353"/>
      <c r="S48" s="351"/>
    </row>
    <row r="49" spans="1:19">
      <c r="A49" s="353"/>
      <c r="B49" s="358" t="s">
        <v>377</v>
      </c>
      <c r="C49" s="358"/>
      <c r="D49" s="358"/>
      <c r="E49" s="358"/>
      <c r="F49" s="358"/>
      <c r="G49" s="358"/>
      <c r="H49" s="358"/>
      <c r="I49" s="358"/>
      <c r="J49" s="358"/>
      <c r="K49" s="358"/>
      <c r="L49" s="358"/>
      <c r="M49" s="358"/>
      <c r="N49" s="358"/>
      <c r="O49" s="358"/>
      <c r="P49" s="358"/>
      <c r="Q49" s="358"/>
      <c r="R49" s="353"/>
      <c r="S49" s="351"/>
    </row>
    <row r="50" spans="1:19" ht="14.25" thickBot="1">
      <c r="A50" s="353"/>
      <c r="B50" s="358"/>
      <c r="C50" s="358"/>
      <c r="D50" s="358"/>
      <c r="E50" s="358"/>
      <c r="F50" s="358"/>
      <c r="G50" s="358"/>
      <c r="H50" s="358"/>
      <c r="I50" s="358"/>
      <c r="J50" s="358"/>
      <c r="K50" s="358"/>
      <c r="L50" s="358"/>
      <c r="M50" s="358"/>
      <c r="N50" s="358"/>
      <c r="O50" s="561" t="s">
        <v>366</v>
      </c>
      <c r="P50" s="561"/>
      <c r="Q50" s="561"/>
      <c r="R50" s="353"/>
      <c r="S50" s="351"/>
    </row>
    <row r="51" spans="1:19" ht="13.5" customHeight="1">
      <c r="A51" s="353"/>
      <c r="B51" s="556" t="s">
        <v>367</v>
      </c>
      <c r="C51" s="564" t="s">
        <v>391</v>
      </c>
      <c r="D51" s="558" t="s">
        <v>392</v>
      </c>
      <c r="E51" s="566" t="s">
        <v>393</v>
      </c>
      <c r="F51" s="560" t="s">
        <v>394</v>
      </c>
      <c r="G51" s="562" t="s">
        <v>395</v>
      </c>
      <c r="H51" s="560" t="s">
        <v>396</v>
      </c>
      <c r="I51" s="562" t="s">
        <v>397</v>
      </c>
      <c r="J51" s="560" t="s">
        <v>398</v>
      </c>
      <c r="K51" s="562" t="s">
        <v>399</v>
      </c>
      <c r="L51" s="560" t="s">
        <v>400</v>
      </c>
      <c r="M51" s="562" t="s">
        <v>401</v>
      </c>
      <c r="N51" s="560" t="s">
        <v>402</v>
      </c>
      <c r="O51" s="562" t="s">
        <v>403</v>
      </c>
      <c r="P51" s="560" t="s">
        <v>404</v>
      </c>
      <c r="Q51" s="567" t="s">
        <v>390</v>
      </c>
      <c r="R51" s="353"/>
      <c r="S51" s="351"/>
    </row>
    <row r="52" spans="1:19" ht="14.25" thickBot="1">
      <c r="A52" s="353"/>
      <c r="B52" s="557"/>
      <c r="C52" s="565"/>
      <c r="D52" s="559"/>
      <c r="E52" s="559"/>
      <c r="F52" s="561"/>
      <c r="G52" s="563"/>
      <c r="H52" s="561"/>
      <c r="I52" s="563"/>
      <c r="J52" s="561"/>
      <c r="K52" s="563"/>
      <c r="L52" s="561"/>
      <c r="M52" s="563"/>
      <c r="N52" s="561"/>
      <c r="O52" s="563"/>
      <c r="P52" s="561"/>
      <c r="Q52" s="563"/>
      <c r="R52" s="353"/>
      <c r="S52" s="351"/>
    </row>
    <row r="53" spans="1:19">
      <c r="A53" s="353"/>
      <c r="B53" s="359" t="s">
        <v>361</v>
      </c>
      <c r="C53" s="435" t="s">
        <v>362</v>
      </c>
      <c r="D53" s="359" t="s">
        <v>362</v>
      </c>
      <c r="E53" s="359" t="s">
        <v>362</v>
      </c>
      <c r="F53" s="439" t="s">
        <v>362</v>
      </c>
      <c r="G53" s="359" t="s">
        <v>363</v>
      </c>
      <c r="H53" s="439" t="s">
        <v>362</v>
      </c>
      <c r="I53" s="359" t="s">
        <v>363</v>
      </c>
      <c r="J53" s="439" t="s">
        <v>363</v>
      </c>
      <c r="K53" s="359" t="s">
        <v>363</v>
      </c>
      <c r="L53" s="439" t="s">
        <v>363</v>
      </c>
      <c r="M53" s="359" t="s">
        <v>363</v>
      </c>
      <c r="N53" s="439" t="s">
        <v>363</v>
      </c>
      <c r="O53" s="359" t="s">
        <v>363</v>
      </c>
      <c r="P53" s="439" t="s">
        <v>363</v>
      </c>
      <c r="Q53" s="359" t="s">
        <v>363</v>
      </c>
      <c r="R53" s="353"/>
      <c r="S53" s="351"/>
    </row>
    <row r="54" spans="1:19">
      <c r="A54" s="353"/>
      <c r="B54" s="361" t="s">
        <v>327</v>
      </c>
      <c r="C54" s="374">
        <v>162500</v>
      </c>
      <c r="D54" s="375">
        <v>161600</v>
      </c>
      <c r="E54" s="375">
        <v>160600</v>
      </c>
      <c r="F54" s="375">
        <v>159600</v>
      </c>
      <c r="G54" s="375">
        <v>158500</v>
      </c>
      <c r="H54" s="375">
        <v>157500</v>
      </c>
      <c r="I54" s="375">
        <v>156500</v>
      </c>
      <c r="J54" s="375">
        <v>155500</v>
      </c>
      <c r="K54" s="375">
        <v>154500</v>
      </c>
      <c r="L54" s="375">
        <v>153400</v>
      </c>
      <c r="M54" s="375">
        <v>152400</v>
      </c>
      <c r="N54" s="375">
        <v>151400</v>
      </c>
      <c r="O54" s="375">
        <v>150400</v>
      </c>
      <c r="P54" s="375">
        <v>149500</v>
      </c>
      <c r="Q54" s="375">
        <v>148400</v>
      </c>
      <c r="R54" s="353"/>
      <c r="S54" s="351"/>
    </row>
    <row r="55" spans="1:19">
      <c r="A55" s="353"/>
      <c r="B55" s="362" t="s">
        <v>323</v>
      </c>
      <c r="C55" s="374">
        <v>108900</v>
      </c>
      <c r="D55" s="375">
        <v>108200</v>
      </c>
      <c r="E55" s="375">
        <v>107500</v>
      </c>
      <c r="F55" s="375">
        <v>106900</v>
      </c>
      <c r="G55" s="375">
        <v>106200</v>
      </c>
      <c r="H55" s="375">
        <v>105500</v>
      </c>
      <c r="I55" s="375">
        <v>104800</v>
      </c>
      <c r="J55" s="375">
        <v>104100</v>
      </c>
      <c r="K55" s="375">
        <v>103400</v>
      </c>
      <c r="L55" s="375">
        <v>102800</v>
      </c>
      <c r="M55" s="375">
        <v>102100</v>
      </c>
      <c r="N55" s="375">
        <v>101400</v>
      </c>
      <c r="O55" s="375">
        <v>100700</v>
      </c>
      <c r="P55" s="375">
        <v>100000</v>
      </c>
      <c r="Q55" s="375">
        <v>99400</v>
      </c>
      <c r="R55" s="353"/>
      <c r="S55" s="351"/>
    </row>
    <row r="56" spans="1:19">
      <c r="A56" s="353"/>
      <c r="B56" s="362" t="s">
        <v>324</v>
      </c>
      <c r="C56" s="374">
        <v>95600</v>
      </c>
      <c r="D56" s="375">
        <v>95000</v>
      </c>
      <c r="E56" s="375">
        <v>94400</v>
      </c>
      <c r="F56" s="375">
        <v>93800</v>
      </c>
      <c r="G56" s="375">
        <v>93200</v>
      </c>
      <c r="H56" s="375">
        <v>92500</v>
      </c>
      <c r="I56" s="375">
        <v>92000</v>
      </c>
      <c r="J56" s="375">
        <v>91400</v>
      </c>
      <c r="K56" s="375">
        <v>90700</v>
      </c>
      <c r="L56" s="375">
        <v>90200</v>
      </c>
      <c r="M56" s="375">
        <v>89600</v>
      </c>
      <c r="N56" s="375">
        <v>89000</v>
      </c>
      <c r="O56" s="375">
        <v>88300</v>
      </c>
      <c r="P56" s="375">
        <v>87700</v>
      </c>
      <c r="Q56" s="375">
        <v>87100</v>
      </c>
      <c r="R56" s="353"/>
      <c r="S56" s="351"/>
    </row>
    <row r="57" spans="1:19">
      <c r="A57" s="353"/>
      <c r="B57" s="362" t="s">
        <v>325</v>
      </c>
      <c r="C57" s="374">
        <v>85400</v>
      </c>
      <c r="D57" s="375">
        <v>84800</v>
      </c>
      <c r="E57" s="375">
        <v>84200</v>
      </c>
      <c r="F57" s="375">
        <v>83700</v>
      </c>
      <c r="G57" s="375">
        <v>83100</v>
      </c>
      <c r="H57" s="375">
        <v>82700</v>
      </c>
      <c r="I57" s="375">
        <v>82100</v>
      </c>
      <c r="J57" s="375">
        <v>81500</v>
      </c>
      <c r="K57" s="375">
        <v>81000</v>
      </c>
      <c r="L57" s="375">
        <v>80400</v>
      </c>
      <c r="M57" s="375">
        <v>79800</v>
      </c>
      <c r="N57" s="375">
        <v>79200</v>
      </c>
      <c r="O57" s="375">
        <v>78700</v>
      </c>
      <c r="P57" s="375">
        <v>78100</v>
      </c>
      <c r="Q57" s="375">
        <v>77500</v>
      </c>
      <c r="R57" s="353"/>
      <c r="S57" s="351"/>
    </row>
    <row r="58" spans="1:19">
      <c r="A58" s="353"/>
      <c r="B58" s="362" t="s">
        <v>328</v>
      </c>
      <c r="C58" s="374">
        <v>72200</v>
      </c>
      <c r="D58" s="375">
        <v>71800</v>
      </c>
      <c r="E58" s="375">
        <v>71300</v>
      </c>
      <c r="F58" s="375">
        <v>70800</v>
      </c>
      <c r="G58" s="375">
        <v>70400</v>
      </c>
      <c r="H58" s="375">
        <v>69800</v>
      </c>
      <c r="I58" s="375">
        <v>69400</v>
      </c>
      <c r="J58" s="375">
        <v>68900</v>
      </c>
      <c r="K58" s="375">
        <v>68500</v>
      </c>
      <c r="L58" s="375">
        <v>68000</v>
      </c>
      <c r="M58" s="375">
        <v>67400</v>
      </c>
      <c r="N58" s="375">
        <v>67000</v>
      </c>
      <c r="O58" s="375">
        <v>66500</v>
      </c>
      <c r="P58" s="375">
        <v>66100</v>
      </c>
      <c r="Q58" s="375">
        <v>65600</v>
      </c>
      <c r="R58" s="353"/>
      <c r="S58" s="351"/>
    </row>
    <row r="59" spans="1:19" ht="14.25" thickBot="1">
      <c r="A59" s="353"/>
      <c r="B59" s="363" t="s">
        <v>329</v>
      </c>
      <c r="C59" s="363">
        <v>68500</v>
      </c>
      <c r="D59" s="376">
        <v>68000</v>
      </c>
      <c r="E59" s="382">
        <v>67500</v>
      </c>
      <c r="F59" s="383">
        <v>67100</v>
      </c>
      <c r="G59" s="383">
        <v>66600</v>
      </c>
      <c r="H59" s="383">
        <v>66100</v>
      </c>
      <c r="I59" s="383">
        <v>65600</v>
      </c>
      <c r="J59" s="383">
        <v>65200</v>
      </c>
      <c r="K59" s="383">
        <v>64700</v>
      </c>
      <c r="L59" s="383">
        <v>64300</v>
      </c>
      <c r="M59" s="383">
        <v>63800</v>
      </c>
      <c r="N59" s="383">
        <v>63300</v>
      </c>
      <c r="O59" s="383">
        <v>62900</v>
      </c>
      <c r="P59" s="383">
        <v>62400</v>
      </c>
      <c r="Q59" s="383">
        <v>62000</v>
      </c>
      <c r="R59" s="353"/>
      <c r="S59" s="351"/>
    </row>
    <row r="60" spans="1:19">
      <c r="A60" s="353"/>
      <c r="B60" s="358"/>
      <c r="C60" s="358"/>
      <c r="D60" s="358"/>
      <c r="E60" s="358"/>
      <c r="F60" s="358"/>
      <c r="G60" s="358"/>
      <c r="H60" s="358"/>
      <c r="I60" s="358"/>
      <c r="J60" s="358"/>
      <c r="K60" s="358"/>
      <c r="L60" s="358"/>
      <c r="M60" s="358"/>
      <c r="N60" s="358"/>
      <c r="O60" s="358"/>
      <c r="P60" s="358"/>
      <c r="Q60" s="358"/>
      <c r="R60" s="353"/>
      <c r="S60" s="351"/>
    </row>
    <row r="61" spans="1:19">
      <c r="A61" s="353"/>
      <c r="B61" s="358"/>
      <c r="C61" s="358"/>
      <c r="D61" s="358"/>
      <c r="E61" s="358"/>
      <c r="F61" s="358"/>
      <c r="G61" s="358"/>
      <c r="H61" s="358"/>
      <c r="I61" s="358"/>
      <c r="J61" s="358"/>
      <c r="K61" s="358"/>
      <c r="L61" s="358"/>
      <c r="M61" s="358"/>
      <c r="N61" s="358"/>
      <c r="O61" s="358"/>
      <c r="P61" s="358"/>
      <c r="Q61" s="358"/>
      <c r="R61" s="353"/>
      <c r="S61" s="351"/>
    </row>
    <row r="62" spans="1:19">
      <c r="A62" s="353"/>
      <c r="B62" s="358" t="s">
        <v>378</v>
      </c>
      <c r="C62" s="358"/>
      <c r="D62" s="358"/>
      <c r="E62" s="358"/>
      <c r="F62" s="358"/>
      <c r="G62" s="358"/>
      <c r="H62" s="358"/>
      <c r="I62" s="358"/>
      <c r="J62" s="358"/>
      <c r="K62" s="358"/>
      <c r="L62" s="358"/>
      <c r="M62" s="358"/>
      <c r="N62" s="358"/>
      <c r="O62" s="358"/>
      <c r="P62" s="358"/>
      <c r="Q62" s="358"/>
      <c r="R62" s="353"/>
      <c r="S62" s="351"/>
    </row>
    <row r="63" spans="1:19" ht="18.75" customHeight="1" thickBot="1">
      <c r="A63" s="353"/>
      <c r="B63" s="358"/>
      <c r="C63" s="358"/>
      <c r="D63" s="358"/>
      <c r="E63" s="358"/>
      <c r="F63" s="358"/>
      <c r="G63" s="358"/>
      <c r="H63" s="358"/>
      <c r="I63" s="358"/>
      <c r="J63" s="358"/>
      <c r="K63" s="358"/>
      <c r="L63" s="358"/>
      <c r="M63" s="358"/>
      <c r="N63" s="358"/>
      <c r="O63" s="561" t="s">
        <v>366</v>
      </c>
      <c r="P63" s="561"/>
      <c r="Q63" s="561"/>
      <c r="R63" s="353"/>
      <c r="S63" s="351"/>
    </row>
    <row r="64" spans="1:19" ht="13.5" customHeight="1">
      <c r="A64" s="353"/>
      <c r="B64" s="556" t="s">
        <v>367</v>
      </c>
      <c r="C64" s="564" t="s">
        <v>391</v>
      </c>
      <c r="D64" s="558" t="s">
        <v>392</v>
      </c>
      <c r="E64" s="566" t="s">
        <v>393</v>
      </c>
      <c r="F64" s="560" t="s">
        <v>394</v>
      </c>
      <c r="G64" s="562" t="s">
        <v>395</v>
      </c>
      <c r="H64" s="560" t="s">
        <v>396</v>
      </c>
      <c r="I64" s="562" t="s">
        <v>397</v>
      </c>
      <c r="J64" s="560" t="s">
        <v>398</v>
      </c>
      <c r="K64" s="562" t="s">
        <v>399</v>
      </c>
      <c r="L64" s="560" t="s">
        <v>400</v>
      </c>
      <c r="M64" s="562" t="s">
        <v>401</v>
      </c>
      <c r="N64" s="560" t="s">
        <v>402</v>
      </c>
      <c r="O64" s="562" t="s">
        <v>403</v>
      </c>
      <c r="P64" s="560" t="s">
        <v>404</v>
      </c>
      <c r="Q64" s="567" t="s">
        <v>390</v>
      </c>
      <c r="R64" s="353"/>
      <c r="S64" s="351"/>
    </row>
    <row r="65" spans="1:19" ht="14.25" thickBot="1">
      <c r="A65" s="353"/>
      <c r="B65" s="557"/>
      <c r="C65" s="565"/>
      <c r="D65" s="559"/>
      <c r="E65" s="559"/>
      <c r="F65" s="561"/>
      <c r="G65" s="563"/>
      <c r="H65" s="561"/>
      <c r="I65" s="563"/>
      <c r="J65" s="561"/>
      <c r="K65" s="563"/>
      <c r="L65" s="561"/>
      <c r="M65" s="563"/>
      <c r="N65" s="561"/>
      <c r="O65" s="563"/>
      <c r="P65" s="561"/>
      <c r="Q65" s="563"/>
      <c r="R65" s="353"/>
      <c r="S65" s="351"/>
    </row>
    <row r="66" spans="1:19">
      <c r="A66" s="353"/>
      <c r="B66" s="359" t="s">
        <v>361</v>
      </c>
      <c r="C66" s="435" t="s">
        <v>362</v>
      </c>
      <c r="D66" s="359" t="s">
        <v>362</v>
      </c>
      <c r="E66" s="359" t="s">
        <v>362</v>
      </c>
      <c r="F66" s="439" t="s">
        <v>362</v>
      </c>
      <c r="G66" s="359" t="s">
        <v>363</v>
      </c>
      <c r="H66" s="439" t="s">
        <v>362</v>
      </c>
      <c r="I66" s="359" t="s">
        <v>363</v>
      </c>
      <c r="J66" s="439" t="s">
        <v>363</v>
      </c>
      <c r="K66" s="359" t="s">
        <v>363</v>
      </c>
      <c r="L66" s="439" t="s">
        <v>363</v>
      </c>
      <c r="M66" s="359" t="s">
        <v>363</v>
      </c>
      <c r="N66" s="439" t="s">
        <v>363</v>
      </c>
      <c r="O66" s="359" t="s">
        <v>363</v>
      </c>
      <c r="P66" s="439" t="s">
        <v>363</v>
      </c>
      <c r="Q66" s="359" t="s">
        <v>363</v>
      </c>
      <c r="R66" s="353"/>
      <c r="S66" s="351"/>
    </row>
    <row r="67" spans="1:19">
      <c r="A67" s="353"/>
      <c r="B67" s="361" t="s">
        <v>327</v>
      </c>
      <c r="C67" s="374">
        <v>135400</v>
      </c>
      <c r="D67" s="384">
        <v>134600</v>
      </c>
      <c r="E67" s="384">
        <v>133800</v>
      </c>
      <c r="F67" s="384">
        <v>133000</v>
      </c>
      <c r="G67" s="384">
        <v>132200</v>
      </c>
      <c r="H67" s="384">
        <v>131400</v>
      </c>
      <c r="I67" s="384">
        <v>130600</v>
      </c>
      <c r="J67" s="384">
        <v>129700</v>
      </c>
      <c r="K67" s="384">
        <v>128900</v>
      </c>
      <c r="L67" s="384">
        <v>128100</v>
      </c>
      <c r="M67" s="384">
        <v>127300</v>
      </c>
      <c r="N67" s="384">
        <v>126500</v>
      </c>
      <c r="O67" s="384">
        <v>125700</v>
      </c>
      <c r="P67" s="384">
        <v>124900</v>
      </c>
      <c r="Q67" s="384">
        <v>124100</v>
      </c>
      <c r="R67" s="353"/>
      <c r="S67" s="351"/>
    </row>
    <row r="68" spans="1:19">
      <c r="A68" s="353"/>
      <c r="B68" s="362" t="s">
        <v>323</v>
      </c>
      <c r="C68" s="374">
        <v>90700</v>
      </c>
      <c r="D68" s="384">
        <v>90200</v>
      </c>
      <c r="E68" s="384">
        <v>89700</v>
      </c>
      <c r="F68" s="384">
        <v>89100</v>
      </c>
      <c r="G68" s="384">
        <v>88600</v>
      </c>
      <c r="H68" s="384">
        <v>88100</v>
      </c>
      <c r="I68" s="384">
        <v>87500</v>
      </c>
      <c r="J68" s="384">
        <v>87000</v>
      </c>
      <c r="K68" s="384">
        <v>86400</v>
      </c>
      <c r="L68" s="384">
        <v>86000</v>
      </c>
      <c r="M68" s="384">
        <v>85400</v>
      </c>
      <c r="N68" s="384">
        <v>84800</v>
      </c>
      <c r="O68" s="384">
        <v>84400</v>
      </c>
      <c r="P68" s="384">
        <v>83800</v>
      </c>
      <c r="Q68" s="384">
        <v>83200</v>
      </c>
      <c r="R68" s="353"/>
      <c r="S68" s="351"/>
    </row>
    <row r="69" spans="1:19">
      <c r="A69" s="353"/>
      <c r="B69" s="362" t="s">
        <v>324</v>
      </c>
      <c r="C69" s="374">
        <v>82000</v>
      </c>
      <c r="D69" s="384">
        <v>81500</v>
      </c>
      <c r="E69" s="384">
        <v>81000</v>
      </c>
      <c r="F69" s="384">
        <v>80500</v>
      </c>
      <c r="G69" s="384">
        <v>79900</v>
      </c>
      <c r="H69" s="384">
        <v>79500</v>
      </c>
      <c r="I69" s="384">
        <v>78900</v>
      </c>
      <c r="J69" s="384">
        <v>78500</v>
      </c>
      <c r="K69" s="384">
        <v>78000</v>
      </c>
      <c r="L69" s="384">
        <v>77400</v>
      </c>
      <c r="M69" s="384">
        <v>77000</v>
      </c>
      <c r="N69" s="384">
        <v>76400</v>
      </c>
      <c r="O69" s="384">
        <v>76000</v>
      </c>
      <c r="P69" s="384">
        <v>75400</v>
      </c>
      <c r="Q69" s="384">
        <v>74900</v>
      </c>
      <c r="R69" s="353"/>
      <c r="S69" s="351"/>
    </row>
    <row r="70" spans="1:19">
      <c r="A70" s="353"/>
      <c r="B70" s="362" t="s">
        <v>325</v>
      </c>
      <c r="C70" s="374">
        <v>74500</v>
      </c>
      <c r="D70" s="384">
        <v>74000</v>
      </c>
      <c r="E70" s="384">
        <v>73600</v>
      </c>
      <c r="F70" s="384">
        <v>73100</v>
      </c>
      <c r="G70" s="384">
        <v>72700</v>
      </c>
      <c r="H70" s="384">
        <v>72100</v>
      </c>
      <c r="I70" s="384">
        <v>71600</v>
      </c>
      <c r="J70" s="384">
        <v>71200</v>
      </c>
      <c r="K70" s="384">
        <v>70700</v>
      </c>
      <c r="L70" s="384">
        <v>70300</v>
      </c>
      <c r="M70" s="384">
        <v>69700</v>
      </c>
      <c r="N70" s="384">
        <v>69300</v>
      </c>
      <c r="O70" s="384">
        <v>68800</v>
      </c>
      <c r="P70" s="384">
        <v>68300</v>
      </c>
      <c r="Q70" s="384">
        <v>67900</v>
      </c>
      <c r="R70" s="353"/>
      <c r="S70" s="351"/>
    </row>
    <row r="71" spans="1:19">
      <c r="A71" s="353"/>
      <c r="B71" s="362" t="s">
        <v>328</v>
      </c>
      <c r="C71" s="374">
        <v>63100</v>
      </c>
      <c r="D71" s="384">
        <v>62800</v>
      </c>
      <c r="E71" s="384">
        <v>62300</v>
      </c>
      <c r="F71" s="384">
        <v>62000</v>
      </c>
      <c r="G71" s="384">
        <v>61500</v>
      </c>
      <c r="H71" s="384">
        <v>61200</v>
      </c>
      <c r="I71" s="384">
        <v>60700</v>
      </c>
      <c r="J71" s="384">
        <v>60300</v>
      </c>
      <c r="K71" s="384">
        <v>59900</v>
      </c>
      <c r="L71" s="384">
        <v>59500</v>
      </c>
      <c r="M71" s="384">
        <v>59100</v>
      </c>
      <c r="N71" s="384">
        <v>58700</v>
      </c>
      <c r="O71" s="384">
        <v>58300</v>
      </c>
      <c r="P71" s="384">
        <v>57900</v>
      </c>
      <c r="Q71" s="384">
        <v>57600</v>
      </c>
      <c r="R71" s="353"/>
      <c r="S71" s="351"/>
    </row>
    <row r="72" spans="1:19" ht="14.25" thickBot="1">
      <c r="A72" s="353"/>
      <c r="B72" s="363" t="s">
        <v>329</v>
      </c>
      <c r="C72" s="363">
        <v>60700</v>
      </c>
      <c r="D72" s="385">
        <v>60300</v>
      </c>
      <c r="E72" s="386">
        <v>59800</v>
      </c>
      <c r="F72" s="387">
        <v>59500</v>
      </c>
      <c r="G72" s="387">
        <v>59100</v>
      </c>
      <c r="H72" s="387">
        <v>58700</v>
      </c>
      <c r="I72" s="387">
        <v>58200</v>
      </c>
      <c r="J72" s="387">
        <v>57900</v>
      </c>
      <c r="K72" s="387">
        <v>57400</v>
      </c>
      <c r="L72" s="387">
        <v>57100</v>
      </c>
      <c r="M72" s="387">
        <v>56600</v>
      </c>
      <c r="N72" s="387">
        <v>56200</v>
      </c>
      <c r="O72" s="387">
        <v>55800</v>
      </c>
      <c r="P72" s="387">
        <v>55500</v>
      </c>
      <c r="Q72" s="387">
        <v>55100</v>
      </c>
      <c r="R72" s="353"/>
      <c r="S72" s="351"/>
    </row>
    <row r="73" spans="1:19">
      <c r="A73" s="353"/>
      <c r="B73" s="358"/>
      <c r="C73" s="358"/>
      <c r="D73" s="358"/>
      <c r="E73" s="358"/>
      <c r="F73" s="358"/>
      <c r="G73" s="358"/>
      <c r="H73" s="358"/>
      <c r="I73" s="358"/>
      <c r="J73" s="358"/>
      <c r="K73" s="358"/>
      <c r="L73" s="358"/>
      <c r="M73" s="358"/>
      <c r="N73" s="358"/>
      <c r="O73" s="358"/>
      <c r="P73" s="358"/>
      <c r="Q73" s="358"/>
      <c r="R73" s="353"/>
      <c r="S73" s="351"/>
    </row>
    <row r="74" spans="1:19">
      <c r="A74" s="353"/>
      <c r="B74" s="358"/>
      <c r="C74" s="358"/>
      <c r="D74" s="358"/>
      <c r="E74" s="358"/>
      <c r="F74" s="358"/>
      <c r="G74" s="358"/>
      <c r="H74" s="358"/>
      <c r="I74" s="358"/>
      <c r="J74" s="358"/>
      <c r="K74" s="358"/>
      <c r="L74" s="358"/>
      <c r="M74" s="358"/>
      <c r="N74" s="358"/>
      <c r="O74" s="358"/>
      <c r="P74" s="358"/>
      <c r="Q74" s="358"/>
      <c r="R74" s="353"/>
      <c r="S74" s="351"/>
    </row>
    <row r="75" spans="1:19">
      <c r="A75" s="353"/>
      <c r="B75" s="358" t="s">
        <v>379</v>
      </c>
      <c r="C75" s="358"/>
      <c r="D75" s="358"/>
      <c r="E75" s="358"/>
      <c r="F75" s="358"/>
      <c r="G75" s="358"/>
      <c r="H75" s="358"/>
      <c r="I75" s="358"/>
      <c r="J75" s="358"/>
      <c r="K75" s="358"/>
      <c r="L75" s="358"/>
      <c r="M75" s="358"/>
      <c r="N75" s="358"/>
      <c r="O75" s="358"/>
      <c r="P75" s="358"/>
      <c r="Q75" s="358"/>
      <c r="R75" s="353"/>
      <c r="S75" s="351"/>
    </row>
    <row r="76" spans="1:19" ht="15.75" customHeight="1" thickBot="1">
      <c r="A76" s="353"/>
      <c r="B76" s="358"/>
      <c r="C76" s="358"/>
      <c r="D76" s="358"/>
      <c r="E76" s="358"/>
      <c r="F76" s="358"/>
      <c r="G76" s="358"/>
      <c r="H76" s="358"/>
      <c r="I76" s="358"/>
      <c r="J76" s="358"/>
      <c r="K76" s="358"/>
      <c r="L76" s="358"/>
      <c r="M76" s="358"/>
      <c r="N76" s="358"/>
      <c r="O76" s="561" t="s">
        <v>366</v>
      </c>
      <c r="P76" s="561"/>
      <c r="Q76" s="561"/>
      <c r="R76" s="353"/>
      <c r="S76" s="351"/>
    </row>
    <row r="77" spans="1:19" ht="13.5" customHeight="1">
      <c r="A77" s="353"/>
      <c r="B77" s="556" t="s">
        <v>367</v>
      </c>
      <c r="C77" s="564" t="s">
        <v>391</v>
      </c>
      <c r="D77" s="558" t="s">
        <v>392</v>
      </c>
      <c r="E77" s="566" t="s">
        <v>393</v>
      </c>
      <c r="F77" s="560" t="s">
        <v>394</v>
      </c>
      <c r="G77" s="562" t="s">
        <v>395</v>
      </c>
      <c r="H77" s="560" t="s">
        <v>396</v>
      </c>
      <c r="I77" s="562" t="s">
        <v>397</v>
      </c>
      <c r="J77" s="560" t="s">
        <v>398</v>
      </c>
      <c r="K77" s="562" t="s">
        <v>399</v>
      </c>
      <c r="L77" s="560" t="s">
        <v>400</v>
      </c>
      <c r="M77" s="562" t="s">
        <v>401</v>
      </c>
      <c r="N77" s="560" t="s">
        <v>402</v>
      </c>
      <c r="O77" s="562" t="s">
        <v>403</v>
      </c>
      <c r="P77" s="560" t="s">
        <v>404</v>
      </c>
      <c r="Q77" s="567" t="s">
        <v>390</v>
      </c>
      <c r="R77" s="353"/>
      <c r="S77" s="351"/>
    </row>
    <row r="78" spans="1:19" ht="14.25" thickBot="1">
      <c r="A78" s="353"/>
      <c r="B78" s="557"/>
      <c r="C78" s="565"/>
      <c r="D78" s="559"/>
      <c r="E78" s="559"/>
      <c r="F78" s="561"/>
      <c r="G78" s="563"/>
      <c r="H78" s="561"/>
      <c r="I78" s="563"/>
      <c r="J78" s="561"/>
      <c r="K78" s="563"/>
      <c r="L78" s="561"/>
      <c r="M78" s="563"/>
      <c r="N78" s="561"/>
      <c r="O78" s="563"/>
      <c r="P78" s="561"/>
      <c r="Q78" s="563"/>
      <c r="R78" s="353"/>
      <c r="S78" s="351"/>
    </row>
    <row r="79" spans="1:19">
      <c r="A79" s="353"/>
      <c r="B79" s="359" t="s">
        <v>361</v>
      </c>
      <c r="C79" s="435" t="s">
        <v>362</v>
      </c>
      <c r="D79" s="359" t="s">
        <v>362</v>
      </c>
      <c r="E79" s="359" t="s">
        <v>362</v>
      </c>
      <c r="F79" s="439" t="s">
        <v>362</v>
      </c>
      <c r="G79" s="359" t="s">
        <v>363</v>
      </c>
      <c r="H79" s="439" t="s">
        <v>362</v>
      </c>
      <c r="I79" s="359" t="s">
        <v>363</v>
      </c>
      <c r="J79" s="439" t="s">
        <v>363</v>
      </c>
      <c r="K79" s="359" t="s">
        <v>363</v>
      </c>
      <c r="L79" s="439" t="s">
        <v>363</v>
      </c>
      <c r="M79" s="359" t="s">
        <v>363</v>
      </c>
      <c r="N79" s="439" t="s">
        <v>363</v>
      </c>
      <c r="O79" s="359" t="s">
        <v>363</v>
      </c>
      <c r="P79" s="439" t="s">
        <v>363</v>
      </c>
      <c r="Q79" s="359" t="s">
        <v>363</v>
      </c>
      <c r="R79" s="353"/>
      <c r="S79" s="351"/>
    </row>
    <row r="80" spans="1:19">
      <c r="A80" s="353"/>
      <c r="B80" s="361" t="s">
        <v>330</v>
      </c>
      <c r="C80" s="374">
        <v>110700</v>
      </c>
      <c r="D80" s="375">
        <v>110200</v>
      </c>
      <c r="E80" s="375">
        <v>109600</v>
      </c>
      <c r="F80" s="375">
        <v>109000</v>
      </c>
      <c r="G80" s="375">
        <v>108400</v>
      </c>
      <c r="H80" s="375">
        <v>107800</v>
      </c>
      <c r="I80" s="375">
        <v>107200</v>
      </c>
      <c r="J80" s="375">
        <v>106600</v>
      </c>
      <c r="K80" s="375">
        <v>106100</v>
      </c>
      <c r="L80" s="375">
        <v>105500</v>
      </c>
      <c r="M80" s="375">
        <v>104900</v>
      </c>
      <c r="N80" s="375">
        <v>104400</v>
      </c>
      <c r="O80" s="375">
        <v>103800</v>
      </c>
      <c r="P80" s="375">
        <v>103100</v>
      </c>
      <c r="Q80" s="375">
        <v>102500</v>
      </c>
      <c r="R80" s="353"/>
      <c r="S80" s="351"/>
    </row>
    <row r="81" spans="1:19">
      <c r="A81" s="353"/>
      <c r="B81" s="362" t="s">
        <v>331</v>
      </c>
      <c r="C81" s="374">
        <v>105900</v>
      </c>
      <c r="D81" s="375">
        <v>105400</v>
      </c>
      <c r="E81" s="375">
        <v>104700</v>
      </c>
      <c r="F81" s="375">
        <v>104100</v>
      </c>
      <c r="G81" s="375">
        <v>103400</v>
      </c>
      <c r="H81" s="375">
        <v>102900</v>
      </c>
      <c r="I81" s="375">
        <v>102200</v>
      </c>
      <c r="J81" s="375">
        <v>101500</v>
      </c>
      <c r="K81" s="375">
        <v>100900</v>
      </c>
      <c r="L81" s="375">
        <v>100300</v>
      </c>
      <c r="M81" s="375">
        <v>99700</v>
      </c>
      <c r="N81" s="375">
        <v>99000</v>
      </c>
      <c r="O81" s="375">
        <v>98400</v>
      </c>
      <c r="P81" s="375">
        <v>97800</v>
      </c>
      <c r="Q81" s="375">
        <v>97200</v>
      </c>
      <c r="R81" s="353"/>
      <c r="S81" s="351"/>
    </row>
    <row r="82" spans="1:19" ht="14.25" thickBot="1">
      <c r="A82" s="353"/>
      <c r="B82" s="363">
        <v>30</v>
      </c>
      <c r="C82" s="363">
        <v>76400</v>
      </c>
      <c r="D82" s="376">
        <v>76000</v>
      </c>
      <c r="E82" s="382">
        <v>75500</v>
      </c>
      <c r="F82" s="383">
        <v>75200</v>
      </c>
      <c r="G82" s="383">
        <v>74700</v>
      </c>
      <c r="H82" s="383">
        <v>74300</v>
      </c>
      <c r="I82" s="383">
        <v>73900</v>
      </c>
      <c r="J82" s="383">
        <v>73500</v>
      </c>
      <c r="K82" s="383">
        <v>73000</v>
      </c>
      <c r="L82" s="383">
        <v>72700</v>
      </c>
      <c r="M82" s="383">
        <v>72200</v>
      </c>
      <c r="N82" s="383">
        <v>71800</v>
      </c>
      <c r="O82" s="383">
        <v>71400</v>
      </c>
      <c r="P82" s="383">
        <v>71000</v>
      </c>
      <c r="Q82" s="383">
        <v>70500</v>
      </c>
      <c r="R82" s="353"/>
      <c r="S82" s="351"/>
    </row>
    <row r="83" spans="1:19">
      <c r="A83" s="353"/>
      <c r="B83" s="358"/>
      <c r="C83" s="358"/>
      <c r="D83" s="358"/>
      <c r="E83" s="358"/>
      <c r="F83" s="358"/>
      <c r="G83" s="358"/>
      <c r="H83" s="358"/>
      <c r="I83" s="358"/>
      <c r="J83" s="358"/>
      <c r="K83" s="358"/>
      <c r="L83" s="358"/>
      <c r="M83" s="358"/>
      <c r="N83" s="358"/>
      <c r="O83" s="358"/>
      <c r="P83" s="358"/>
      <c r="Q83" s="358"/>
      <c r="R83" s="353"/>
      <c r="S83" s="351"/>
    </row>
    <row r="84" spans="1:19">
      <c r="A84" s="353"/>
      <c r="B84" s="358"/>
      <c r="C84" s="358"/>
      <c r="D84" s="358"/>
      <c r="E84" s="358"/>
      <c r="F84" s="358"/>
      <c r="G84" s="358"/>
      <c r="H84" s="358"/>
      <c r="I84" s="358"/>
      <c r="J84" s="358"/>
      <c r="K84" s="358"/>
      <c r="L84" s="358"/>
      <c r="M84" s="358"/>
      <c r="N84" s="358"/>
      <c r="O84" s="358"/>
      <c r="P84" s="358"/>
      <c r="Q84" s="358"/>
      <c r="R84" s="353"/>
      <c r="S84" s="351"/>
    </row>
    <row r="85" spans="1:19">
      <c r="A85" s="353"/>
      <c r="B85" s="358" t="s">
        <v>380</v>
      </c>
      <c r="C85" s="358"/>
      <c r="D85" s="358"/>
      <c r="E85" s="358"/>
      <c r="F85" s="358"/>
      <c r="G85" s="358"/>
      <c r="H85" s="358"/>
      <c r="I85" s="358"/>
      <c r="J85" s="358"/>
      <c r="K85" s="358"/>
      <c r="L85" s="358"/>
      <c r="M85" s="358"/>
      <c r="N85" s="358"/>
      <c r="O85" s="358"/>
      <c r="P85" s="358"/>
      <c r="Q85" s="358"/>
      <c r="R85" s="353"/>
      <c r="S85" s="351"/>
    </row>
    <row r="86" spans="1:19" ht="19.5" customHeight="1" thickBot="1">
      <c r="A86" s="353"/>
      <c r="B86" s="358"/>
      <c r="C86" s="358"/>
      <c r="D86" s="358"/>
      <c r="E86" s="358"/>
      <c r="F86" s="358"/>
      <c r="G86" s="358"/>
      <c r="H86" s="358"/>
      <c r="I86" s="358"/>
      <c r="J86" s="358"/>
      <c r="K86" s="358"/>
      <c r="L86" s="358"/>
      <c r="M86" s="358"/>
      <c r="N86" s="358"/>
      <c r="O86" s="561" t="s">
        <v>366</v>
      </c>
      <c r="P86" s="561"/>
      <c r="Q86" s="561"/>
      <c r="R86" s="353"/>
      <c r="S86" s="351"/>
    </row>
    <row r="87" spans="1:19" ht="13.5" customHeight="1">
      <c r="A87" s="353"/>
      <c r="B87" s="556" t="s">
        <v>367</v>
      </c>
      <c r="C87" s="564" t="s">
        <v>391</v>
      </c>
      <c r="D87" s="558" t="s">
        <v>392</v>
      </c>
      <c r="E87" s="566" t="s">
        <v>393</v>
      </c>
      <c r="F87" s="560" t="s">
        <v>394</v>
      </c>
      <c r="G87" s="562" t="s">
        <v>395</v>
      </c>
      <c r="H87" s="560" t="s">
        <v>396</v>
      </c>
      <c r="I87" s="562" t="s">
        <v>397</v>
      </c>
      <c r="J87" s="560" t="s">
        <v>398</v>
      </c>
      <c r="K87" s="562" t="s">
        <v>399</v>
      </c>
      <c r="L87" s="560" t="s">
        <v>400</v>
      </c>
      <c r="M87" s="562" t="s">
        <v>401</v>
      </c>
      <c r="N87" s="560" t="s">
        <v>402</v>
      </c>
      <c r="O87" s="562" t="s">
        <v>403</v>
      </c>
      <c r="P87" s="560" t="s">
        <v>404</v>
      </c>
      <c r="Q87" s="567" t="s">
        <v>390</v>
      </c>
      <c r="R87" s="353"/>
      <c r="S87" s="351"/>
    </row>
    <row r="88" spans="1:19" ht="14.25" thickBot="1">
      <c r="A88" s="353"/>
      <c r="B88" s="557"/>
      <c r="C88" s="565"/>
      <c r="D88" s="559"/>
      <c r="E88" s="559"/>
      <c r="F88" s="561"/>
      <c r="G88" s="563"/>
      <c r="H88" s="561"/>
      <c r="I88" s="563"/>
      <c r="J88" s="561"/>
      <c r="K88" s="563"/>
      <c r="L88" s="561"/>
      <c r="M88" s="563"/>
      <c r="N88" s="561"/>
      <c r="O88" s="563"/>
      <c r="P88" s="561"/>
      <c r="Q88" s="563"/>
      <c r="R88" s="353"/>
      <c r="S88" s="351"/>
    </row>
    <row r="89" spans="1:19" ht="16.5" customHeight="1">
      <c r="A89" s="353"/>
      <c r="B89" s="359" t="s">
        <v>361</v>
      </c>
      <c r="C89" s="435" t="s">
        <v>362</v>
      </c>
      <c r="D89" s="359" t="s">
        <v>362</v>
      </c>
      <c r="E89" s="359" t="s">
        <v>362</v>
      </c>
      <c r="F89" s="439" t="s">
        <v>362</v>
      </c>
      <c r="G89" s="359" t="s">
        <v>363</v>
      </c>
      <c r="H89" s="439" t="s">
        <v>362</v>
      </c>
      <c r="I89" s="359" t="s">
        <v>363</v>
      </c>
      <c r="J89" s="439" t="s">
        <v>363</v>
      </c>
      <c r="K89" s="359" t="s">
        <v>363</v>
      </c>
      <c r="L89" s="439" t="s">
        <v>363</v>
      </c>
      <c r="M89" s="359" t="s">
        <v>363</v>
      </c>
      <c r="N89" s="439" t="s">
        <v>363</v>
      </c>
      <c r="O89" s="359" t="s">
        <v>363</v>
      </c>
      <c r="P89" s="439" t="s">
        <v>363</v>
      </c>
      <c r="Q89" s="359" t="s">
        <v>363</v>
      </c>
      <c r="R89" s="353"/>
      <c r="S89" s="351"/>
    </row>
    <row r="90" spans="1:19">
      <c r="A90" s="353"/>
      <c r="B90" s="361" t="s">
        <v>330</v>
      </c>
      <c r="C90" s="374">
        <v>74400</v>
      </c>
      <c r="D90" s="384">
        <v>74000</v>
      </c>
      <c r="E90" s="384">
        <v>73800</v>
      </c>
      <c r="F90" s="384">
        <v>73500</v>
      </c>
      <c r="G90" s="384">
        <v>73100</v>
      </c>
      <c r="H90" s="384">
        <v>72900</v>
      </c>
      <c r="I90" s="384">
        <v>72500</v>
      </c>
      <c r="J90" s="384">
        <v>72200</v>
      </c>
      <c r="K90" s="384">
        <v>72000</v>
      </c>
      <c r="L90" s="384">
        <v>71600</v>
      </c>
      <c r="M90" s="384">
        <v>71300</v>
      </c>
      <c r="N90" s="384">
        <v>71000</v>
      </c>
      <c r="O90" s="384">
        <v>70700</v>
      </c>
      <c r="P90" s="384">
        <v>70400</v>
      </c>
      <c r="Q90" s="384">
        <v>70000</v>
      </c>
      <c r="R90" s="353"/>
      <c r="S90" s="351"/>
    </row>
    <row r="91" spans="1:19">
      <c r="A91" s="353"/>
      <c r="B91" s="362" t="s">
        <v>331</v>
      </c>
      <c r="C91" s="374">
        <v>78900</v>
      </c>
      <c r="D91" s="384">
        <v>78500</v>
      </c>
      <c r="E91" s="384">
        <v>78100</v>
      </c>
      <c r="F91" s="384">
        <v>77700</v>
      </c>
      <c r="G91" s="384">
        <v>77200</v>
      </c>
      <c r="H91" s="384">
        <v>76900</v>
      </c>
      <c r="I91" s="384">
        <v>76400</v>
      </c>
      <c r="J91" s="384">
        <v>76000</v>
      </c>
      <c r="K91" s="384">
        <v>75600</v>
      </c>
      <c r="L91" s="384">
        <v>75200</v>
      </c>
      <c r="M91" s="384">
        <v>74800</v>
      </c>
      <c r="N91" s="384">
        <v>74400</v>
      </c>
      <c r="O91" s="384">
        <v>73900</v>
      </c>
      <c r="P91" s="384">
        <v>73600</v>
      </c>
      <c r="Q91" s="384">
        <v>73100</v>
      </c>
      <c r="R91" s="353"/>
      <c r="S91" s="351"/>
    </row>
    <row r="92" spans="1:19" ht="14.25" thickBot="1">
      <c r="A92" s="353"/>
      <c r="B92" s="363">
        <v>30</v>
      </c>
      <c r="C92" s="363">
        <v>58100</v>
      </c>
      <c r="D92" s="385">
        <v>57900</v>
      </c>
      <c r="E92" s="386">
        <v>57600</v>
      </c>
      <c r="F92" s="387">
        <v>57300</v>
      </c>
      <c r="G92" s="387">
        <v>57000</v>
      </c>
      <c r="H92" s="387">
        <v>56800</v>
      </c>
      <c r="I92" s="387">
        <v>56500</v>
      </c>
      <c r="J92" s="387">
        <v>56200</v>
      </c>
      <c r="K92" s="387">
        <v>56000</v>
      </c>
      <c r="L92" s="387">
        <v>55600</v>
      </c>
      <c r="M92" s="387">
        <v>55400</v>
      </c>
      <c r="N92" s="387">
        <v>55100</v>
      </c>
      <c r="O92" s="387">
        <v>54800</v>
      </c>
      <c r="P92" s="387">
        <v>54600</v>
      </c>
      <c r="Q92" s="387">
        <v>54300</v>
      </c>
      <c r="R92" s="353"/>
      <c r="S92" s="351"/>
    </row>
    <row r="93" spans="1:19">
      <c r="A93" s="353"/>
      <c r="B93" s="358"/>
      <c r="C93" s="358"/>
      <c r="D93" s="358"/>
      <c r="E93" s="358"/>
      <c r="F93" s="358"/>
      <c r="G93" s="358"/>
      <c r="H93" s="358"/>
      <c r="I93" s="358"/>
      <c r="J93" s="358"/>
      <c r="K93" s="358"/>
      <c r="L93" s="358"/>
      <c r="M93" s="358"/>
      <c r="N93" s="358"/>
      <c r="O93" s="358"/>
      <c r="P93" s="358"/>
      <c r="Q93" s="358"/>
      <c r="R93" s="353"/>
      <c r="S93" s="351"/>
    </row>
    <row r="94" spans="1:19">
      <c r="A94" s="353"/>
      <c r="B94" s="357"/>
      <c r="C94" s="357"/>
      <c r="D94" s="357"/>
      <c r="E94" s="357"/>
      <c r="F94" s="357"/>
      <c r="G94" s="357"/>
      <c r="H94" s="357"/>
      <c r="I94" s="357"/>
      <c r="J94" s="357"/>
      <c r="K94" s="357"/>
      <c r="L94" s="357"/>
      <c r="M94" s="357"/>
      <c r="N94" s="357"/>
      <c r="O94" s="357"/>
      <c r="P94" s="357"/>
      <c r="Q94" s="357"/>
      <c r="R94" s="353"/>
      <c r="S94" s="351"/>
    </row>
    <row r="95" spans="1:19">
      <c r="A95" s="353"/>
      <c r="B95" s="358" t="s">
        <v>381</v>
      </c>
      <c r="C95" s="358"/>
      <c r="D95" s="358"/>
      <c r="E95" s="358"/>
      <c r="F95" s="358"/>
      <c r="G95" s="358"/>
      <c r="H95" s="358"/>
      <c r="I95" s="358"/>
      <c r="J95" s="358"/>
      <c r="K95" s="358"/>
      <c r="L95" s="358"/>
      <c r="M95" s="358"/>
      <c r="N95" s="358"/>
      <c r="O95" s="358"/>
      <c r="P95" s="358"/>
      <c r="Q95" s="358"/>
      <c r="R95" s="353"/>
      <c r="S95" s="351"/>
    </row>
    <row r="96" spans="1:19" ht="18.75" customHeight="1" thickBot="1">
      <c r="A96" s="353"/>
      <c r="B96" s="358" t="s">
        <v>371</v>
      </c>
      <c r="C96" s="358"/>
      <c r="D96" s="358"/>
      <c r="E96" s="358"/>
      <c r="F96" s="358"/>
      <c r="G96" s="358"/>
      <c r="H96" s="358"/>
      <c r="I96" s="358"/>
      <c r="J96" s="358"/>
      <c r="K96" s="358"/>
      <c r="L96" s="358"/>
      <c r="M96" s="358"/>
      <c r="N96" s="358"/>
      <c r="O96" s="561" t="s">
        <v>366</v>
      </c>
      <c r="P96" s="561"/>
      <c r="Q96" s="561"/>
      <c r="R96" s="353"/>
      <c r="S96" s="351"/>
    </row>
    <row r="97" spans="1:19" ht="13.5" customHeight="1">
      <c r="A97" s="353"/>
      <c r="B97" s="556" t="s">
        <v>367</v>
      </c>
      <c r="C97" s="564" t="s">
        <v>391</v>
      </c>
      <c r="D97" s="558" t="s">
        <v>392</v>
      </c>
      <c r="E97" s="566" t="s">
        <v>393</v>
      </c>
      <c r="F97" s="560" t="s">
        <v>394</v>
      </c>
      <c r="G97" s="562" t="s">
        <v>395</v>
      </c>
      <c r="H97" s="560" t="s">
        <v>396</v>
      </c>
      <c r="I97" s="562" t="s">
        <v>397</v>
      </c>
      <c r="J97" s="560" t="s">
        <v>398</v>
      </c>
      <c r="K97" s="562" t="s">
        <v>399</v>
      </c>
      <c r="L97" s="560" t="s">
        <v>400</v>
      </c>
      <c r="M97" s="562" t="s">
        <v>401</v>
      </c>
      <c r="N97" s="560" t="s">
        <v>402</v>
      </c>
      <c r="O97" s="562" t="s">
        <v>403</v>
      </c>
      <c r="P97" s="560" t="s">
        <v>404</v>
      </c>
      <c r="Q97" s="567" t="s">
        <v>390</v>
      </c>
      <c r="R97" s="353"/>
      <c r="S97" s="351"/>
    </row>
    <row r="98" spans="1:19" ht="14.25" thickBot="1">
      <c r="A98" s="353"/>
      <c r="B98" s="557"/>
      <c r="C98" s="565"/>
      <c r="D98" s="559"/>
      <c r="E98" s="559"/>
      <c r="F98" s="561"/>
      <c r="G98" s="563"/>
      <c r="H98" s="561"/>
      <c r="I98" s="563"/>
      <c r="J98" s="561"/>
      <c r="K98" s="563"/>
      <c r="L98" s="561"/>
      <c r="M98" s="563"/>
      <c r="N98" s="561"/>
      <c r="O98" s="563"/>
      <c r="P98" s="561"/>
      <c r="Q98" s="563"/>
      <c r="R98" s="353"/>
      <c r="S98" s="351"/>
    </row>
    <row r="99" spans="1:19" ht="12" customHeight="1">
      <c r="A99" s="353"/>
      <c r="B99" s="359" t="s">
        <v>361</v>
      </c>
      <c r="C99" s="435" t="s">
        <v>362</v>
      </c>
      <c r="D99" s="359" t="s">
        <v>362</v>
      </c>
      <c r="E99" s="359" t="s">
        <v>362</v>
      </c>
      <c r="F99" s="439" t="s">
        <v>362</v>
      </c>
      <c r="G99" s="359" t="s">
        <v>363</v>
      </c>
      <c r="H99" s="439" t="s">
        <v>362</v>
      </c>
      <c r="I99" s="359" t="s">
        <v>363</v>
      </c>
      <c r="J99" s="439" t="s">
        <v>363</v>
      </c>
      <c r="K99" s="359" t="s">
        <v>363</v>
      </c>
      <c r="L99" s="439" t="s">
        <v>363</v>
      </c>
      <c r="M99" s="359" t="s">
        <v>363</v>
      </c>
      <c r="N99" s="439" t="s">
        <v>363</v>
      </c>
      <c r="O99" s="359" t="s">
        <v>363</v>
      </c>
      <c r="P99" s="439" t="s">
        <v>363</v>
      </c>
      <c r="Q99" s="359" t="s">
        <v>363</v>
      </c>
      <c r="R99" s="353"/>
      <c r="S99" s="351"/>
    </row>
    <row r="100" spans="1:19">
      <c r="A100" s="353"/>
      <c r="B100" s="361">
        <v>20</v>
      </c>
      <c r="C100" s="374">
        <v>123100</v>
      </c>
      <c r="D100" s="375">
        <v>122300</v>
      </c>
      <c r="E100" s="375">
        <v>121500</v>
      </c>
      <c r="F100" s="375">
        <v>120700</v>
      </c>
      <c r="G100" s="375">
        <v>119900</v>
      </c>
      <c r="H100" s="375">
        <v>119100</v>
      </c>
      <c r="I100" s="375">
        <v>118300</v>
      </c>
      <c r="J100" s="375">
        <v>117500</v>
      </c>
      <c r="K100" s="375">
        <v>116700</v>
      </c>
      <c r="L100" s="375">
        <v>115900</v>
      </c>
      <c r="M100" s="375">
        <v>115200</v>
      </c>
      <c r="N100" s="375">
        <v>114400</v>
      </c>
      <c r="O100" s="375">
        <v>113600</v>
      </c>
      <c r="P100" s="375">
        <v>112800</v>
      </c>
      <c r="Q100" s="375">
        <v>112000</v>
      </c>
      <c r="R100" s="353"/>
      <c r="S100" s="351"/>
    </row>
    <row r="101" spans="1:19">
      <c r="A101" s="353"/>
      <c r="B101" s="362" t="s">
        <v>323</v>
      </c>
      <c r="C101" s="374">
        <v>82500</v>
      </c>
      <c r="D101" s="375">
        <v>82000</v>
      </c>
      <c r="E101" s="375">
        <v>81500</v>
      </c>
      <c r="F101" s="375">
        <v>81000</v>
      </c>
      <c r="G101" s="375">
        <v>80400</v>
      </c>
      <c r="H101" s="375">
        <v>79900</v>
      </c>
      <c r="I101" s="375">
        <v>79400</v>
      </c>
      <c r="J101" s="375">
        <v>78800</v>
      </c>
      <c r="K101" s="375">
        <v>78200</v>
      </c>
      <c r="L101" s="375">
        <v>77700</v>
      </c>
      <c r="M101" s="375">
        <v>77200</v>
      </c>
      <c r="N101" s="375">
        <v>76600</v>
      </c>
      <c r="O101" s="375">
        <v>76100</v>
      </c>
      <c r="P101" s="375">
        <v>75600</v>
      </c>
      <c r="Q101" s="375">
        <v>75000</v>
      </c>
      <c r="R101" s="353"/>
      <c r="S101" s="351"/>
    </row>
    <row r="102" spans="1:19">
      <c r="A102" s="353"/>
      <c r="B102" s="362" t="s">
        <v>324</v>
      </c>
      <c r="C102" s="374">
        <v>62300</v>
      </c>
      <c r="D102" s="375">
        <v>61900</v>
      </c>
      <c r="E102" s="375">
        <v>61500</v>
      </c>
      <c r="F102" s="375">
        <v>61100</v>
      </c>
      <c r="G102" s="375">
        <v>60700</v>
      </c>
      <c r="H102" s="375">
        <v>60300</v>
      </c>
      <c r="I102" s="375">
        <v>59900</v>
      </c>
      <c r="J102" s="375">
        <v>59500</v>
      </c>
      <c r="K102" s="375">
        <v>59100</v>
      </c>
      <c r="L102" s="375">
        <v>58700</v>
      </c>
      <c r="M102" s="375">
        <v>58300</v>
      </c>
      <c r="N102" s="375">
        <v>57900</v>
      </c>
      <c r="O102" s="375">
        <v>57600</v>
      </c>
      <c r="P102" s="375">
        <v>57100</v>
      </c>
      <c r="Q102" s="375">
        <v>56800</v>
      </c>
      <c r="R102" s="353"/>
      <c r="S102" s="351"/>
    </row>
    <row r="103" spans="1:19">
      <c r="A103" s="353"/>
      <c r="B103" s="362" t="s">
        <v>325</v>
      </c>
      <c r="C103" s="374">
        <v>58700</v>
      </c>
      <c r="D103" s="375">
        <v>58200</v>
      </c>
      <c r="E103" s="375">
        <v>57900</v>
      </c>
      <c r="F103" s="375">
        <v>57400</v>
      </c>
      <c r="G103" s="375">
        <v>57100</v>
      </c>
      <c r="H103" s="375">
        <v>56600</v>
      </c>
      <c r="I103" s="375">
        <v>56300</v>
      </c>
      <c r="J103" s="375">
        <v>55800</v>
      </c>
      <c r="K103" s="375">
        <v>55500</v>
      </c>
      <c r="L103" s="375">
        <v>55200</v>
      </c>
      <c r="M103" s="375">
        <v>54700</v>
      </c>
      <c r="N103" s="375">
        <v>54300</v>
      </c>
      <c r="O103" s="375">
        <v>53900</v>
      </c>
      <c r="P103" s="375">
        <v>53600</v>
      </c>
      <c r="Q103" s="375">
        <v>53100</v>
      </c>
      <c r="R103" s="353"/>
      <c r="S103" s="351"/>
    </row>
    <row r="104" spans="1:19">
      <c r="A104" s="353"/>
      <c r="B104" s="362" t="s">
        <v>328</v>
      </c>
      <c r="C104" s="374">
        <v>49900</v>
      </c>
      <c r="D104" s="375">
        <v>49700</v>
      </c>
      <c r="E104" s="375">
        <v>49400</v>
      </c>
      <c r="F104" s="375">
        <v>49000</v>
      </c>
      <c r="G104" s="375">
        <v>48700</v>
      </c>
      <c r="H104" s="375">
        <v>48300</v>
      </c>
      <c r="I104" s="375">
        <v>48000</v>
      </c>
      <c r="J104" s="375">
        <v>47700</v>
      </c>
      <c r="K104" s="375">
        <v>47300</v>
      </c>
      <c r="L104" s="375">
        <v>47000</v>
      </c>
      <c r="M104" s="375">
        <v>46600</v>
      </c>
      <c r="N104" s="375">
        <v>46300</v>
      </c>
      <c r="O104" s="375">
        <v>46000</v>
      </c>
      <c r="P104" s="375">
        <v>45600</v>
      </c>
      <c r="Q104" s="375">
        <v>45300</v>
      </c>
      <c r="R104" s="353"/>
      <c r="S104" s="351"/>
    </row>
    <row r="105" spans="1:19" ht="14.25" thickBot="1">
      <c r="A105" s="353"/>
      <c r="B105" s="363" t="s">
        <v>329</v>
      </c>
      <c r="C105" s="363">
        <v>49400</v>
      </c>
      <c r="D105" s="376">
        <v>49000</v>
      </c>
      <c r="E105" s="382">
        <v>48700</v>
      </c>
      <c r="F105" s="383">
        <v>48300</v>
      </c>
      <c r="G105" s="383">
        <v>48000</v>
      </c>
      <c r="H105" s="383">
        <v>47700</v>
      </c>
      <c r="I105" s="383">
        <v>47300</v>
      </c>
      <c r="J105" s="383">
        <v>47000</v>
      </c>
      <c r="K105" s="383">
        <v>46600</v>
      </c>
      <c r="L105" s="383">
        <v>46300</v>
      </c>
      <c r="M105" s="383">
        <v>46000</v>
      </c>
      <c r="N105" s="383">
        <v>45600</v>
      </c>
      <c r="O105" s="383">
        <v>45300</v>
      </c>
      <c r="P105" s="383">
        <v>44900</v>
      </c>
      <c r="Q105" s="383">
        <v>44600</v>
      </c>
      <c r="R105" s="353"/>
      <c r="S105" s="351"/>
    </row>
    <row r="106" spans="1:19">
      <c r="A106" s="353"/>
      <c r="B106" s="364"/>
      <c r="C106" s="364"/>
      <c r="D106" s="364"/>
      <c r="E106" s="364"/>
      <c r="F106" s="364"/>
      <c r="G106" s="365"/>
      <c r="H106" s="365"/>
      <c r="I106" s="365"/>
      <c r="J106" s="365"/>
      <c r="K106" s="365"/>
      <c r="L106" s="365"/>
      <c r="M106" s="365"/>
      <c r="N106" s="365"/>
      <c r="O106" s="365"/>
      <c r="P106" s="365"/>
      <c r="Q106" s="365"/>
      <c r="R106" s="353"/>
      <c r="S106" s="351"/>
    </row>
    <row r="107" spans="1:19">
      <c r="A107" s="353"/>
      <c r="B107" s="364"/>
      <c r="C107" s="364"/>
      <c r="D107" s="364"/>
      <c r="E107" s="364"/>
      <c r="F107" s="364"/>
      <c r="G107" s="365"/>
      <c r="H107" s="365"/>
      <c r="I107" s="365"/>
      <c r="J107" s="365"/>
      <c r="K107" s="365"/>
      <c r="L107" s="365"/>
      <c r="M107" s="365"/>
      <c r="N107" s="365"/>
      <c r="O107" s="365"/>
      <c r="P107" s="365"/>
      <c r="Q107" s="365"/>
      <c r="R107" s="353"/>
      <c r="S107" s="351"/>
    </row>
    <row r="108" spans="1:19">
      <c r="A108" s="353"/>
      <c r="B108" s="364"/>
      <c r="C108" s="364"/>
      <c r="D108" s="364"/>
      <c r="E108" s="364"/>
      <c r="F108" s="364"/>
      <c r="G108" s="365"/>
      <c r="H108" s="365"/>
      <c r="I108" s="365"/>
      <c r="J108" s="365"/>
      <c r="K108" s="365"/>
      <c r="L108" s="365"/>
      <c r="M108" s="365"/>
      <c r="N108" s="365"/>
      <c r="O108" s="365"/>
      <c r="P108" s="365"/>
      <c r="Q108" s="365"/>
      <c r="R108" s="353"/>
      <c r="S108" s="351"/>
    </row>
    <row r="109" spans="1:19" ht="15" customHeight="1">
      <c r="A109" s="353"/>
      <c r="B109" s="358" t="s">
        <v>382</v>
      </c>
      <c r="C109" s="358"/>
      <c r="D109" s="358"/>
      <c r="E109" s="358"/>
      <c r="F109" s="358"/>
      <c r="G109" s="358"/>
      <c r="H109" s="358"/>
      <c r="I109" s="358"/>
      <c r="J109" s="358"/>
      <c r="K109" s="358"/>
      <c r="L109" s="358"/>
      <c r="M109" s="358"/>
      <c r="N109" s="358"/>
      <c r="O109" s="358"/>
      <c r="P109" s="358"/>
      <c r="Q109" s="358"/>
      <c r="R109" s="353"/>
      <c r="S109" s="351"/>
    </row>
    <row r="110" spans="1:19" ht="18.75" customHeight="1" thickBot="1">
      <c r="A110" s="353"/>
      <c r="B110" s="358" t="s">
        <v>383</v>
      </c>
      <c r="C110" s="358"/>
      <c r="D110" s="358"/>
      <c r="E110" s="358"/>
      <c r="F110" s="358"/>
      <c r="G110" s="358"/>
      <c r="H110" s="358"/>
      <c r="I110" s="358"/>
      <c r="J110" s="358"/>
      <c r="K110" s="358"/>
      <c r="L110" s="358"/>
      <c r="M110" s="358"/>
      <c r="N110" s="358"/>
      <c r="O110" s="561" t="s">
        <v>366</v>
      </c>
      <c r="P110" s="561"/>
      <c r="Q110" s="561"/>
      <c r="R110" s="353"/>
      <c r="S110" s="351"/>
    </row>
    <row r="111" spans="1:19" ht="13.5" customHeight="1">
      <c r="A111" s="353"/>
      <c r="B111" s="556" t="s">
        <v>367</v>
      </c>
      <c r="C111" s="564" t="s">
        <v>391</v>
      </c>
      <c r="D111" s="558" t="s">
        <v>392</v>
      </c>
      <c r="E111" s="566" t="s">
        <v>393</v>
      </c>
      <c r="F111" s="560" t="s">
        <v>394</v>
      </c>
      <c r="G111" s="562" t="s">
        <v>395</v>
      </c>
      <c r="H111" s="560" t="s">
        <v>396</v>
      </c>
      <c r="I111" s="562" t="s">
        <v>397</v>
      </c>
      <c r="J111" s="560" t="s">
        <v>398</v>
      </c>
      <c r="K111" s="562" t="s">
        <v>399</v>
      </c>
      <c r="L111" s="560" t="s">
        <v>400</v>
      </c>
      <c r="M111" s="562" t="s">
        <v>401</v>
      </c>
      <c r="N111" s="560" t="s">
        <v>402</v>
      </c>
      <c r="O111" s="562" t="s">
        <v>403</v>
      </c>
      <c r="P111" s="560" t="s">
        <v>404</v>
      </c>
      <c r="Q111" s="567" t="s">
        <v>390</v>
      </c>
      <c r="R111" s="353"/>
      <c r="S111" s="351"/>
    </row>
    <row r="112" spans="1:19" ht="14.25" thickBot="1">
      <c r="A112" s="353"/>
      <c r="B112" s="557"/>
      <c r="C112" s="565"/>
      <c r="D112" s="559"/>
      <c r="E112" s="559"/>
      <c r="F112" s="561"/>
      <c r="G112" s="563"/>
      <c r="H112" s="561"/>
      <c r="I112" s="563"/>
      <c r="J112" s="561"/>
      <c r="K112" s="563"/>
      <c r="L112" s="561"/>
      <c r="M112" s="563"/>
      <c r="N112" s="561"/>
      <c r="O112" s="563"/>
      <c r="P112" s="561"/>
      <c r="Q112" s="563"/>
      <c r="R112" s="353"/>
      <c r="S112" s="351"/>
    </row>
    <row r="113" spans="1:19">
      <c r="A113" s="353"/>
      <c r="B113" s="359" t="s">
        <v>368</v>
      </c>
      <c r="C113" s="435" t="s">
        <v>369</v>
      </c>
      <c r="D113" s="359" t="s">
        <v>369</v>
      </c>
      <c r="E113" s="359" t="s">
        <v>369</v>
      </c>
      <c r="F113" s="439" t="s">
        <v>369</v>
      </c>
      <c r="G113" s="359" t="s">
        <v>369</v>
      </c>
      <c r="H113" s="439" t="s">
        <v>369</v>
      </c>
      <c r="I113" s="359" t="s">
        <v>369</v>
      </c>
      <c r="J113" s="439" t="s">
        <v>369</v>
      </c>
      <c r="K113" s="359" t="s">
        <v>369</v>
      </c>
      <c r="L113" s="439" t="s">
        <v>369</v>
      </c>
      <c r="M113" s="359" t="s">
        <v>369</v>
      </c>
      <c r="N113" s="439" t="s">
        <v>369</v>
      </c>
      <c r="O113" s="359" t="s">
        <v>369</v>
      </c>
      <c r="P113" s="439" t="s">
        <v>369</v>
      </c>
      <c r="Q113" s="359" t="s">
        <v>369</v>
      </c>
      <c r="R113" s="353"/>
      <c r="S113" s="351"/>
    </row>
    <row r="114" spans="1:19">
      <c r="A114" s="353"/>
      <c r="B114" s="361">
        <v>20</v>
      </c>
      <c r="C114" s="374">
        <v>94500</v>
      </c>
      <c r="D114" s="384">
        <v>93900</v>
      </c>
      <c r="E114" s="384">
        <v>93300</v>
      </c>
      <c r="F114" s="384">
        <v>92800</v>
      </c>
      <c r="G114" s="384">
        <v>92200</v>
      </c>
      <c r="H114" s="384">
        <v>91600</v>
      </c>
      <c r="I114" s="384">
        <v>91100</v>
      </c>
      <c r="J114" s="384">
        <v>90500</v>
      </c>
      <c r="K114" s="384">
        <v>89900</v>
      </c>
      <c r="L114" s="384">
        <v>89200</v>
      </c>
      <c r="M114" s="384">
        <v>88700</v>
      </c>
      <c r="N114" s="384">
        <v>88100</v>
      </c>
      <c r="O114" s="384">
        <v>87500</v>
      </c>
      <c r="P114" s="384">
        <v>87000</v>
      </c>
      <c r="Q114" s="384">
        <v>86400</v>
      </c>
      <c r="R114" s="353"/>
      <c r="S114" s="351"/>
    </row>
    <row r="115" spans="1:19">
      <c r="A115" s="353"/>
      <c r="B115" s="362" t="s">
        <v>323</v>
      </c>
      <c r="C115" s="374">
        <v>63500</v>
      </c>
      <c r="D115" s="384">
        <v>63100</v>
      </c>
      <c r="E115" s="384">
        <v>62800</v>
      </c>
      <c r="F115" s="384">
        <v>62300</v>
      </c>
      <c r="G115" s="384">
        <v>62000</v>
      </c>
      <c r="H115" s="384">
        <v>61500</v>
      </c>
      <c r="I115" s="384">
        <v>61200</v>
      </c>
      <c r="J115" s="384">
        <v>60700</v>
      </c>
      <c r="K115" s="384">
        <v>60400</v>
      </c>
      <c r="L115" s="384">
        <v>60000</v>
      </c>
      <c r="M115" s="384">
        <v>59600</v>
      </c>
      <c r="N115" s="384">
        <v>59300</v>
      </c>
      <c r="O115" s="384">
        <v>58900</v>
      </c>
      <c r="P115" s="384">
        <v>58500</v>
      </c>
      <c r="Q115" s="384">
        <v>58100</v>
      </c>
      <c r="R115" s="353"/>
      <c r="S115" s="351"/>
    </row>
    <row r="116" spans="1:19">
      <c r="A116" s="353"/>
      <c r="B116" s="362" t="s">
        <v>324</v>
      </c>
      <c r="C116" s="374">
        <v>48000</v>
      </c>
      <c r="D116" s="384">
        <v>47700</v>
      </c>
      <c r="E116" s="384">
        <v>47300</v>
      </c>
      <c r="F116" s="384">
        <v>47100</v>
      </c>
      <c r="G116" s="384">
        <v>46800</v>
      </c>
      <c r="H116" s="384">
        <v>46500</v>
      </c>
      <c r="I116" s="384">
        <v>46200</v>
      </c>
      <c r="J116" s="384">
        <v>46000</v>
      </c>
      <c r="K116" s="384">
        <v>45600</v>
      </c>
      <c r="L116" s="384">
        <v>45400</v>
      </c>
      <c r="M116" s="384">
        <v>45100</v>
      </c>
      <c r="N116" s="384">
        <v>44700</v>
      </c>
      <c r="O116" s="384">
        <v>44500</v>
      </c>
      <c r="P116" s="384">
        <v>44300</v>
      </c>
      <c r="Q116" s="384">
        <v>43900</v>
      </c>
      <c r="R116" s="353"/>
      <c r="S116" s="351"/>
    </row>
    <row r="117" spans="1:19">
      <c r="A117" s="353"/>
      <c r="B117" s="362" t="s">
        <v>325</v>
      </c>
      <c r="C117" s="374">
        <v>47200</v>
      </c>
      <c r="D117" s="384">
        <v>46900</v>
      </c>
      <c r="E117" s="384">
        <v>46600</v>
      </c>
      <c r="F117" s="384">
        <v>46300</v>
      </c>
      <c r="G117" s="384">
        <v>46000</v>
      </c>
      <c r="H117" s="384">
        <v>45700</v>
      </c>
      <c r="I117" s="384">
        <v>45400</v>
      </c>
      <c r="J117" s="384">
        <v>45100</v>
      </c>
      <c r="K117" s="384">
        <v>44800</v>
      </c>
      <c r="L117" s="384">
        <v>44500</v>
      </c>
      <c r="M117" s="384">
        <v>44100</v>
      </c>
      <c r="N117" s="384">
        <v>43800</v>
      </c>
      <c r="O117" s="384">
        <v>43600</v>
      </c>
      <c r="P117" s="384">
        <v>43200</v>
      </c>
      <c r="Q117" s="384">
        <v>43000</v>
      </c>
      <c r="R117" s="353"/>
      <c r="S117" s="351"/>
    </row>
    <row r="118" spans="1:19">
      <c r="A118" s="353"/>
      <c r="B118" s="362" t="s">
        <v>328</v>
      </c>
      <c r="C118" s="374">
        <v>40500</v>
      </c>
      <c r="D118" s="384">
        <v>40300</v>
      </c>
      <c r="E118" s="384">
        <v>39900</v>
      </c>
      <c r="F118" s="384">
        <v>39700</v>
      </c>
      <c r="G118" s="384">
        <v>39500</v>
      </c>
      <c r="H118" s="384">
        <v>39100</v>
      </c>
      <c r="I118" s="384">
        <v>38900</v>
      </c>
      <c r="J118" s="384">
        <v>38700</v>
      </c>
      <c r="K118" s="384">
        <v>38400</v>
      </c>
      <c r="L118" s="384">
        <v>38100</v>
      </c>
      <c r="M118" s="384">
        <v>37900</v>
      </c>
      <c r="N118" s="384">
        <v>37600</v>
      </c>
      <c r="O118" s="384">
        <v>37300</v>
      </c>
      <c r="P118" s="384">
        <v>37100</v>
      </c>
      <c r="Q118" s="384">
        <v>36900</v>
      </c>
      <c r="R118" s="353"/>
      <c r="S118" s="351"/>
    </row>
    <row r="119" spans="1:19" ht="14.25" thickBot="1">
      <c r="A119" s="353"/>
      <c r="B119" s="363" t="s">
        <v>329</v>
      </c>
      <c r="C119" s="363">
        <v>41200</v>
      </c>
      <c r="D119" s="385">
        <v>40800</v>
      </c>
      <c r="E119" s="386">
        <v>40600</v>
      </c>
      <c r="F119" s="387">
        <v>40300</v>
      </c>
      <c r="G119" s="387">
        <v>40100</v>
      </c>
      <c r="H119" s="387">
        <v>39700</v>
      </c>
      <c r="I119" s="387">
        <v>39500</v>
      </c>
      <c r="J119" s="387">
        <v>39300</v>
      </c>
      <c r="K119" s="387">
        <v>38900</v>
      </c>
      <c r="L119" s="387">
        <v>38700</v>
      </c>
      <c r="M119" s="387">
        <v>38400</v>
      </c>
      <c r="N119" s="387">
        <v>38100</v>
      </c>
      <c r="O119" s="387">
        <v>37900</v>
      </c>
      <c r="P119" s="387">
        <v>37600</v>
      </c>
      <c r="Q119" s="387">
        <v>37300</v>
      </c>
      <c r="R119" s="353"/>
      <c r="S119" s="351"/>
    </row>
    <row r="120" spans="1:19">
      <c r="A120" s="353"/>
      <c r="B120" s="358"/>
      <c r="C120" s="358"/>
      <c r="D120" s="358"/>
      <c r="E120" s="358"/>
      <c r="F120" s="358"/>
      <c r="G120" s="358"/>
      <c r="H120" s="358"/>
      <c r="I120" s="358"/>
      <c r="J120" s="358"/>
      <c r="K120" s="358"/>
      <c r="L120" s="358"/>
      <c r="M120" s="358"/>
      <c r="N120" s="358"/>
      <c r="O120" s="358"/>
      <c r="P120" s="358"/>
      <c r="Q120" s="358"/>
      <c r="R120" s="353"/>
      <c r="S120" s="351"/>
    </row>
    <row r="121" spans="1:19">
      <c r="A121" s="353"/>
      <c r="B121" s="358"/>
      <c r="C121" s="358"/>
      <c r="D121" s="358"/>
      <c r="E121" s="358"/>
      <c r="F121" s="358"/>
      <c r="G121" s="358"/>
      <c r="H121" s="358"/>
      <c r="I121" s="358"/>
      <c r="J121" s="358"/>
      <c r="K121" s="358"/>
      <c r="L121" s="358"/>
      <c r="M121" s="358"/>
      <c r="N121" s="358"/>
      <c r="O121" s="358"/>
      <c r="P121" s="358"/>
      <c r="Q121" s="358"/>
      <c r="R121" s="353"/>
      <c r="S121" s="351"/>
    </row>
    <row r="122" spans="1:19" ht="15" customHeight="1">
      <c r="A122" s="353"/>
      <c r="B122" s="358" t="s">
        <v>384</v>
      </c>
      <c r="C122" s="358"/>
      <c r="D122" s="358"/>
      <c r="E122" s="358"/>
      <c r="F122" s="358"/>
      <c r="G122" s="358"/>
      <c r="H122" s="358"/>
      <c r="I122" s="358"/>
      <c r="J122" s="358"/>
      <c r="K122" s="358"/>
      <c r="L122" s="358"/>
      <c r="M122" s="358"/>
      <c r="N122" s="358"/>
      <c r="O122" s="358"/>
      <c r="P122" s="358"/>
      <c r="Q122" s="358"/>
      <c r="R122" s="353"/>
      <c r="S122" s="351"/>
    </row>
    <row r="123" spans="1:19" ht="15.75" customHeight="1" thickBot="1">
      <c r="A123" s="353"/>
      <c r="B123" s="358" t="s">
        <v>371</v>
      </c>
      <c r="C123" s="358"/>
      <c r="D123" s="358"/>
      <c r="E123" s="358"/>
      <c r="F123" s="358"/>
      <c r="G123" s="358"/>
      <c r="H123" s="358"/>
      <c r="I123" s="358"/>
      <c r="J123" s="358"/>
      <c r="K123" s="358"/>
      <c r="L123" s="358"/>
      <c r="M123" s="358"/>
      <c r="N123" s="358"/>
      <c r="O123" s="561" t="s">
        <v>366</v>
      </c>
      <c r="P123" s="561"/>
      <c r="Q123" s="561"/>
      <c r="R123" s="353"/>
      <c r="S123" s="351"/>
    </row>
    <row r="124" spans="1:19" ht="13.5" customHeight="1">
      <c r="A124" s="353"/>
      <c r="B124" s="556" t="s">
        <v>367</v>
      </c>
      <c r="C124" s="564" t="s">
        <v>391</v>
      </c>
      <c r="D124" s="558" t="s">
        <v>392</v>
      </c>
      <c r="E124" s="566" t="s">
        <v>393</v>
      </c>
      <c r="F124" s="560" t="s">
        <v>394</v>
      </c>
      <c r="G124" s="562" t="s">
        <v>395</v>
      </c>
      <c r="H124" s="560" t="s">
        <v>396</v>
      </c>
      <c r="I124" s="562" t="s">
        <v>397</v>
      </c>
      <c r="J124" s="560" t="s">
        <v>398</v>
      </c>
      <c r="K124" s="562" t="s">
        <v>399</v>
      </c>
      <c r="L124" s="560" t="s">
        <v>400</v>
      </c>
      <c r="M124" s="562" t="s">
        <v>401</v>
      </c>
      <c r="N124" s="560" t="s">
        <v>402</v>
      </c>
      <c r="O124" s="562" t="s">
        <v>403</v>
      </c>
      <c r="P124" s="560" t="s">
        <v>404</v>
      </c>
      <c r="Q124" s="567" t="s">
        <v>390</v>
      </c>
      <c r="R124" s="353"/>
      <c r="S124" s="351"/>
    </row>
    <row r="125" spans="1:19" ht="14.25" thickBot="1">
      <c r="A125" s="353"/>
      <c r="B125" s="557"/>
      <c r="C125" s="565"/>
      <c r="D125" s="559"/>
      <c r="E125" s="559"/>
      <c r="F125" s="561"/>
      <c r="G125" s="563"/>
      <c r="H125" s="561"/>
      <c r="I125" s="563"/>
      <c r="J125" s="561"/>
      <c r="K125" s="563"/>
      <c r="L125" s="561"/>
      <c r="M125" s="563"/>
      <c r="N125" s="561"/>
      <c r="O125" s="563"/>
      <c r="P125" s="561"/>
      <c r="Q125" s="563"/>
      <c r="R125" s="353"/>
      <c r="S125" s="351"/>
    </row>
    <row r="126" spans="1:19">
      <c r="A126" s="353"/>
      <c r="B126" s="359" t="s">
        <v>368</v>
      </c>
      <c r="C126" s="435" t="s">
        <v>369</v>
      </c>
      <c r="D126" s="359" t="s">
        <v>369</v>
      </c>
      <c r="E126" s="359" t="s">
        <v>369</v>
      </c>
      <c r="F126" s="439" t="s">
        <v>369</v>
      </c>
      <c r="G126" s="359" t="s">
        <v>369</v>
      </c>
      <c r="H126" s="439" t="s">
        <v>369</v>
      </c>
      <c r="I126" s="359" t="s">
        <v>369</v>
      </c>
      <c r="J126" s="439" t="s">
        <v>369</v>
      </c>
      <c r="K126" s="359" t="s">
        <v>369</v>
      </c>
      <c r="L126" s="439" t="s">
        <v>369</v>
      </c>
      <c r="M126" s="359" t="s">
        <v>369</v>
      </c>
      <c r="N126" s="439" t="s">
        <v>369</v>
      </c>
      <c r="O126" s="359" t="s">
        <v>369</v>
      </c>
      <c r="P126" s="439" t="s">
        <v>369</v>
      </c>
      <c r="Q126" s="359" t="s">
        <v>369</v>
      </c>
      <c r="R126" s="353"/>
      <c r="S126" s="351"/>
    </row>
    <row r="127" spans="1:19">
      <c r="A127" s="353"/>
      <c r="B127" s="361" t="s">
        <v>332</v>
      </c>
      <c r="C127" s="374">
        <v>86400</v>
      </c>
      <c r="D127" s="375">
        <v>86000</v>
      </c>
      <c r="E127" s="375">
        <v>85500</v>
      </c>
      <c r="F127" s="375">
        <v>85000</v>
      </c>
      <c r="G127" s="375">
        <v>84600</v>
      </c>
      <c r="H127" s="375">
        <v>84200</v>
      </c>
      <c r="I127" s="375">
        <v>83800</v>
      </c>
      <c r="J127" s="375">
        <v>83300</v>
      </c>
      <c r="K127" s="375">
        <v>82900</v>
      </c>
      <c r="L127" s="375">
        <v>82400</v>
      </c>
      <c r="M127" s="375">
        <v>82000</v>
      </c>
      <c r="N127" s="375">
        <v>81500</v>
      </c>
      <c r="O127" s="375">
        <v>81100</v>
      </c>
      <c r="P127" s="375">
        <v>80600</v>
      </c>
      <c r="Q127" s="375">
        <v>80200</v>
      </c>
      <c r="R127" s="353"/>
      <c r="S127" s="351"/>
    </row>
    <row r="128" spans="1:19">
      <c r="A128" s="353"/>
      <c r="B128" s="362" t="s">
        <v>330</v>
      </c>
      <c r="C128" s="374">
        <v>58000</v>
      </c>
      <c r="D128" s="375">
        <v>57700</v>
      </c>
      <c r="E128" s="375">
        <v>57400</v>
      </c>
      <c r="F128" s="375">
        <v>57100</v>
      </c>
      <c r="G128" s="375">
        <v>56900</v>
      </c>
      <c r="H128" s="375">
        <v>56500</v>
      </c>
      <c r="I128" s="375">
        <v>56200</v>
      </c>
      <c r="J128" s="375">
        <v>56000</v>
      </c>
      <c r="K128" s="375">
        <v>55600</v>
      </c>
      <c r="L128" s="375">
        <v>55400</v>
      </c>
      <c r="M128" s="375">
        <v>55100</v>
      </c>
      <c r="N128" s="375">
        <v>54700</v>
      </c>
      <c r="O128" s="375">
        <v>54500</v>
      </c>
      <c r="P128" s="375">
        <v>54100</v>
      </c>
      <c r="Q128" s="375">
        <v>53900</v>
      </c>
      <c r="R128" s="353"/>
      <c r="S128" s="351"/>
    </row>
    <row r="129" spans="1:19">
      <c r="A129" s="353"/>
      <c r="B129" s="362" t="s">
        <v>331</v>
      </c>
      <c r="C129" s="374">
        <v>66400</v>
      </c>
      <c r="D129" s="375">
        <v>66000</v>
      </c>
      <c r="E129" s="375">
        <v>65600</v>
      </c>
      <c r="F129" s="375">
        <v>65200</v>
      </c>
      <c r="G129" s="375">
        <v>64800</v>
      </c>
      <c r="H129" s="375">
        <v>64400</v>
      </c>
      <c r="I129" s="375">
        <v>63900</v>
      </c>
      <c r="J129" s="375">
        <v>63600</v>
      </c>
      <c r="K129" s="375">
        <v>63100</v>
      </c>
      <c r="L129" s="375">
        <v>62700</v>
      </c>
      <c r="M129" s="375">
        <v>62300</v>
      </c>
      <c r="N129" s="375">
        <v>61900</v>
      </c>
      <c r="O129" s="375">
        <v>61400</v>
      </c>
      <c r="P129" s="375">
        <v>61100</v>
      </c>
      <c r="Q129" s="375">
        <v>60600</v>
      </c>
      <c r="R129" s="353"/>
      <c r="S129" s="351"/>
    </row>
    <row r="130" spans="1:19" ht="14.25" thickBot="1">
      <c r="A130" s="353"/>
      <c r="B130" s="363" t="s">
        <v>333</v>
      </c>
      <c r="C130" s="363">
        <v>50100</v>
      </c>
      <c r="D130" s="376">
        <v>49800</v>
      </c>
      <c r="E130" s="382">
        <v>49500</v>
      </c>
      <c r="F130" s="383">
        <v>49300</v>
      </c>
      <c r="G130" s="383">
        <v>48900</v>
      </c>
      <c r="H130" s="383">
        <v>48700</v>
      </c>
      <c r="I130" s="383">
        <v>48300</v>
      </c>
      <c r="J130" s="383">
        <v>48100</v>
      </c>
      <c r="K130" s="383">
        <v>47800</v>
      </c>
      <c r="L130" s="383">
        <v>47600</v>
      </c>
      <c r="M130" s="383">
        <v>47300</v>
      </c>
      <c r="N130" s="383">
        <v>47000</v>
      </c>
      <c r="O130" s="383">
        <v>46800</v>
      </c>
      <c r="P130" s="383">
        <v>46400</v>
      </c>
      <c r="Q130" s="383">
        <v>46200</v>
      </c>
      <c r="R130" s="353"/>
      <c r="S130" s="351"/>
    </row>
    <row r="131" spans="1:19">
      <c r="A131" s="353"/>
      <c r="B131" s="358"/>
      <c r="C131" s="358"/>
      <c r="D131" s="358"/>
      <c r="E131" s="358"/>
      <c r="F131" s="358"/>
      <c r="G131" s="358"/>
      <c r="H131" s="358"/>
      <c r="I131" s="358"/>
      <c r="J131" s="358"/>
      <c r="K131" s="358"/>
      <c r="L131" s="358"/>
      <c r="M131" s="358"/>
      <c r="N131" s="358"/>
      <c r="O131" s="358"/>
      <c r="P131" s="358"/>
      <c r="Q131" s="358"/>
      <c r="R131" s="353"/>
      <c r="S131" s="351"/>
    </row>
    <row r="132" spans="1:19">
      <c r="A132" s="353"/>
      <c r="B132" s="358"/>
      <c r="C132" s="358"/>
      <c r="D132" s="358"/>
      <c r="E132" s="358"/>
      <c r="F132" s="358"/>
      <c r="G132" s="358"/>
      <c r="H132" s="358"/>
      <c r="I132" s="358"/>
      <c r="J132" s="358"/>
      <c r="K132" s="358"/>
      <c r="L132" s="358"/>
      <c r="M132" s="358"/>
      <c r="N132" s="358"/>
      <c r="O132" s="358"/>
      <c r="P132" s="358"/>
      <c r="Q132" s="358"/>
      <c r="R132" s="353"/>
      <c r="S132" s="351"/>
    </row>
    <row r="133" spans="1:19">
      <c r="A133" s="353"/>
      <c r="B133" s="358" t="s">
        <v>385</v>
      </c>
      <c r="C133" s="358"/>
      <c r="D133" s="358"/>
      <c r="E133" s="358"/>
      <c r="F133" s="358"/>
      <c r="G133" s="358"/>
      <c r="H133" s="358"/>
      <c r="I133" s="358"/>
      <c r="J133" s="358"/>
      <c r="K133" s="358"/>
      <c r="L133" s="358"/>
      <c r="M133" s="358"/>
      <c r="N133" s="358"/>
      <c r="O133" s="358"/>
      <c r="P133" s="358"/>
      <c r="Q133" s="358"/>
      <c r="R133" s="353"/>
      <c r="S133" s="351"/>
    </row>
    <row r="134" spans="1:19" ht="14.25" thickBot="1">
      <c r="A134" s="353"/>
      <c r="B134" s="358" t="s">
        <v>383</v>
      </c>
      <c r="C134" s="358"/>
      <c r="D134" s="358"/>
      <c r="E134" s="358"/>
      <c r="F134" s="358"/>
      <c r="G134" s="358"/>
      <c r="H134" s="358"/>
      <c r="I134" s="358"/>
      <c r="J134" s="358"/>
      <c r="K134" s="358"/>
      <c r="L134" s="358"/>
      <c r="M134" s="358"/>
      <c r="N134" s="358"/>
      <c r="O134" s="561" t="s">
        <v>366</v>
      </c>
      <c r="P134" s="561"/>
      <c r="Q134" s="561"/>
      <c r="R134" s="353"/>
      <c r="S134" s="351"/>
    </row>
    <row r="135" spans="1:19" ht="6.75" customHeight="1">
      <c r="A135" s="353"/>
      <c r="B135" s="556" t="s">
        <v>367</v>
      </c>
      <c r="C135" s="564" t="s">
        <v>391</v>
      </c>
      <c r="D135" s="558" t="s">
        <v>392</v>
      </c>
      <c r="E135" s="566" t="s">
        <v>393</v>
      </c>
      <c r="F135" s="560" t="s">
        <v>394</v>
      </c>
      <c r="G135" s="562" t="s">
        <v>395</v>
      </c>
      <c r="H135" s="560" t="s">
        <v>396</v>
      </c>
      <c r="I135" s="562" t="s">
        <v>397</v>
      </c>
      <c r="J135" s="560" t="s">
        <v>398</v>
      </c>
      <c r="K135" s="562" t="s">
        <v>399</v>
      </c>
      <c r="L135" s="560" t="s">
        <v>400</v>
      </c>
      <c r="M135" s="562" t="s">
        <v>401</v>
      </c>
      <c r="N135" s="560" t="s">
        <v>402</v>
      </c>
      <c r="O135" s="562" t="s">
        <v>403</v>
      </c>
      <c r="P135" s="560" t="s">
        <v>404</v>
      </c>
      <c r="Q135" s="567" t="s">
        <v>390</v>
      </c>
      <c r="R135" s="353"/>
      <c r="S135" s="351"/>
    </row>
    <row r="136" spans="1:19" ht="14.25" thickBot="1">
      <c r="A136" s="353"/>
      <c r="B136" s="557"/>
      <c r="C136" s="565"/>
      <c r="D136" s="559"/>
      <c r="E136" s="559"/>
      <c r="F136" s="561"/>
      <c r="G136" s="563"/>
      <c r="H136" s="561"/>
      <c r="I136" s="563"/>
      <c r="J136" s="561"/>
      <c r="K136" s="563"/>
      <c r="L136" s="561"/>
      <c r="M136" s="563"/>
      <c r="N136" s="561"/>
      <c r="O136" s="563"/>
      <c r="P136" s="561"/>
      <c r="Q136" s="563"/>
      <c r="R136" s="353"/>
      <c r="S136" s="351"/>
    </row>
    <row r="137" spans="1:19">
      <c r="A137" s="353"/>
      <c r="B137" s="359" t="s">
        <v>368</v>
      </c>
      <c r="C137" s="435" t="s">
        <v>369</v>
      </c>
      <c r="D137" s="359" t="s">
        <v>369</v>
      </c>
      <c r="E137" s="359" t="s">
        <v>369</v>
      </c>
      <c r="F137" s="439" t="s">
        <v>369</v>
      </c>
      <c r="G137" s="359" t="s">
        <v>369</v>
      </c>
      <c r="H137" s="439" t="s">
        <v>369</v>
      </c>
      <c r="I137" s="359" t="s">
        <v>369</v>
      </c>
      <c r="J137" s="439" t="s">
        <v>369</v>
      </c>
      <c r="K137" s="359" t="s">
        <v>369</v>
      </c>
      <c r="L137" s="439" t="s">
        <v>369</v>
      </c>
      <c r="M137" s="359" t="s">
        <v>369</v>
      </c>
      <c r="N137" s="439" t="s">
        <v>369</v>
      </c>
      <c r="O137" s="359" t="s">
        <v>369</v>
      </c>
      <c r="P137" s="439" t="s">
        <v>369</v>
      </c>
      <c r="Q137" s="359" t="s">
        <v>369</v>
      </c>
      <c r="R137" s="353"/>
      <c r="S137" s="351"/>
    </row>
    <row r="138" spans="1:19">
      <c r="A138" s="353"/>
      <c r="B138" s="361" t="s">
        <v>332</v>
      </c>
      <c r="C138" s="374">
        <v>29100</v>
      </c>
      <c r="D138" s="384">
        <v>29100</v>
      </c>
      <c r="E138" s="384">
        <v>29100</v>
      </c>
      <c r="F138" s="384">
        <v>29100</v>
      </c>
      <c r="G138" s="384">
        <v>29100</v>
      </c>
      <c r="H138" s="384">
        <v>29100</v>
      </c>
      <c r="I138" s="384">
        <v>29100</v>
      </c>
      <c r="J138" s="384">
        <v>29100</v>
      </c>
      <c r="K138" s="384">
        <v>29100</v>
      </c>
      <c r="L138" s="384">
        <v>29100</v>
      </c>
      <c r="M138" s="384">
        <v>29100</v>
      </c>
      <c r="N138" s="384">
        <v>29100</v>
      </c>
      <c r="O138" s="384">
        <v>29100</v>
      </c>
      <c r="P138" s="384">
        <v>29100</v>
      </c>
      <c r="Q138" s="384">
        <v>29100</v>
      </c>
      <c r="R138" s="353"/>
      <c r="S138" s="351"/>
    </row>
    <row r="139" spans="1:19">
      <c r="A139" s="353"/>
      <c r="B139" s="362" t="s">
        <v>330</v>
      </c>
      <c r="C139" s="374">
        <v>19900</v>
      </c>
      <c r="D139" s="384">
        <v>19900</v>
      </c>
      <c r="E139" s="384">
        <v>19900</v>
      </c>
      <c r="F139" s="384">
        <v>19900</v>
      </c>
      <c r="G139" s="384">
        <v>19900</v>
      </c>
      <c r="H139" s="384">
        <v>19900</v>
      </c>
      <c r="I139" s="384">
        <v>19900</v>
      </c>
      <c r="J139" s="384">
        <v>19900</v>
      </c>
      <c r="K139" s="384">
        <v>19900</v>
      </c>
      <c r="L139" s="384">
        <v>19900</v>
      </c>
      <c r="M139" s="384">
        <v>19900</v>
      </c>
      <c r="N139" s="384">
        <v>19900</v>
      </c>
      <c r="O139" s="384">
        <v>19900</v>
      </c>
      <c r="P139" s="384">
        <v>19900</v>
      </c>
      <c r="Q139" s="384">
        <v>19900</v>
      </c>
      <c r="R139" s="353"/>
      <c r="S139" s="351"/>
    </row>
    <row r="140" spans="1:19">
      <c r="A140" s="353"/>
      <c r="B140" s="362" t="s">
        <v>331</v>
      </c>
      <c r="C140" s="374">
        <v>37900</v>
      </c>
      <c r="D140" s="384">
        <v>37700</v>
      </c>
      <c r="E140" s="384">
        <v>37600</v>
      </c>
      <c r="F140" s="384">
        <v>37300</v>
      </c>
      <c r="G140" s="384">
        <v>37100</v>
      </c>
      <c r="H140" s="384">
        <v>37000</v>
      </c>
      <c r="I140" s="384">
        <v>36800</v>
      </c>
      <c r="J140" s="384">
        <v>36500</v>
      </c>
      <c r="K140" s="384">
        <v>36300</v>
      </c>
      <c r="L140" s="384">
        <v>36200</v>
      </c>
      <c r="M140" s="384">
        <v>36000</v>
      </c>
      <c r="N140" s="384">
        <v>35700</v>
      </c>
      <c r="O140" s="384">
        <v>35600</v>
      </c>
      <c r="P140" s="384">
        <v>35400</v>
      </c>
      <c r="Q140" s="384">
        <v>35300</v>
      </c>
      <c r="R140" s="353"/>
      <c r="S140" s="351"/>
    </row>
    <row r="141" spans="1:19" ht="14.25" thickBot="1">
      <c r="A141" s="353"/>
      <c r="B141" s="363" t="s">
        <v>333</v>
      </c>
      <c r="C141" s="363">
        <v>31000</v>
      </c>
      <c r="D141" s="385">
        <v>30900</v>
      </c>
      <c r="E141" s="386">
        <v>30700</v>
      </c>
      <c r="F141" s="387">
        <v>30600</v>
      </c>
      <c r="G141" s="387">
        <v>30500</v>
      </c>
      <c r="H141" s="387">
        <v>30400</v>
      </c>
      <c r="I141" s="387">
        <v>30300</v>
      </c>
      <c r="J141" s="387">
        <v>30200</v>
      </c>
      <c r="K141" s="387">
        <v>29900</v>
      </c>
      <c r="L141" s="387">
        <v>29800</v>
      </c>
      <c r="M141" s="387">
        <v>29700</v>
      </c>
      <c r="N141" s="387">
        <v>29600</v>
      </c>
      <c r="O141" s="387">
        <v>29500</v>
      </c>
      <c r="P141" s="387">
        <v>29400</v>
      </c>
      <c r="Q141" s="387">
        <v>29300</v>
      </c>
      <c r="R141" s="353"/>
      <c r="S141" s="351"/>
    </row>
    <row r="142" spans="1:19">
      <c r="A142" s="353"/>
      <c r="B142" s="358"/>
      <c r="C142" s="358"/>
      <c r="D142" s="358"/>
      <c r="E142" s="358"/>
      <c r="F142" s="358"/>
      <c r="G142" s="358"/>
      <c r="H142" s="358"/>
      <c r="I142" s="358"/>
      <c r="J142" s="358"/>
      <c r="K142" s="358"/>
      <c r="L142" s="358"/>
      <c r="M142" s="358"/>
      <c r="N142" s="358"/>
      <c r="O142" s="358"/>
      <c r="P142" s="358"/>
      <c r="Q142" s="358"/>
      <c r="R142" s="353"/>
      <c r="S142" s="351"/>
    </row>
    <row r="143" spans="1:19">
      <c r="A143" s="353"/>
      <c r="B143" s="358"/>
      <c r="C143" s="358"/>
      <c r="D143" s="358"/>
      <c r="E143" s="358"/>
      <c r="F143" s="358"/>
      <c r="G143" s="358"/>
      <c r="H143" s="358"/>
      <c r="I143" s="358"/>
      <c r="J143" s="358"/>
      <c r="K143" s="358"/>
      <c r="L143" s="358"/>
      <c r="M143" s="358"/>
      <c r="N143" s="358"/>
      <c r="O143" s="358"/>
      <c r="P143" s="358"/>
      <c r="Q143" s="358"/>
      <c r="R143" s="353"/>
      <c r="S143" s="351"/>
    </row>
    <row r="144" spans="1:19">
      <c r="A144" s="353"/>
      <c r="B144" s="358" t="s">
        <v>386</v>
      </c>
      <c r="C144" s="358"/>
      <c r="D144" s="358"/>
      <c r="E144" s="358"/>
      <c r="F144" s="358"/>
      <c r="G144" s="358"/>
      <c r="H144" s="358"/>
      <c r="I144" s="358"/>
      <c r="J144" s="358"/>
      <c r="K144" s="358"/>
      <c r="L144" s="358"/>
      <c r="M144" s="358"/>
      <c r="N144" s="358"/>
      <c r="O144" s="358"/>
      <c r="P144" s="358"/>
      <c r="Q144" s="358"/>
      <c r="R144" s="353"/>
      <c r="S144" s="351"/>
    </row>
    <row r="145" spans="1:19" ht="14.25" thickBot="1">
      <c r="A145" s="353"/>
      <c r="B145" s="358" t="s">
        <v>387</v>
      </c>
      <c r="C145" s="358"/>
      <c r="D145" s="358"/>
      <c r="E145" s="358"/>
      <c r="F145" s="358"/>
      <c r="G145" s="358"/>
      <c r="H145" s="358"/>
      <c r="I145" s="358"/>
      <c r="J145" s="358"/>
      <c r="K145" s="358"/>
      <c r="L145" s="358"/>
      <c r="M145" s="358"/>
      <c r="N145" s="358"/>
      <c r="O145" s="561" t="s">
        <v>366</v>
      </c>
      <c r="P145" s="561"/>
      <c r="Q145" s="561"/>
      <c r="R145" s="353"/>
      <c r="S145" s="351"/>
    </row>
    <row r="146" spans="1:19" ht="9" customHeight="1">
      <c r="A146" s="353"/>
      <c r="B146" s="556" t="s">
        <v>374</v>
      </c>
      <c r="C146" s="570" t="s">
        <v>391</v>
      </c>
      <c r="D146" s="562" t="s">
        <v>392</v>
      </c>
      <c r="E146" s="570" t="s">
        <v>393</v>
      </c>
      <c r="F146" s="562" t="s">
        <v>394</v>
      </c>
      <c r="G146" s="562" t="s">
        <v>395</v>
      </c>
      <c r="H146" s="562" t="s">
        <v>396</v>
      </c>
      <c r="I146" s="562" t="s">
        <v>397</v>
      </c>
      <c r="J146" s="562" t="s">
        <v>398</v>
      </c>
      <c r="K146" s="562" t="s">
        <v>399</v>
      </c>
      <c r="L146" s="562" t="s">
        <v>400</v>
      </c>
      <c r="M146" s="562" t="s">
        <v>401</v>
      </c>
      <c r="N146" s="562" t="s">
        <v>402</v>
      </c>
      <c r="O146" s="562" t="s">
        <v>403</v>
      </c>
      <c r="P146" s="562" t="s">
        <v>404</v>
      </c>
      <c r="Q146" s="567" t="s">
        <v>390</v>
      </c>
      <c r="R146" s="353"/>
      <c r="S146" s="351"/>
    </row>
    <row r="147" spans="1:19" ht="14.25" thickBot="1">
      <c r="A147" s="353"/>
      <c r="B147" s="569"/>
      <c r="C147" s="571"/>
      <c r="D147" s="563"/>
      <c r="E147" s="571"/>
      <c r="F147" s="563"/>
      <c r="G147" s="563"/>
      <c r="H147" s="563"/>
      <c r="I147" s="563"/>
      <c r="J147" s="563"/>
      <c r="K147" s="563"/>
      <c r="L147" s="563"/>
      <c r="M147" s="563"/>
      <c r="N147" s="563"/>
      <c r="O147" s="563"/>
      <c r="P147" s="563"/>
      <c r="Q147" s="568"/>
      <c r="R147" s="353"/>
      <c r="S147" s="351"/>
    </row>
    <row r="148" spans="1:19">
      <c r="A148" s="353"/>
      <c r="B148" s="359" t="s">
        <v>368</v>
      </c>
      <c r="C148" s="435" t="s">
        <v>369</v>
      </c>
      <c r="D148" s="359" t="s">
        <v>369</v>
      </c>
      <c r="E148" s="359" t="s">
        <v>369</v>
      </c>
      <c r="F148" s="439" t="s">
        <v>369</v>
      </c>
      <c r="G148" s="359" t="s">
        <v>369</v>
      </c>
      <c r="H148" s="439" t="s">
        <v>369</v>
      </c>
      <c r="I148" s="359" t="s">
        <v>369</v>
      </c>
      <c r="J148" s="439" t="s">
        <v>369</v>
      </c>
      <c r="K148" s="359" t="s">
        <v>369</v>
      </c>
      <c r="L148" s="439" t="s">
        <v>369</v>
      </c>
      <c r="M148" s="359" t="s">
        <v>369</v>
      </c>
      <c r="N148" s="439" t="s">
        <v>369</v>
      </c>
      <c r="O148" s="359" t="s">
        <v>369</v>
      </c>
      <c r="P148" s="439" t="s">
        <v>369</v>
      </c>
      <c r="Q148" s="359" t="s">
        <v>369</v>
      </c>
      <c r="R148" s="353"/>
      <c r="S148" s="351"/>
    </row>
    <row r="149" spans="1:19">
      <c r="A149" s="353"/>
      <c r="B149" s="361" t="s">
        <v>322</v>
      </c>
      <c r="C149" s="374">
        <v>40100</v>
      </c>
      <c r="D149" s="375">
        <v>39900</v>
      </c>
      <c r="E149" s="375">
        <v>39700</v>
      </c>
      <c r="F149" s="375">
        <v>39500</v>
      </c>
      <c r="G149" s="375">
        <v>39300</v>
      </c>
      <c r="H149" s="375">
        <v>39000</v>
      </c>
      <c r="I149" s="375">
        <v>38800</v>
      </c>
      <c r="J149" s="375">
        <v>38600</v>
      </c>
      <c r="K149" s="375">
        <v>38400</v>
      </c>
      <c r="L149" s="375">
        <v>38200</v>
      </c>
      <c r="M149" s="375">
        <v>38000</v>
      </c>
      <c r="N149" s="375">
        <v>37800</v>
      </c>
      <c r="O149" s="375">
        <v>37600</v>
      </c>
      <c r="P149" s="375">
        <v>37300</v>
      </c>
      <c r="Q149" s="375">
        <v>37100</v>
      </c>
      <c r="R149" s="353"/>
      <c r="S149" s="351"/>
    </row>
    <row r="150" spans="1:19">
      <c r="A150" s="353"/>
      <c r="B150" s="362" t="s">
        <v>323</v>
      </c>
      <c r="C150" s="374">
        <v>26200</v>
      </c>
      <c r="D150" s="375">
        <v>26100</v>
      </c>
      <c r="E150" s="375">
        <v>26000</v>
      </c>
      <c r="F150" s="375">
        <v>25900</v>
      </c>
      <c r="G150" s="375">
        <v>25600</v>
      </c>
      <c r="H150" s="375">
        <v>25500</v>
      </c>
      <c r="I150" s="375">
        <v>25400</v>
      </c>
      <c r="J150" s="375">
        <v>25300</v>
      </c>
      <c r="K150" s="375">
        <v>25100</v>
      </c>
      <c r="L150" s="375">
        <v>24900</v>
      </c>
      <c r="M150" s="375">
        <v>24800</v>
      </c>
      <c r="N150" s="375">
        <v>24600</v>
      </c>
      <c r="O150" s="375">
        <v>24500</v>
      </c>
      <c r="P150" s="375">
        <v>24400</v>
      </c>
      <c r="Q150" s="375">
        <v>24300</v>
      </c>
      <c r="R150" s="353"/>
      <c r="S150" s="351"/>
    </row>
    <row r="151" spans="1:19">
      <c r="A151" s="353"/>
      <c r="B151" s="362" t="s">
        <v>324</v>
      </c>
      <c r="C151" s="374">
        <v>33200</v>
      </c>
      <c r="D151" s="375">
        <v>33100</v>
      </c>
      <c r="E151" s="375">
        <v>32900</v>
      </c>
      <c r="F151" s="375">
        <v>32700</v>
      </c>
      <c r="G151" s="375">
        <v>32400</v>
      </c>
      <c r="H151" s="375">
        <v>32200</v>
      </c>
      <c r="I151" s="375">
        <v>32000</v>
      </c>
      <c r="J151" s="375">
        <v>31800</v>
      </c>
      <c r="K151" s="375">
        <v>31500</v>
      </c>
      <c r="L151" s="375">
        <v>31300</v>
      </c>
      <c r="M151" s="375">
        <v>31100</v>
      </c>
      <c r="N151" s="375">
        <v>30900</v>
      </c>
      <c r="O151" s="375">
        <v>30700</v>
      </c>
      <c r="P151" s="375">
        <v>30500</v>
      </c>
      <c r="Q151" s="375">
        <v>30300</v>
      </c>
      <c r="R151" s="353"/>
      <c r="S151" s="351"/>
    </row>
    <row r="152" spans="1:19">
      <c r="A152" s="353"/>
      <c r="B152" s="362" t="s">
        <v>325</v>
      </c>
      <c r="C152" s="374">
        <v>26500</v>
      </c>
      <c r="D152" s="375">
        <v>26300</v>
      </c>
      <c r="E152" s="375">
        <v>26200</v>
      </c>
      <c r="F152" s="375">
        <v>26100</v>
      </c>
      <c r="G152" s="375">
        <v>25900</v>
      </c>
      <c r="H152" s="375">
        <v>25600</v>
      </c>
      <c r="I152" s="375">
        <v>25500</v>
      </c>
      <c r="J152" s="375">
        <v>25400</v>
      </c>
      <c r="K152" s="375">
        <v>25200</v>
      </c>
      <c r="L152" s="375">
        <v>25100</v>
      </c>
      <c r="M152" s="375">
        <v>24800</v>
      </c>
      <c r="N152" s="375">
        <v>24600</v>
      </c>
      <c r="O152" s="375">
        <v>24500</v>
      </c>
      <c r="P152" s="375">
        <v>24400</v>
      </c>
      <c r="Q152" s="375">
        <v>24300</v>
      </c>
      <c r="R152" s="353"/>
      <c r="S152" s="351"/>
    </row>
    <row r="153" spans="1:19">
      <c r="A153" s="353"/>
      <c r="B153" s="362" t="s">
        <v>328</v>
      </c>
      <c r="C153" s="374">
        <v>22100</v>
      </c>
      <c r="D153" s="375">
        <v>22000</v>
      </c>
      <c r="E153" s="375">
        <v>21900</v>
      </c>
      <c r="F153" s="375">
        <v>21800</v>
      </c>
      <c r="G153" s="375">
        <v>21500</v>
      </c>
      <c r="H153" s="375">
        <v>21400</v>
      </c>
      <c r="I153" s="375">
        <v>21300</v>
      </c>
      <c r="J153" s="375">
        <v>21200</v>
      </c>
      <c r="K153" s="375">
        <v>21000</v>
      </c>
      <c r="L153" s="375">
        <v>20900</v>
      </c>
      <c r="M153" s="375">
        <v>20700</v>
      </c>
      <c r="N153" s="375">
        <v>20500</v>
      </c>
      <c r="O153" s="375">
        <v>20400</v>
      </c>
      <c r="P153" s="375">
        <v>20300</v>
      </c>
      <c r="Q153" s="375">
        <v>20200</v>
      </c>
      <c r="R153" s="353"/>
      <c r="S153" s="351"/>
    </row>
    <row r="154" spans="1:19" ht="14.25" thickBot="1">
      <c r="A154" s="353"/>
      <c r="B154" s="363" t="s">
        <v>329</v>
      </c>
      <c r="C154" s="363">
        <v>18900</v>
      </c>
      <c r="D154" s="376">
        <v>18800</v>
      </c>
      <c r="E154" s="382">
        <v>18700</v>
      </c>
      <c r="F154" s="383">
        <v>18600</v>
      </c>
      <c r="G154" s="383">
        <v>18500</v>
      </c>
      <c r="H154" s="383">
        <v>18400</v>
      </c>
      <c r="I154" s="383">
        <v>18200</v>
      </c>
      <c r="J154" s="383">
        <v>18100</v>
      </c>
      <c r="K154" s="383">
        <v>17900</v>
      </c>
      <c r="L154" s="383">
        <v>17800</v>
      </c>
      <c r="M154" s="383">
        <v>17700</v>
      </c>
      <c r="N154" s="383">
        <v>17600</v>
      </c>
      <c r="O154" s="383">
        <v>17400</v>
      </c>
      <c r="P154" s="383">
        <v>17300</v>
      </c>
      <c r="Q154" s="383">
        <v>17200</v>
      </c>
      <c r="R154" s="353"/>
      <c r="S154" s="351"/>
    </row>
    <row r="155" spans="1:19">
      <c r="A155" s="353"/>
      <c r="B155" s="358"/>
      <c r="C155" s="358"/>
      <c r="D155" s="358"/>
      <c r="E155" s="358"/>
      <c r="F155" s="358"/>
      <c r="G155" s="358"/>
      <c r="H155" s="358"/>
      <c r="I155" s="358"/>
      <c r="J155" s="358"/>
      <c r="K155" s="358"/>
      <c r="L155" s="358"/>
      <c r="M155" s="358"/>
      <c r="N155" s="358"/>
      <c r="O155" s="358"/>
      <c r="P155" s="358"/>
      <c r="Q155" s="358"/>
      <c r="R155" s="353"/>
      <c r="S155" s="351"/>
    </row>
    <row r="156" spans="1:19" ht="13.5" customHeight="1">
      <c r="A156" s="353"/>
      <c r="B156" s="358"/>
      <c r="C156" s="358"/>
      <c r="D156" s="358"/>
      <c r="E156" s="358"/>
      <c r="F156" s="358"/>
      <c r="G156" s="358"/>
      <c r="H156" s="358"/>
      <c r="I156" s="358"/>
      <c r="J156" s="358"/>
      <c r="K156" s="358"/>
      <c r="L156" s="358"/>
      <c r="M156" s="358"/>
      <c r="N156" s="358"/>
      <c r="O156" s="358"/>
      <c r="P156" s="358"/>
      <c r="Q156" s="358"/>
      <c r="R156" s="353"/>
      <c r="S156" s="351"/>
    </row>
    <row r="157" spans="1:19" ht="14.25" customHeight="1">
      <c r="A157" s="353"/>
      <c r="B157" s="358" t="s">
        <v>388</v>
      </c>
      <c r="C157" s="358"/>
      <c r="D157" s="358"/>
      <c r="E157" s="358"/>
      <c r="F157" s="358"/>
      <c r="G157" s="358"/>
      <c r="H157" s="358"/>
      <c r="I157" s="358"/>
      <c r="J157" s="358"/>
      <c r="K157" s="358"/>
      <c r="L157" s="358"/>
      <c r="M157" s="358"/>
      <c r="N157" s="358"/>
      <c r="O157" s="358"/>
      <c r="P157" s="358"/>
      <c r="Q157" s="358"/>
      <c r="R157" s="353"/>
      <c r="S157" s="351"/>
    </row>
    <row r="158" spans="1:19" ht="14.25" thickBot="1">
      <c r="A158" s="353"/>
      <c r="B158" s="358" t="s">
        <v>389</v>
      </c>
      <c r="C158" s="358"/>
      <c r="D158" s="358"/>
      <c r="E158" s="358"/>
      <c r="F158" s="358"/>
      <c r="G158" s="358"/>
      <c r="H158" s="358"/>
      <c r="I158" s="358"/>
      <c r="J158" s="358"/>
      <c r="K158" s="358"/>
      <c r="L158" s="358"/>
      <c r="M158" s="358"/>
      <c r="N158" s="358"/>
      <c r="O158" s="561" t="s">
        <v>366</v>
      </c>
      <c r="P158" s="561"/>
      <c r="Q158" s="561"/>
      <c r="R158" s="353"/>
      <c r="S158" s="351"/>
    </row>
    <row r="159" spans="1:19" ht="13.5" customHeight="1">
      <c r="A159" s="353"/>
      <c r="B159" s="556" t="s">
        <v>374</v>
      </c>
      <c r="C159" s="564" t="s">
        <v>391</v>
      </c>
      <c r="D159" s="558" t="s">
        <v>392</v>
      </c>
      <c r="E159" s="566" t="s">
        <v>393</v>
      </c>
      <c r="F159" s="560" t="s">
        <v>394</v>
      </c>
      <c r="G159" s="562" t="s">
        <v>395</v>
      </c>
      <c r="H159" s="560" t="s">
        <v>396</v>
      </c>
      <c r="I159" s="562" t="s">
        <v>397</v>
      </c>
      <c r="J159" s="560" t="s">
        <v>398</v>
      </c>
      <c r="K159" s="562" t="s">
        <v>399</v>
      </c>
      <c r="L159" s="560" t="s">
        <v>400</v>
      </c>
      <c r="M159" s="562" t="s">
        <v>401</v>
      </c>
      <c r="N159" s="560" t="s">
        <v>402</v>
      </c>
      <c r="O159" s="562" t="s">
        <v>403</v>
      </c>
      <c r="P159" s="560" t="s">
        <v>404</v>
      </c>
      <c r="Q159" s="567" t="s">
        <v>390</v>
      </c>
      <c r="R159" s="353"/>
      <c r="S159" s="351"/>
    </row>
    <row r="160" spans="1:19" ht="14.25" thickBot="1">
      <c r="A160" s="353"/>
      <c r="B160" s="557"/>
      <c r="C160" s="565"/>
      <c r="D160" s="559"/>
      <c r="E160" s="559"/>
      <c r="F160" s="561"/>
      <c r="G160" s="563"/>
      <c r="H160" s="561"/>
      <c r="I160" s="563"/>
      <c r="J160" s="561"/>
      <c r="K160" s="563"/>
      <c r="L160" s="561"/>
      <c r="M160" s="563"/>
      <c r="N160" s="561"/>
      <c r="O160" s="563"/>
      <c r="P160" s="561"/>
      <c r="Q160" s="563"/>
      <c r="R160" s="353"/>
      <c r="S160" s="351"/>
    </row>
    <row r="161" spans="1:19">
      <c r="A161" s="353"/>
      <c r="B161" s="359" t="s">
        <v>368</v>
      </c>
      <c r="C161" s="435" t="s">
        <v>369</v>
      </c>
      <c r="D161" s="359" t="s">
        <v>369</v>
      </c>
      <c r="E161" s="359" t="s">
        <v>369</v>
      </c>
      <c r="F161" s="439" t="s">
        <v>369</v>
      </c>
      <c r="G161" s="359" t="s">
        <v>369</v>
      </c>
      <c r="H161" s="439" t="s">
        <v>369</v>
      </c>
      <c r="I161" s="359" t="s">
        <v>369</v>
      </c>
      <c r="J161" s="439" t="s">
        <v>369</v>
      </c>
      <c r="K161" s="359" t="s">
        <v>369</v>
      </c>
      <c r="L161" s="439" t="s">
        <v>369</v>
      </c>
      <c r="M161" s="359" t="s">
        <v>369</v>
      </c>
      <c r="N161" s="439" t="s">
        <v>369</v>
      </c>
      <c r="O161" s="359" t="s">
        <v>369</v>
      </c>
      <c r="P161" s="439" t="s">
        <v>369</v>
      </c>
      <c r="Q161" s="359" t="s">
        <v>369</v>
      </c>
      <c r="R161" s="353"/>
      <c r="S161" s="351"/>
    </row>
    <row r="162" spans="1:19">
      <c r="A162" s="353"/>
      <c r="B162" s="361" t="s">
        <v>322</v>
      </c>
      <c r="C162" s="436">
        <v>13100</v>
      </c>
      <c r="D162" s="438">
        <v>13100</v>
      </c>
      <c r="E162" s="438">
        <v>13100</v>
      </c>
      <c r="F162" s="440">
        <v>13100</v>
      </c>
      <c r="G162" s="438">
        <v>13100</v>
      </c>
      <c r="H162" s="440">
        <v>13100</v>
      </c>
      <c r="I162" s="438">
        <v>13100</v>
      </c>
      <c r="J162" s="440">
        <v>13100</v>
      </c>
      <c r="K162" s="438">
        <v>13100</v>
      </c>
      <c r="L162" s="440">
        <v>13100</v>
      </c>
      <c r="M162" s="438">
        <v>13100</v>
      </c>
      <c r="N162" s="440">
        <v>13100</v>
      </c>
      <c r="O162" s="438">
        <v>13100</v>
      </c>
      <c r="P162" s="440">
        <v>13100</v>
      </c>
      <c r="Q162" s="438">
        <v>13100</v>
      </c>
      <c r="R162" s="353"/>
      <c r="S162" s="351"/>
    </row>
    <row r="163" spans="1:19">
      <c r="A163" s="353"/>
      <c r="B163" s="362" t="s">
        <v>323</v>
      </c>
      <c r="C163" s="436">
        <v>8100</v>
      </c>
      <c r="D163" s="438">
        <v>8100</v>
      </c>
      <c r="E163" s="438">
        <v>8100</v>
      </c>
      <c r="F163" s="440">
        <v>8100</v>
      </c>
      <c r="G163" s="438">
        <v>8100</v>
      </c>
      <c r="H163" s="440">
        <v>8100</v>
      </c>
      <c r="I163" s="438">
        <v>8100</v>
      </c>
      <c r="J163" s="440">
        <v>8100</v>
      </c>
      <c r="K163" s="438">
        <v>8100</v>
      </c>
      <c r="L163" s="440">
        <v>8100</v>
      </c>
      <c r="M163" s="438">
        <v>8100</v>
      </c>
      <c r="N163" s="440">
        <v>8100</v>
      </c>
      <c r="O163" s="438">
        <v>8100</v>
      </c>
      <c r="P163" s="440">
        <v>8100</v>
      </c>
      <c r="Q163" s="438">
        <v>8100</v>
      </c>
      <c r="R163" s="353"/>
      <c r="S163" s="351"/>
    </row>
    <row r="164" spans="1:19">
      <c r="A164" s="353"/>
      <c r="B164" s="362" t="s">
        <v>324</v>
      </c>
      <c r="C164" s="436">
        <v>19600</v>
      </c>
      <c r="D164" s="438">
        <v>19500</v>
      </c>
      <c r="E164" s="438">
        <v>19400</v>
      </c>
      <c r="F164" s="440">
        <v>19300</v>
      </c>
      <c r="G164" s="438">
        <v>19200</v>
      </c>
      <c r="H164" s="440">
        <v>19000</v>
      </c>
      <c r="I164" s="438">
        <v>18900</v>
      </c>
      <c r="J164" s="440">
        <v>18800</v>
      </c>
      <c r="K164" s="438">
        <v>18700</v>
      </c>
      <c r="L164" s="440">
        <v>18700</v>
      </c>
      <c r="M164" s="438">
        <v>18600</v>
      </c>
      <c r="N164" s="440">
        <v>18500</v>
      </c>
      <c r="O164" s="438">
        <v>18400</v>
      </c>
      <c r="P164" s="440">
        <v>18200</v>
      </c>
      <c r="Q164" s="438">
        <v>18100</v>
      </c>
      <c r="R164" s="353"/>
      <c r="S164" s="351"/>
    </row>
    <row r="165" spans="1:19">
      <c r="A165" s="353"/>
      <c r="B165" s="362" t="s">
        <v>325</v>
      </c>
      <c r="C165" s="436">
        <v>15600</v>
      </c>
      <c r="D165" s="438">
        <v>15500</v>
      </c>
      <c r="E165" s="438">
        <v>15400</v>
      </c>
      <c r="F165" s="440">
        <v>15400</v>
      </c>
      <c r="G165" s="438">
        <v>15300</v>
      </c>
      <c r="H165" s="440">
        <v>15300</v>
      </c>
      <c r="I165" s="438">
        <v>15200</v>
      </c>
      <c r="J165" s="440">
        <v>15100</v>
      </c>
      <c r="K165" s="438">
        <v>14900</v>
      </c>
      <c r="L165" s="440">
        <v>14900</v>
      </c>
      <c r="M165" s="438">
        <v>14800</v>
      </c>
      <c r="N165" s="440">
        <v>14700</v>
      </c>
      <c r="O165" s="438">
        <v>14600</v>
      </c>
      <c r="P165" s="440">
        <v>14600</v>
      </c>
      <c r="Q165" s="438">
        <v>14500</v>
      </c>
      <c r="R165" s="353"/>
      <c r="S165" s="351"/>
    </row>
    <row r="166" spans="1:19">
      <c r="A166" s="353"/>
      <c r="B166" s="362" t="s">
        <v>328</v>
      </c>
      <c r="C166" s="436">
        <v>13000</v>
      </c>
      <c r="D166" s="438">
        <v>13000</v>
      </c>
      <c r="E166" s="438">
        <v>12900</v>
      </c>
      <c r="F166" s="440">
        <v>12900</v>
      </c>
      <c r="G166" s="438">
        <v>12800</v>
      </c>
      <c r="H166" s="440">
        <v>12800</v>
      </c>
      <c r="I166" s="438">
        <v>12700</v>
      </c>
      <c r="J166" s="440">
        <v>12600</v>
      </c>
      <c r="K166" s="438">
        <v>12400</v>
      </c>
      <c r="L166" s="440">
        <v>12400</v>
      </c>
      <c r="M166" s="438">
        <v>12300</v>
      </c>
      <c r="N166" s="440">
        <v>12200</v>
      </c>
      <c r="O166" s="438">
        <v>12200</v>
      </c>
      <c r="P166" s="440">
        <v>12100</v>
      </c>
      <c r="Q166" s="438">
        <v>12100</v>
      </c>
      <c r="R166" s="353"/>
      <c r="S166" s="351"/>
    </row>
    <row r="167" spans="1:19" ht="14.25" thickBot="1">
      <c r="A167" s="353"/>
      <c r="B167" s="363" t="s">
        <v>329</v>
      </c>
      <c r="C167" s="437">
        <v>11200</v>
      </c>
      <c r="D167" s="385">
        <v>11100</v>
      </c>
      <c r="E167" s="385">
        <v>11100</v>
      </c>
      <c r="F167" s="441">
        <v>11000</v>
      </c>
      <c r="G167" s="385">
        <v>11000</v>
      </c>
      <c r="H167" s="441">
        <v>10900</v>
      </c>
      <c r="I167" s="385">
        <v>10900</v>
      </c>
      <c r="J167" s="441">
        <v>10700</v>
      </c>
      <c r="K167" s="385">
        <v>10700</v>
      </c>
      <c r="L167" s="441">
        <v>10600</v>
      </c>
      <c r="M167" s="385">
        <v>10600</v>
      </c>
      <c r="N167" s="441">
        <v>10500</v>
      </c>
      <c r="O167" s="385">
        <v>10400</v>
      </c>
      <c r="P167" s="441">
        <v>10400</v>
      </c>
      <c r="Q167" s="385">
        <v>10300</v>
      </c>
      <c r="R167" s="353"/>
      <c r="S167" s="351"/>
    </row>
    <row r="168" spans="1:19">
      <c r="A168" s="353"/>
      <c r="B168" s="353"/>
      <c r="C168" s="353"/>
      <c r="D168" s="353"/>
      <c r="E168" s="353"/>
      <c r="F168" s="353"/>
      <c r="G168" s="353"/>
      <c r="H168" s="353"/>
      <c r="I168" s="353"/>
      <c r="J168" s="353"/>
      <c r="K168" s="353"/>
      <c r="L168" s="353"/>
      <c r="M168" s="353"/>
      <c r="N168" s="353"/>
      <c r="O168" s="353"/>
      <c r="P168" s="353"/>
      <c r="Q168" s="353"/>
      <c r="R168" s="353"/>
      <c r="S168" s="351"/>
    </row>
    <row r="169" spans="1:19" ht="13.5" customHeight="1">
      <c r="A169" s="351"/>
      <c r="B169" s="353"/>
      <c r="C169" s="353"/>
      <c r="D169" s="353"/>
      <c r="E169" s="353"/>
      <c r="F169" s="353"/>
      <c r="G169" s="353"/>
      <c r="H169" s="353"/>
      <c r="I169" s="353"/>
      <c r="J169" s="353"/>
      <c r="K169" s="353"/>
      <c r="L169" s="353"/>
      <c r="M169" s="353"/>
      <c r="N169" s="353"/>
      <c r="O169" s="353"/>
      <c r="P169" s="353"/>
      <c r="Q169" s="353"/>
      <c r="R169" s="352"/>
      <c r="S169" s="351"/>
    </row>
    <row r="170" spans="1:19" ht="12" customHeight="1"/>
  </sheetData>
  <mergeCells count="226">
    <mergeCell ref="E15:E16"/>
    <mergeCell ref="C23:C24"/>
    <mergeCell ref="E23:E24"/>
    <mergeCell ref="C51:C52"/>
    <mergeCell ref="E51:E52"/>
    <mergeCell ref="C64:C65"/>
    <mergeCell ref="E64:E65"/>
    <mergeCell ref="C77:C78"/>
    <mergeCell ref="E77:E78"/>
    <mergeCell ref="B2:Q2"/>
    <mergeCell ref="O6:Q6"/>
    <mergeCell ref="N7:N8"/>
    <mergeCell ref="O7:O8"/>
    <mergeCell ref="P7:P8"/>
    <mergeCell ref="Q7:Q8"/>
    <mergeCell ref="O14:Q14"/>
    <mergeCell ref="L15:L16"/>
    <mergeCell ref="N15:N16"/>
    <mergeCell ref="O15:O16"/>
    <mergeCell ref="P15:P16"/>
    <mergeCell ref="Q15:Q16"/>
    <mergeCell ref="K7:K8"/>
    <mergeCell ref="L7:L8"/>
    <mergeCell ref="M7:M8"/>
    <mergeCell ref="D15:D16"/>
    <mergeCell ref="F15:F16"/>
    <mergeCell ref="G15:G16"/>
    <mergeCell ref="H15:H16"/>
    <mergeCell ref="I15:I16"/>
    <mergeCell ref="J15:J16"/>
    <mergeCell ref="C7:C8"/>
    <mergeCell ref="E7:E8"/>
    <mergeCell ref="C15:C16"/>
    <mergeCell ref="K15:K16"/>
    <mergeCell ref="D7:D8"/>
    <mergeCell ref="F7:F8"/>
    <mergeCell ref="G7:G8"/>
    <mergeCell ref="H7:H8"/>
    <mergeCell ref="I7:I8"/>
    <mergeCell ref="J7:J8"/>
    <mergeCell ref="B32:Q32"/>
    <mergeCell ref="B7:B8"/>
    <mergeCell ref="B15:B16"/>
    <mergeCell ref="M15:M16"/>
    <mergeCell ref="O22:Q22"/>
    <mergeCell ref="B23:B24"/>
    <mergeCell ref="D23:D24"/>
    <mergeCell ref="F23:F24"/>
    <mergeCell ref="G23:G24"/>
    <mergeCell ref="H23:H24"/>
    <mergeCell ref="M23:M24"/>
    <mergeCell ref="N23:N24"/>
    <mergeCell ref="O23:O24"/>
    <mergeCell ref="P23:P24"/>
    <mergeCell ref="I23:I24"/>
    <mergeCell ref="J23:J24"/>
    <mergeCell ref="K23:K24"/>
    <mergeCell ref="L23:L24"/>
    <mergeCell ref="Q23:Q24"/>
    <mergeCell ref="B43:Q43"/>
    <mergeCell ref="B33:M33"/>
    <mergeCell ref="M64:M65"/>
    <mergeCell ref="N64:N65"/>
    <mergeCell ref="O64:O65"/>
    <mergeCell ref="P64:P65"/>
    <mergeCell ref="Q64:Q65"/>
    <mergeCell ref="L51:L52"/>
    <mergeCell ref="M51:M52"/>
    <mergeCell ref="N51:N52"/>
    <mergeCell ref="O51:O52"/>
    <mergeCell ref="P51:P52"/>
    <mergeCell ref="Q51:Q52"/>
    <mergeCell ref="B44:Q44"/>
    <mergeCell ref="O50:Q50"/>
    <mergeCell ref="B51:B52"/>
    <mergeCell ref="D51:D52"/>
    <mergeCell ref="F51:F52"/>
    <mergeCell ref="G51:G52"/>
    <mergeCell ref="H51:H52"/>
    <mergeCell ref="I51:I52"/>
    <mergeCell ref="J51:J52"/>
    <mergeCell ref="K51:K52"/>
    <mergeCell ref="O76:Q76"/>
    <mergeCell ref="O63:Q63"/>
    <mergeCell ref="B64:B65"/>
    <mergeCell ref="D64:D65"/>
    <mergeCell ref="F64:F65"/>
    <mergeCell ref="G64:G65"/>
    <mergeCell ref="H64:H65"/>
    <mergeCell ref="I64:I65"/>
    <mergeCell ref="J64:J65"/>
    <mergeCell ref="K64:K65"/>
    <mergeCell ref="L64:L65"/>
    <mergeCell ref="P77:P78"/>
    <mergeCell ref="Q77:Q78"/>
    <mergeCell ref="O86:Q86"/>
    <mergeCell ref="B87:B88"/>
    <mergeCell ref="D87:D88"/>
    <mergeCell ref="F87:F88"/>
    <mergeCell ref="G87:G88"/>
    <mergeCell ref="H87:H88"/>
    <mergeCell ref="I87:I88"/>
    <mergeCell ref="J87:J88"/>
    <mergeCell ref="J77:J78"/>
    <mergeCell ref="K77:K78"/>
    <mergeCell ref="L77:L78"/>
    <mergeCell ref="M77:M78"/>
    <mergeCell ref="N77:N78"/>
    <mergeCell ref="O77:O78"/>
    <mergeCell ref="B77:B78"/>
    <mergeCell ref="D77:D78"/>
    <mergeCell ref="F77:F78"/>
    <mergeCell ref="G77:G78"/>
    <mergeCell ref="H77:H78"/>
    <mergeCell ref="I77:I78"/>
    <mergeCell ref="C87:C88"/>
    <mergeCell ref="E87:E88"/>
    <mergeCell ref="L97:L98"/>
    <mergeCell ref="M97:M98"/>
    <mergeCell ref="N97:N98"/>
    <mergeCell ref="O97:O98"/>
    <mergeCell ref="P97:P98"/>
    <mergeCell ref="Q97:Q98"/>
    <mergeCell ref="Q87:Q88"/>
    <mergeCell ref="O96:Q96"/>
    <mergeCell ref="B97:B98"/>
    <mergeCell ref="D97:D98"/>
    <mergeCell ref="F97:F98"/>
    <mergeCell ref="G97:G98"/>
    <mergeCell ref="H97:H98"/>
    <mergeCell ref="I97:I98"/>
    <mergeCell ref="J97:J98"/>
    <mergeCell ref="K97:K98"/>
    <mergeCell ref="K87:K88"/>
    <mergeCell ref="L87:L88"/>
    <mergeCell ref="M87:M88"/>
    <mergeCell ref="N87:N88"/>
    <mergeCell ref="O87:O88"/>
    <mergeCell ref="P87:P88"/>
    <mergeCell ref="C97:C98"/>
    <mergeCell ref="E97:E98"/>
    <mergeCell ref="M111:M112"/>
    <mergeCell ref="N111:N112"/>
    <mergeCell ref="O111:O112"/>
    <mergeCell ref="P111:P112"/>
    <mergeCell ref="Q111:Q112"/>
    <mergeCell ref="O123:Q123"/>
    <mergeCell ref="O110:Q110"/>
    <mergeCell ref="B111:B112"/>
    <mergeCell ref="D111:D112"/>
    <mergeCell ref="F111:F112"/>
    <mergeCell ref="G111:G112"/>
    <mergeCell ref="H111:H112"/>
    <mergeCell ref="I111:I112"/>
    <mergeCell ref="J111:J112"/>
    <mergeCell ref="K111:K112"/>
    <mergeCell ref="L111:L112"/>
    <mergeCell ref="C111:C112"/>
    <mergeCell ref="E111:E112"/>
    <mergeCell ref="P124:P125"/>
    <mergeCell ref="Q124:Q125"/>
    <mergeCell ref="O134:Q134"/>
    <mergeCell ref="B135:B136"/>
    <mergeCell ref="D135:D136"/>
    <mergeCell ref="F135:F136"/>
    <mergeCell ref="G135:G136"/>
    <mergeCell ref="H135:H136"/>
    <mergeCell ref="I135:I136"/>
    <mergeCell ref="J124:J125"/>
    <mergeCell ref="K124:K125"/>
    <mergeCell ref="L124:L125"/>
    <mergeCell ref="M124:M125"/>
    <mergeCell ref="N124:N125"/>
    <mergeCell ref="O124:O125"/>
    <mergeCell ref="B124:B125"/>
    <mergeCell ref="D124:D125"/>
    <mergeCell ref="F124:F125"/>
    <mergeCell ref="G124:G125"/>
    <mergeCell ref="H124:H125"/>
    <mergeCell ref="I124:I125"/>
    <mergeCell ref="C124:C125"/>
    <mergeCell ref="E124:E125"/>
    <mergeCell ref="C135:C136"/>
    <mergeCell ref="B146:B147"/>
    <mergeCell ref="D146:D147"/>
    <mergeCell ref="F146:F147"/>
    <mergeCell ref="G146:G147"/>
    <mergeCell ref="H146:H147"/>
    <mergeCell ref="I146:I147"/>
    <mergeCell ref="J146:J147"/>
    <mergeCell ref="K146:K147"/>
    <mergeCell ref="K135:K136"/>
    <mergeCell ref="J135:J136"/>
    <mergeCell ref="E135:E136"/>
    <mergeCell ref="C146:C147"/>
    <mergeCell ref="E146:E147"/>
    <mergeCell ref="L146:L147"/>
    <mergeCell ref="M146:M147"/>
    <mergeCell ref="N146:N147"/>
    <mergeCell ref="M159:M160"/>
    <mergeCell ref="N159:N160"/>
    <mergeCell ref="O146:O147"/>
    <mergeCell ref="P146:P147"/>
    <mergeCell ref="Q146:Q147"/>
    <mergeCell ref="Q135:Q136"/>
    <mergeCell ref="O145:Q145"/>
    <mergeCell ref="L135:L136"/>
    <mergeCell ref="M135:M136"/>
    <mergeCell ref="N135:N136"/>
    <mergeCell ref="O135:O136"/>
    <mergeCell ref="P135:P136"/>
    <mergeCell ref="O159:O160"/>
    <mergeCell ref="P159:P160"/>
    <mergeCell ref="Q159:Q160"/>
    <mergeCell ref="O158:Q158"/>
    <mergeCell ref="B159:B160"/>
    <mergeCell ref="D159:D160"/>
    <mergeCell ref="F159:F160"/>
    <mergeCell ref="G159:G160"/>
    <mergeCell ref="H159:H160"/>
    <mergeCell ref="I159:I160"/>
    <mergeCell ref="J159:J160"/>
    <mergeCell ref="K159:K160"/>
    <mergeCell ref="L159:L160"/>
    <mergeCell ref="C159:C160"/>
    <mergeCell ref="E159:E160"/>
  </mergeCells>
  <phoneticPr fontId="3"/>
  <pageMargins left="0.5" right="0.17" top="0.78740157480314965" bottom="0.78740157480314965" header="0.51181102362204722" footer="0.51181102362204722"/>
  <pageSetup paperSize="9" scale="60" orientation="portrait" r:id="rId1"/>
  <headerFooter alignWithMargins="0"/>
  <rowBreaks count="1" manualBreakCount="1">
    <brk id="83"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294D-7CFB-4F65-B684-95A93A2E6C9B}">
  <sheetPr>
    <tabColor rgb="FF92D050"/>
    <pageSetUpPr fitToPage="1"/>
  </sheetPr>
  <dimension ref="A1:AT45"/>
  <sheetViews>
    <sheetView view="pageBreakPreview" zoomScale="96" zoomScaleNormal="96" zoomScaleSheetLayoutView="96" workbookViewId="0"/>
  </sheetViews>
  <sheetFormatPr defaultColWidth="9" defaultRowHeight="13.5"/>
  <cols>
    <col min="1" max="1" width="2.5" style="1" customWidth="1"/>
    <col min="2" max="6" width="2.75" style="1" customWidth="1"/>
    <col min="7" max="36" width="2.5" style="1" customWidth="1"/>
    <col min="37" max="37" width="4.125" style="1" customWidth="1"/>
    <col min="38" max="43" width="9.25" style="1" customWidth="1"/>
    <col min="44" max="44" width="9.75" style="1" bestFit="1" customWidth="1"/>
    <col min="45" max="16384" width="9" style="1"/>
  </cols>
  <sheetData>
    <row r="1" spans="1:46" s="70" customFormat="1" ht="17.25" customHeight="1">
      <c r="A1" s="50" t="s">
        <v>218</v>
      </c>
    </row>
    <row r="2" spans="1:46" s="433" customFormat="1" ht="24" customHeight="1">
      <c r="A2" s="58" t="s">
        <v>534</v>
      </c>
      <c r="B2" s="59"/>
      <c r="C2" s="59"/>
      <c r="D2" s="59"/>
      <c r="E2" s="59"/>
      <c r="F2" s="59"/>
      <c r="G2" s="59"/>
      <c r="H2" s="59"/>
      <c r="I2" s="59"/>
      <c r="J2" s="59"/>
      <c r="K2" s="59"/>
      <c r="L2" s="59"/>
      <c r="M2" s="59"/>
      <c r="N2" s="59"/>
      <c r="O2" s="59"/>
      <c r="P2" s="59"/>
      <c r="AL2" s="517" t="s">
        <v>533</v>
      </c>
    </row>
    <row r="3" spans="1:46" s="70" customFormat="1" ht="24.75" customHeight="1" thickBot="1">
      <c r="A3" s="58"/>
      <c r="C3" s="59"/>
      <c r="D3" s="59"/>
      <c r="E3" s="59"/>
      <c r="F3" s="59"/>
      <c r="G3" s="59"/>
      <c r="H3" s="59"/>
      <c r="I3" s="59"/>
      <c r="P3" s="50"/>
      <c r="R3" s="60" t="s">
        <v>211</v>
      </c>
      <c r="S3" s="60"/>
      <c r="T3" s="60"/>
      <c r="U3" s="781" t="str">
        <f>IF(申請別表１!A12="","",申請別表１!A12)</f>
        <v/>
      </c>
      <c r="V3" s="781"/>
      <c r="W3" s="781"/>
      <c r="X3" s="781"/>
      <c r="Y3" s="781"/>
      <c r="Z3" s="781"/>
      <c r="AA3" s="781"/>
      <c r="AB3" s="781"/>
      <c r="AC3" s="781"/>
      <c r="AD3" s="781"/>
      <c r="AE3" s="781"/>
      <c r="AF3" s="781"/>
      <c r="AG3" s="781"/>
      <c r="AH3" s="781"/>
    </row>
    <row r="4" spans="1:46" s="70" customFormat="1" ht="12" customHeight="1">
      <c r="A4" s="50"/>
      <c r="B4" s="50"/>
      <c r="C4" s="50"/>
      <c r="D4" s="50"/>
      <c r="E4" s="50"/>
      <c r="F4" s="50"/>
      <c r="G4" s="50"/>
      <c r="H4" s="50"/>
      <c r="I4" s="50"/>
      <c r="J4" s="50"/>
      <c r="K4" s="50"/>
      <c r="L4" s="50"/>
      <c r="M4" s="50"/>
      <c r="N4" s="50"/>
      <c r="O4" s="50"/>
      <c r="P4" s="50"/>
      <c r="U4" s="516"/>
      <c r="V4" s="516"/>
    </row>
    <row r="5" spans="1:46" ht="15" customHeight="1" thickBot="1">
      <c r="A5" s="504" t="s">
        <v>532</v>
      </c>
      <c r="B5" s="503"/>
      <c r="C5" s="503"/>
      <c r="D5" s="503"/>
      <c r="E5" s="503"/>
      <c r="F5" s="503"/>
      <c r="G5" s="503"/>
      <c r="H5" s="503"/>
      <c r="I5" s="503"/>
      <c r="J5" s="503"/>
      <c r="K5" s="503"/>
      <c r="L5" s="503"/>
      <c r="M5" s="503"/>
      <c r="N5" s="505"/>
      <c r="O5" s="503"/>
      <c r="P5" s="503"/>
      <c r="Q5" s="503"/>
      <c r="R5" s="503"/>
      <c r="S5" s="503"/>
      <c r="T5" s="503"/>
      <c r="U5" s="503"/>
      <c r="V5" s="503"/>
      <c r="W5" s="503"/>
      <c r="X5" s="503"/>
      <c r="Y5" s="503"/>
      <c r="Z5" s="503"/>
      <c r="AA5" s="503"/>
      <c r="AB5" s="503"/>
      <c r="AC5" s="503"/>
      <c r="AD5" s="503"/>
      <c r="AE5" s="503"/>
      <c r="AF5" s="503"/>
      <c r="AG5" s="503"/>
      <c r="AH5" s="503"/>
      <c r="AI5" s="503"/>
      <c r="AJ5" s="503"/>
      <c r="AT5" s="506"/>
    </row>
    <row r="6" spans="1:46" s="70" customFormat="1" ht="28.5" customHeight="1">
      <c r="A6" s="782" t="s">
        <v>531</v>
      </c>
      <c r="B6" s="783"/>
      <c r="C6" s="783"/>
      <c r="D6" s="783"/>
      <c r="E6" s="783"/>
      <c r="F6" s="783"/>
      <c r="G6" s="783"/>
      <c r="H6" s="784" t="s">
        <v>235</v>
      </c>
      <c r="I6" s="784"/>
      <c r="J6" s="784" t="s">
        <v>189</v>
      </c>
      <c r="K6" s="784"/>
      <c r="L6" s="784" t="s">
        <v>190</v>
      </c>
      <c r="M6" s="784"/>
      <c r="N6" s="784" t="s">
        <v>191</v>
      </c>
      <c r="O6" s="784"/>
      <c r="P6" s="784" t="s">
        <v>192</v>
      </c>
      <c r="Q6" s="784"/>
      <c r="R6" s="784" t="s">
        <v>193</v>
      </c>
      <c r="S6" s="784"/>
      <c r="T6" s="784" t="s">
        <v>530</v>
      </c>
      <c r="U6" s="784"/>
      <c r="V6" s="784" t="s">
        <v>529</v>
      </c>
      <c r="W6" s="784"/>
      <c r="X6" s="784" t="s">
        <v>528</v>
      </c>
      <c r="Y6" s="784"/>
      <c r="Z6" s="784" t="s">
        <v>197</v>
      </c>
      <c r="AA6" s="784"/>
      <c r="AB6" s="784" t="s">
        <v>198</v>
      </c>
      <c r="AC6" s="784"/>
      <c r="AD6" s="784" t="s">
        <v>199</v>
      </c>
      <c r="AE6" s="653"/>
      <c r="AF6" s="785" t="s">
        <v>236</v>
      </c>
      <c r="AG6" s="784"/>
      <c r="AH6" s="786"/>
    </row>
    <row r="7" spans="1:46" s="70" customFormat="1" ht="19.5" customHeight="1">
      <c r="A7" s="779"/>
      <c r="B7" s="780"/>
      <c r="C7" s="780"/>
      <c r="D7" s="780"/>
      <c r="E7" s="780"/>
      <c r="F7" s="780"/>
      <c r="G7" s="780"/>
      <c r="H7" s="770"/>
      <c r="I7" s="770"/>
      <c r="J7" s="770"/>
      <c r="K7" s="770"/>
      <c r="L7" s="770"/>
      <c r="M7" s="770"/>
      <c r="N7" s="770"/>
      <c r="O7" s="770"/>
      <c r="P7" s="770"/>
      <c r="Q7" s="770"/>
      <c r="R7" s="770"/>
      <c r="S7" s="770"/>
      <c r="T7" s="770"/>
      <c r="U7" s="770"/>
      <c r="V7" s="770"/>
      <c r="W7" s="770"/>
      <c r="X7" s="770"/>
      <c r="Y7" s="770"/>
      <c r="Z7" s="770"/>
      <c r="AA7" s="770"/>
      <c r="AB7" s="770"/>
      <c r="AC7" s="770"/>
      <c r="AD7" s="770"/>
      <c r="AE7" s="770"/>
      <c r="AF7" s="776" t="str">
        <f>IF(SUM(H7:AE7)&lt;&gt;0,SUM(H7:AE7),"")</f>
        <v/>
      </c>
      <c r="AG7" s="777"/>
      <c r="AH7" s="778"/>
    </row>
    <row r="8" spans="1:46" s="70" customFormat="1" ht="19.5" customHeight="1">
      <c r="A8" s="779"/>
      <c r="B8" s="780"/>
      <c r="C8" s="780"/>
      <c r="D8" s="780"/>
      <c r="E8" s="780"/>
      <c r="F8" s="780"/>
      <c r="G8" s="780"/>
      <c r="H8" s="770"/>
      <c r="I8" s="770"/>
      <c r="J8" s="770"/>
      <c r="K8" s="770"/>
      <c r="L8" s="770"/>
      <c r="M8" s="770"/>
      <c r="N8" s="770"/>
      <c r="O8" s="770"/>
      <c r="P8" s="770"/>
      <c r="Q8" s="770"/>
      <c r="R8" s="770"/>
      <c r="S8" s="770"/>
      <c r="T8" s="770"/>
      <c r="U8" s="770"/>
      <c r="V8" s="770"/>
      <c r="W8" s="770"/>
      <c r="X8" s="770"/>
      <c r="Y8" s="770"/>
      <c r="Z8" s="770"/>
      <c r="AA8" s="770"/>
      <c r="AB8" s="770"/>
      <c r="AC8" s="770"/>
      <c r="AD8" s="770"/>
      <c r="AE8" s="770"/>
      <c r="AF8" s="776" t="str">
        <f t="shared" ref="AF8:AF12" si="0">IF(SUM(H8:AE8)&lt;&gt;0,SUM(H8:AE8),"")</f>
        <v/>
      </c>
      <c r="AG8" s="777"/>
      <c r="AH8" s="778"/>
    </row>
    <row r="9" spans="1:46" s="70" customFormat="1" ht="19.5" customHeight="1">
      <c r="A9" s="779"/>
      <c r="B9" s="780"/>
      <c r="C9" s="780"/>
      <c r="D9" s="780"/>
      <c r="E9" s="780"/>
      <c r="F9" s="780"/>
      <c r="G9" s="780"/>
      <c r="H9" s="770"/>
      <c r="I9" s="770"/>
      <c r="J9" s="770"/>
      <c r="K9" s="770"/>
      <c r="L9" s="770"/>
      <c r="M9" s="770"/>
      <c r="N9" s="770"/>
      <c r="O9" s="770"/>
      <c r="P9" s="770"/>
      <c r="Q9" s="770"/>
      <c r="R9" s="770"/>
      <c r="S9" s="770"/>
      <c r="T9" s="770"/>
      <c r="U9" s="770"/>
      <c r="V9" s="770"/>
      <c r="W9" s="770"/>
      <c r="X9" s="770"/>
      <c r="Y9" s="770"/>
      <c r="Z9" s="770"/>
      <c r="AA9" s="770"/>
      <c r="AB9" s="770"/>
      <c r="AC9" s="770"/>
      <c r="AD9" s="770"/>
      <c r="AE9" s="770"/>
      <c r="AF9" s="776" t="str">
        <f t="shared" si="0"/>
        <v/>
      </c>
      <c r="AG9" s="777"/>
      <c r="AH9" s="778"/>
    </row>
    <row r="10" spans="1:46" s="70" customFormat="1" ht="19.5" customHeight="1">
      <c r="A10" s="779"/>
      <c r="B10" s="780"/>
      <c r="C10" s="780"/>
      <c r="D10" s="780"/>
      <c r="E10" s="780"/>
      <c r="F10" s="780"/>
      <c r="G10" s="780"/>
      <c r="H10" s="770"/>
      <c r="I10" s="770"/>
      <c r="J10" s="770"/>
      <c r="K10" s="770"/>
      <c r="L10" s="770"/>
      <c r="M10" s="770"/>
      <c r="N10" s="770"/>
      <c r="O10" s="770"/>
      <c r="P10" s="770"/>
      <c r="Q10" s="770"/>
      <c r="R10" s="770"/>
      <c r="S10" s="770"/>
      <c r="T10" s="770"/>
      <c r="U10" s="770"/>
      <c r="V10" s="770"/>
      <c r="W10" s="770"/>
      <c r="X10" s="770"/>
      <c r="Y10" s="770"/>
      <c r="Z10" s="770"/>
      <c r="AA10" s="770"/>
      <c r="AB10" s="770"/>
      <c r="AC10" s="770"/>
      <c r="AD10" s="770"/>
      <c r="AE10" s="770"/>
      <c r="AF10" s="776" t="str">
        <f t="shared" si="0"/>
        <v/>
      </c>
      <c r="AG10" s="777"/>
      <c r="AH10" s="778"/>
    </row>
    <row r="11" spans="1:46" s="70" customFormat="1" ht="19.5" customHeight="1" thickBot="1">
      <c r="A11" s="768"/>
      <c r="B11" s="769"/>
      <c r="C11" s="769"/>
      <c r="D11" s="769"/>
      <c r="E11" s="769"/>
      <c r="F11" s="769"/>
      <c r="G11" s="769"/>
      <c r="H11" s="770"/>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3" t="str">
        <f t="shared" si="0"/>
        <v/>
      </c>
      <c r="AG11" s="774"/>
      <c r="AH11" s="775"/>
    </row>
    <row r="12" spans="1:46" s="70" customFormat="1" ht="19.5" customHeight="1" thickBot="1">
      <c r="A12" s="771" t="s">
        <v>236</v>
      </c>
      <c r="B12" s="772"/>
      <c r="C12" s="772"/>
      <c r="D12" s="772"/>
      <c r="E12" s="772"/>
      <c r="F12" s="772"/>
      <c r="G12" s="772"/>
      <c r="H12" s="761" t="str">
        <f>IF(SUM(H7:H11)&lt;&gt;0,SUM(H7:H11),"")</f>
        <v/>
      </c>
      <c r="I12" s="761"/>
      <c r="J12" s="761" t="str">
        <f>IF(SUM(J7:J11)&lt;&gt;0,SUM(J7:J11),"")</f>
        <v/>
      </c>
      <c r="K12" s="761"/>
      <c r="L12" s="761" t="str">
        <f>IF(SUM(L7:L11)&lt;&gt;0,SUM(L7:L11),"")</f>
        <v/>
      </c>
      <c r="M12" s="761"/>
      <c r="N12" s="761" t="str">
        <f>IF(SUM(N7:N11)&lt;&gt;0,SUM(N7:N11),"")</f>
        <v/>
      </c>
      <c r="O12" s="761"/>
      <c r="P12" s="761" t="str">
        <f>IF(SUM(P7:P11)&lt;&gt;0,SUM(P7:P11),"")</f>
        <v/>
      </c>
      <c r="Q12" s="761"/>
      <c r="R12" s="761" t="str">
        <f>IF(SUM(R7:R11)&lt;&gt;0,SUM(R7:R11),"")</f>
        <v/>
      </c>
      <c r="S12" s="761"/>
      <c r="T12" s="761" t="str">
        <f>IF(SUM(T7:T11)&lt;&gt;0,SUM(T7:T11),"")</f>
        <v/>
      </c>
      <c r="U12" s="761"/>
      <c r="V12" s="761" t="str">
        <f>IF(SUM(V7:V11)&lt;&gt;0,SUM(V7:V11),"")</f>
        <v/>
      </c>
      <c r="W12" s="761"/>
      <c r="X12" s="761" t="str">
        <f>IF(SUM(X7:X11)&lt;&gt;0,SUM(X7:X11),"")</f>
        <v/>
      </c>
      <c r="Y12" s="761"/>
      <c r="Z12" s="761" t="str">
        <f>IF(SUM(Z7:Z11)&lt;&gt;0,SUM(Z7:Z11),"")</f>
        <v/>
      </c>
      <c r="AA12" s="761"/>
      <c r="AB12" s="761" t="str">
        <f>IF(SUM(AB7:AB11)&lt;&gt;0,SUM(AB7:AB11),"")</f>
        <v/>
      </c>
      <c r="AC12" s="761"/>
      <c r="AD12" s="761" t="str">
        <f>IF(SUM(AD7:AD11)&lt;&gt;0,SUM(AD7:AD11),"")</f>
        <v/>
      </c>
      <c r="AE12" s="762"/>
      <c r="AF12" s="763" t="str">
        <f t="shared" si="0"/>
        <v/>
      </c>
      <c r="AG12" s="761"/>
      <c r="AH12" s="764"/>
      <c r="AL12" s="1"/>
      <c r="AM12" s="1"/>
      <c r="AN12" s="1"/>
      <c r="AO12" s="1"/>
      <c r="AP12" s="1"/>
      <c r="AQ12" s="1"/>
      <c r="AR12" s="1"/>
    </row>
    <row r="13" spans="1:46" ht="15" customHeight="1">
      <c r="A13" s="515"/>
      <c r="B13" s="503"/>
      <c r="C13" s="503"/>
      <c r="D13" s="503"/>
      <c r="E13" s="503"/>
      <c r="F13" s="503"/>
      <c r="G13" s="503"/>
      <c r="H13" s="503"/>
      <c r="I13" s="503"/>
      <c r="J13" s="503"/>
      <c r="K13" s="503"/>
      <c r="L13" s="503"/>
      <c r="M13" s="503"/>
      <c r="N13" s="505"/>
      <c r="O13" s="503"/>
      <c r="P13" s="503"/>
      <c r="Q13" s="503"/>
      <c r="R13" s="503"/>
      <c r="S13" s="503"/>
      <c r="T13" s="514" t="s">
        <v>527</v>
      </c>
      <c r="U13" s="503"/>
      <c r="V13" s="503"/>
      <c r="X13" s="503"/>
      <c r="Y13" s="503"/>
      <c r="Z13" s="503"/>
      <c r="AA13" s="503"/>
      <c r="AB13" s="503"/>
      <c r="AC13" s="503"/>
      <c r="AD13" s="503"/>
      <c r="AE13" s="503"/>
      <c r="AF13" s="503"/>
      <c r="AG13" s="503"/>
      <c r="AH13" s="503"/>
      <c r="AI13" s="503"/>
      <c r="AJ13" s="503"/>
      <c r="AL13" s="458"/>
      <c r="AM13" s="458"/>
      <c r="AN13" s="458"/>
      <c r="AO13" s="458"/>
      <c r="AP13" s="458"/>
      <c r="AQ13" s="458"/>
      <c r="AR13" s="458"/>
      <c r="AT13" s="506"/>
    </row>
    <row r="14" spans="1:46" s="458" customFormat="1" ht="8.25" customHeight="1">
      <c r="A14" s="513"/>
      <c r="B14" s="513"/>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L14" s="1"/>
      <c r="AM14" s="1"/>
      <c r="AN14" s="1"/>
      <c r="AO14" s="1"/>
      <c r="AP14" s="1"/>
      <c r="AQ14" s="1"/>
      <c r="AR14" s="1"/>
      <c r="AT14" s="512"/>
    </row>
    <row r="15" spans="1:46" ht="15" customHeight="1">
      <c r="A15" s="504" t="s">
        <v>526</v>
      </c>
      <c r="B15" s="503"/>
      <c r="C15" s="503"/>
      <c r="D15" s="503"/>
      <c r="E15" s="503"/>
      <c r="F15" s="503"/>
      <c r="G15" s="503"/>
      <c r="H15" s="503"/>
      <c r="I15" s="503"/>
      <c r="J15" s="503"/>
      <c r="K15" s="503"/>
      <c r="L15" s="503"/>
      <c r="M15" s="503"/>
      <c r="N15" s="505"/>
      <c r="O15" s="503"/>
      <c r="P15" s="503"/>
      <c r="Q15" s="503"/>
      <c r="R15" s="503"/>
      <c r="S15" s="503"/>
      <c r="T15" s="503"/>
      <c r="U15" s="503"/>
      <c r="V15" s="503"/>
      <c r="W15" s="503"/>
      <c r="X15" s="503"/>
      <c r="Y15" s="503"/>
      <c r="Z15" s="503"/>
      <c r="AA15" s="503"/>
      <c r="AB15" s="503"/>
      <c r="AC15" s="503"/>
      <c r="AD15" s="503"/>
      <c r="AE15" s="503"/>
      <c r="AF15" s="503"/>
      <c r="AG15" s="503"/>
      <c r="AH15" s="503"/>
      <c r="AI15" s="503"/>
      <c r="AJ15" s="503"/>
      <c r="AT15" s="506"/>
    </row>
    <row r="16" spans="1:46" ht="24" customHeight="1">
      <c r="A16" s="511" t="s">
        <v>525</v>
      </c>
      <c r="B16" s="503"/>
      <c r="C16" s="503"/>
      <c r="D16" s="503"/>
      <c r="E16" s="503"/>
      <c r="F16" s="503"/>
      <c r="G16" s="503"/>
      <c r="H16" s="503"/>
      <c r="I16" s="503"/>
      <c r="J16" s="503"/>
      <c r="K16" s="503"/>
      <c r="L16" s="503"/>
      <c r="M16" s="503"/>
      <c r="N16" s="505"/>
      <c r="O16" s="503"/>
      <c r="P16" s="503"/>
      <c r="Q16" s="503"/>
      <c r="R16" s="503"/>
      <c r="S16" s="510"/>
      <c r="T16" s="503"/>
      <c r="U16" s="503"/>
      <c r="V16" s="503"/>
      <c r="W16" s="503"/>
      <c r="X16" s="503"/>
      <c r="Y16" s="503"/>
      <c r="Z16" s="503"/>
      <c r="AA16" s="503"/>
      <c r="AB16" s="510"/>
      <c r="AC16" s="503"/>
      <c r="AD16" s="503"/>
      <c r="AE16" s="503"/>
      <c r="AF16" s="765" t="str">
        <f>AF12</f>
        <v/>
      </c>
      <c r="AG16" s="766"/>
      <c r="AH16" s="766"/>
      <c r="AI16" s="503"/>
      <c r="AJ16" s="503"/>
      <c r="AT16" s="506"/>
    </row>
    <row r="17" spans="1:46" ht="4.5" customHeight="1">
      <c r="A17" s="511"/>
      <c r="B17" s="503"/>
      <c r="C17" s="503"/>
      <c r="D17" s="503"/>
      <c r="E17" s="503"/>
      <c r="F17" s="503"/>
      <c r="G17" s="503"/>
      <c r="H17" s="503"/>
      <c r="I17" s="503"/>
      <c r="J17" s="503"/>
      <c r="K17" s="503"/>
      <c r="L17" s="503"/>
      <c r="M17" s="503"/>
      <c r="N17" s="505"/>
      <c r="O17" s="503"/>
      <c r="P17" s="503"/>
      <c r="Q17" s="503"/>
      <c r="R17" s="503"/>
      <c r="S17" s="510"/>
      <c r="T17" s="503"/>
      <c r="U17" s="503"/>
      <c r="V17" s="503"/>
      <c r="W17" s="503"/>
      <c r="X17" s="503"/>
      <c r="Y17" s="503"/>
      <c r="Z17" s="503"/>
      <c r="AA17" s="503"/>
      <c r="AB17" s="510"/>
      <c r="AC17" s="503"/>
      <c r="AD17" s="503"/>
      <c r="AE17" s="503"/>
      <c r="AF17" s="509"/>
      <c r="AG17" s="508"/>
      <c r="AH17" s="508"/>
      <c r="AI17" s="503"/>
      <c r="AJ17" s="503"/>
      <c r="AT17" s="506"/>
    </row>
    <row r="18" spans="1:46" ht="24" customHeight="1">
      <c r="A18" s="511" t="s">
        <v>524</v>
      </c>
      <c r="B18" s="503"/>
      <c r="C18" s="503"/>
      <c r="D18" s="503"/>
      <c r="E18" s="503"/>
      <c r="F18" s="503"/>
      <c r="G18" s="503"/>
      <c r="H18" s="503"/>
      <c r="I18" s="503"/>
      <c r="J18" s="503"/>
      <c r="K18" s="503"/>
      <c r="L18" s="503"/>
      <c r="M18" s="503"/>
      <c r="N18" s="505"/>
      <c r="O18" s="503"/>
      <c r="P18" s="503"/>
      <c r="Q18" s="503"/>
      <c r="R18" s="503"/>
      <c r="S18" s="510"/>
      <c r="T18" s="503"/>
      <c r="U18" s="503"/>
      <c r="V18" s="503"/>
      <c r="W18" s="503"/>
      <c r="X18" s="503"/>
      <c r="Y18" s="503"/>
      <c r="Z18" s="503"/>
      <c r="AA18" s="503"/>
      <c r="AB18" s="503"/>
      <c r="AC18" s="503"/>
      <c r="AD18" s="503"/>
      <c r="AE18" s="503"/>
      <c r="AF18" s="767">
        <f>申請階層別!N28</f>
        <v>0</v>
      </c>
      <c r="AG18" s="767"/>
      <c r="AH18" s="767"/>
      <c r="AQ18" s="506"/>
    </row>
    <row r="19" spans="1:46" ht="4.5" customHeight="1" thickBot="1">
      <c r="A19" s="518"/>
      <c r="B19" s="29"/>
      <c r="C19" s="29"/>
      <c r="D19" s="29"/>
      <c r="E19" s="29"/>
      <c r="F19" s="29"/>
      <c r="G19" s="29"/>
      <c r="H19" s="29"/>
      <c r="I19" s="29"/>
      <c r="J19" s="29"/>
      <c r="K19" s="29"/>
      <c r="L19" s="29"/>
      <c r="M19" s="29"/>
      <c r="N19" s="519"/>
      <c r="O19" s="29"/>
      <c r="P19" s="29"/>
      <c r="Q19" s="29"/>
      <c r="R19" s="29"/>
      <c r="S19" s="520"/>
      <c r="T19" s="29"/>
      <c r="U19" s="29"/>
      <c r="V19" s="29"/>
      <c r="W19" s="29"/>
      <c r="X19" s="29"/>
      <c r="Y19" s="29"/>
      <c r="Z19" s="29"/>
      <c r="AA19" s="29"/>
      <c r="AB19" s="520"/>
      <c r="AC19" s="29"/>
      <c r="AD19" s="29"/>
      <c r="AE19" s="29"/>
      <c r="AF19" s="521"/>
      <c r="AG19" s="508"/>
      <c r="AH19" s="508"/>
      <c r="AI19" s="503"/>
      <c r="AJ19" s="503"/>
      <c r="AL19" s="507"/>
      <c r="AT19" s="506"/>
    </row>
    <row r="20" spans="1:46" ht="24" customHeight="1" thickBot="1">
      <c r="A20" s="522" t="s">
        <v>523</v>
      </c>
      <c r="B20" s="523"/>
      <c r="C20" s="523"/>
      <c r="D20" s="523"/>
      <c r="E20" s="523"/>
      <c r="F20" s="523"/>
      <c r="G20" s="523"/>
      <c r="H20" s="523"/>
      <c r="I20" s="523"/>
      <c r="J20" s="523"/>
      <c r="K20" s="523"/>
      <c r="L20" s="523"/>
      <c r="M20" s="523"/>
      <c r="N20" s="524"/>
      <c r="O20" s="523"/>
      <c r="P20" s="523"/>
      <c r="Q20" s="523"/>
      <c r="R20" s="523"/>
      <c r="S20" s="525"/>
      <c r="T20" s="523"/>
      <c r="U20" s="523"/>
      <c r="V20" s="526"/>
      <c r="W20" s="727" t="str">
        <f>IFERROR(ROUNDDOWN(AF16*9000/AF18,0),"")</f>
        <v/>
      </c>
      <c r="X20" s="728"/>
      <c r="Y20" s="728"/>
      <c r="Z20" s="728"/>
      <c r="AA20" s="729"/>
      <c r="AB20" s="524" t="s">
        <v>521</v>
      </c>
      <c r="AC20" s="527"/>
      <c r="AD20" s="527"/>
      <c r="AJ20" s="503"/>
      <c r="AT20" s="506"/>
    </row>
    <row r="21" spans="1:46" ht="25.5" customHeight="1" thickBot="1">
      <c r="A21" s="522" t="s">
        <v>522</v>
      </c>
      <c r="B21" s="523"/>
      <c r="C21" s="523"/>
      <c r="D21" s="523"/>
      <c r="E21" s="523"/>
      <c r="F21" s="523"/>
      <c r="G21" s="523"/>
      <c r="H21" s="523"/>
      <c r="I21" s="523"/>
      <c r="J21" s="523"/>
      <c r="K21" s="523"/>
      <c r="L21" s="523"/>
      <c r="M21" s="523"/>
      <c r="N21" s="524"/>
      <c r="O21" s="523"/>
      <c r="P21" s="523"/>
      <c r="Q21" s="523"/>
      <c r="R21" s="523"/>
      <c r="S21" s="525"/>
      <c r="T21" s="523"/>
      <c r="U21" s="523"/>
      <c r="V21" s="526"/>
      <c r="W21" s="727">
        <f>IFERROR(ROUNDDOWN(申請利用料!D38*0.0116,0),"")</f>
        <v>0</v>
      </c>
      <c r="X21" s="728"/>
      <c r="Y21" s="728"/>
      <c r="Z21" s="728"/>
      <c r="AA21" s="729"/>
      <c r="AB21" s="524" t="s">
        <v>521</v>
      </c>
      <c r="AC21" s="527"/>
      <c r="AD21" s="527"/>
      <c r="AJ21" s="503"/>
      <c r="AT21" s="506"/>
    </row>
    <row r="22" spans="1:46" ht="25.5" customHeight="1" thickBot="1">
      <c r="A22" s="522" t="s">
        <v>520</v>
      </c>
      <c r="B22" s="523"/>
      <c r="C22" s="523"/>
      <c r="D22" s="523"/>
      <c r="E22" s="523"/>
      <c r="F22" s="523"/>
      <c r="G22" s="523"/>
      <c r="H22" s="523"/>
      <c r="I22" s="523"/>
      <c r="J22" s="523"/>
      <c r="K22" s="523"/>
      <c r="L22" s="523"/>
      <c r="M22" s="523"/>
      <c r="N22" s="524"/>
      <c r="O22" s="523"/>
      <c r="P22" s="523"/>
      <c r="Q22" s="523"/>
      <c r="R22" s="523"/>
      <c r="S22" s="525"/>
      <c r="T22" s="523"/>
      <c r="U22" s="523"/>
      <c r="V22" s="523"/>
      <c r="W22" s="523"/>
      <c r="X22" s="523"/>
      <c r="Y22" s="526"/>
      <c r="Z22" s="758" t="str">
        <f>IFERROR((W20+W21),"")</f>
        <v/>
      </c>
      <c r="AA22" s="759"/>
      <c r="AB22" s="759"/>
      <c r="AC22" s="759"/>
      <c r="AD22" s="760"/>
      <c r="AE22" s="29"/>
      <c r="AJ22" s="503"/>
      <c r="AT22" s="506"/>
    </row>
    <row r="23" spans="1:46" ht="15" customHeight="1">
      <c r="A23" s="528"/>
      <c r="B23" s="523"/>
      <c r="C23" s="523"/>
      <c r="D23" s="523"/>
      <c r="E23" s="523"/>
      <c r="F23" s="523"/>
      <c r="G23" s="523"/>
      <c r="H23" s="523"/>
      <c r="I23" s="523"/>
      <c r="J23" s="523"/>
      <c r="K23" s="523"/>
      <c r="L23" s="523"/>
      <c r="M23" s="523"/>
      <c r="N23" s="524"/>
      <c r="O23" s="523"/>
      <c r="P23" s="523"/>
      <c r="Q23" s="523"/>
      <c r="R23" s="523"/>
      <c r="S23" s="523"/>
      <c r="T23" s="523"/>
      <c r="U23" s="523"/>
      <c r="V23" s="523"/>
      <c r="W23" s="523"/>
      <c r="X23" s="523"/>
      <c r="Y23" s="523"/>
      <c r="AA23" s="523"/>
      <c r="AB23" s="523"/>
      <c r="AC23" s="523"/>
      <c r="AD23" s="523"/>
      <c r="AE23" s="29"/>
      <c r="AJ23" s="503"/>
      <c r="AT23" s="506"/>
    </row>
    <row r="24" spans="1:46" s="498" customFormat="1" ht="11.25" customHeight="1">
      <c r="A24" s="504"/>
      <c r="B24" s="503"/>
      <c r="C24" s="503"/>
      <c r="D24" s="503"/>
      <c r="E24" s="503"/>
      <c r="F24" s="503"/>
      <c r="G24" s="503"/>
      <c r="H24" s="503"/>
      <c r="I24" s="503"/>
      <c r="J24" s="503"/>
      <c r="K24" s="503"/>
      <c r="L24" s="503"/>
      <c r="M24" s="503"/>
      <c r="N24" s="505"/>
      <c r="O24" s="503"/>
      <c r="P24" s="503"/>
      <c r="Q24" s="503"/>
      <c r="R24" s="503"/>
      <c r="S24" s="503"/>
      <c r="T24" s="503"/>
      <c r="U24" s="503"/>
      <c r="V24" s="503"/>
      <c r="W24" s="503"/>
      <c r="X24" s="503"/>
      <c r="Y24" s="503"/>
      <c r="Z24" s="503"/>
      <c r="AA24" s="503"/>
      <c r="AB24" s="503"/>
      <c r="AC24" s="503"/>
      <c r="AD24" s="505"/>
      <c r="AE24" s="503"/>
      <c r="AF24" s="503"/>
      <c r="AG24" s="503"/>
      <c r="AH24" s="503"/>
      <c r="AI24" s="503"/>
      <c r="AJ24" s="503"/>
      <c r="AK24" s="1"/>
      <c r="AL24" s="1"/>
      <c r="AM24" s="1"/>
      <c r="AN24" s="1"/>
      <c r="AO24" s="1"/>
      <c r="AP24" s="458"/>
      <c r="AQ24" s="458"/>
      <c r="AR24" s="458"/>
      <c r="AS24" s="499"/>
    </row>
    <row r="25" spans="1:46" ht="19.5" customHeight="1">
      <c r="A25" s="504" t="s">
        <v>519</v>
      </c>
      <c r="B25" s="503"/>
      <c r="C25" s="503"/>
      <c r="D25" s="503"/>
      <c r="E25" s="503"/>
      <c r="F25" s="503"/>
      <c r="G25" s="503"/>
      <c r="H25" s="503"/>
      <c r="I25" s="503"/>
      <c r="J25" s="503"/>
      <c r="K25" s="503"/>
      <c r="L25" s="503"/>
      <c r="M25" s="503"/>
      <c r="N25" s="505"/>
      <c r="O25" s="503"/>
      <c r="P25" s="503"/>
      <c r="Q25" s="503"/>
      <c r="R25" s="503"/>
      <c r="S25" s="503"/>
      <c r="T25" s="503"/>
      <c r="U25" s="503"/>
      <c r="V25" s="503"/>
      <c r="W25" s="503"/>
      <c r="X25" s="503"/>
      <c r="Y25" s="503"/>
      <c r="Z25" s="503"/>
      <c r="AA25" s="503"/>
      <c r="AB25" s="503"/>
      <c r="AC25" s="503"/>
      <c r="AD25" s="503"/>
      <c r="AE25" s="503"/>
      <c r="AF25" s="503"/>
      <c r="AG25" s="503"/>
      <c r="AH25" s="503"/>
      <c r="AI25" s="503"/>
      <c r="AJ25" s="503"/>
    </row>
    <row r="26" spans="1:46" ht="43.5" customHeight="1">
      <c r="A26" s="504"/>
      <c r="B26" s="737" t="s">
        <v>518</v>
      </c>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7"/>
      <c r="AI26" s="737"/>
      <c r="AJ26" s="737"/>
    </row>
    <row r="27" spans="1:46" ht="20.25" customHeight="1" thickBot="1">
      <c r="A27" s="503" t="s">
        <v>517</v>
      </c>
      <c r="B27" s="489"/>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2" t="s">
        <v>516</v>
      </c>
    </row>
    <row r="28" spans="1:46" s="498" customFormat="1" ht="27.75" customHeight="1">
      <c r="A28" s="501" t="s">
        <v>515</v>
      </c>
      <c r="B28" s="730" t="s">
        <v>514</v>
      </c>
      <c r="C28" s="731"/>
      <c r="D28" s="731"/>
      <c r="E28" s="731"/>
      <c r="F28" s="731"/>
      <c r="G28" s="731"/>
      <c r="H28" s="731"/>
      <c r="I28" s="731"/>
      <c r="J28" s="731"/>
      <c r="K28" s="731"/>
      <c r="L28" s="731"/>
      <c r="M28" s="731"/>
      <c r="N28" s="731"/>
      <c r="O28" s="731"/>
      <c r="P28" s="731"/>
      <c r="Q28" s="731"/>
      <c r="R28" s="731"/>
      <c r="S28" s="731"/>
      <c r="T28" s="731"/>
      <c r="U28" s="731"/>
      <c r="V28" s="731"/>
      <c r="W28" s="731"/>
      <c r="X28" s="731"/>
      <c r="Y28" s="731"/>
      <c r="Z28" s="732" t="str">
        <f>IFERROR(Z22*AF18,"")</f>
        <v/>
      </c>
      <c r="AA28" s="733"/>
      <c r="AB28" s="733"/>
      <c r="AC28" s="733"/>
      <c r="AD28" s="733"/>
      <c r="AE28" s="733"/>
      <c r="AF28" s="734"/>
      <c r="AG28" s="735" t="s">
        <v>511</v>
      </c>
      <c r="AH28" s="736"/>
      <c r="AI28" s="29" t="s">
        <v>510</v>
      </c>
      <c r="AJ28" s="749" t="str">
        <f>IF(Z29&gt;=Z28,"○","×")</f>
        <v>○</v>
      </c>
      <c r="AK28" s="1"/>
      <c r="AS28" s="499"/>
    </row>
    <row r="29" spans="1:46" s="498" customFormat="1" ht="27.75" customHeight="1" thickBot="1">
      <c r="A29" s="500" t="s">
        <v>513</v>
      </c>
      <c r="B29" s="751" t="s">
        <v>512</v>
      </c>
      <c r="C29" s="752"/>
      <c r="D29" s="752"/>
      <c r="E29" s="752"/>
      <c r="F29" s="752"/>
      <c r="G29" s="752"/>
      <c r="H29" s="752"/>
      <c r="I29" s="752"/>
      <c r="J29" s="752"/>
      <c r="K29" s="752"/>
      <c r="L29" s="752"/>
      <c r="M29" s="752"/>
      <c r="N29" s="752"/>
      <c r="O29" s="752"/>
      <c r="P29" s="752"/>
      <c r="Q29" s="752"/>
      <c r="R29" s="752"/>
      <c r="S29" s="752"/>
      <c r="T29" s="752"/>
      <c r="U29" s="752"/>
      <c r="V29" s="752"/>
      <c r="W29" s="752"/>
      <c r="X29" s="752"/>
      <c r="Y29" s="752"/>
      <c r="Z29" s="753"/>
      <c r="AA29" s="754"/>
      <c r="AB29" s="754"/>
      <c r="AC29" s="754"/>
      <c r="AD29" s="754"/>
      <c r="AE29" s="754"/>
      <c r="AF29" s="755"/>
      <c r="AG29" s="756" t="s">
        <v>511</v>
      </c>
      <c r="AH29" s="757"/>
      <c r="AI29" s="29" t="s">
        <v>510</v>
      </c>
      <c r="AJ29" s="750"/>
      <c r="AK29" s="1"/>
      <c r="AL29" s="1"/>
      <c r="AM29" s="1"/>
      <c r="AN29" s="1"/>
      <c r="AO29" s="1"/>
      <c r="AP29" s="458"/>
      <c r="AQ29" s="458"/>
      <c r="AR29" s="458"/>
      <c r="AS29" s="499"/>
    </row>
    <row r="30" spans="1:46" s="458" customFormat="1" ht="16.5" customHeight="1">
      <c r="A30" s="497"/>
      <c r="B30" s="737" t="s">
        <v>509</v>
      </c>
      <c r="C30" s="737"/>
      <c r="D30" s="737"/>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491"/>
      <c r="AK30" s="491"/>
      <c r="AL30" s="1"/>
      <c r="AM30" s="1"/>
      <c r="AN30" s="1"/>
      <c r="AO30" s="1"/>
    </row>
    <row r="31" spans="1:46" s="458" customFormat="1" ht="11.25" customHeight="1">
      <c r="A31" s="493"/>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1"/>
      <c r="AK31" s="491"/>
    </row>
    <row r="32" spans="1:46" s="458" customFormat="1" ht="18.75" customHeight="1">
      <c r="A32" s="29" t="s">
        <v>508</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1"/>
      <c r="AN32" s="1"/>
      <c r="AO32" s="1"/>
      <c r="AP32" s="1"/>
      <c r="AQ32" s="1"/>
      <c r="AR32" s="1"/>
      <c r="AS32" s="1"/>
      <c r="AT32" s="1"/>
    </row>
    <row r="33" spans="1:44" s="458" customFormat="1" ht="18" customHeight="1" thickBot="1">
      <c r="A33" s="496" t="s">
        <v>507</v>
      </c>
      <c r="B33" s="738" t="s">
        <v>506</v>
      </c>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1"/>
      <c r="AL33" s="1"/>
      <c r="AM33" s="1"/>
      <c r="AN33" s="1"/>
      <c r="AO33" s="1"/>
    </row>
    <row r="34" spans="1:44" s="458" customFormat="1" ht="26.25" customHeight="1" thickBot="1">
      <c r="A34" s="740"/>
      <c r="B34" s="741"/>
      <c r="C34" s="742" t="s">
        <v>505</v>
      </c>
      <c r="D34" s="743"/>
      <c r="E34" s="743"/>
      <c r="F34" s="743"/>
      <c r="G34" s="743"/>
      <c r="H34" s="743"/>
      <c r="I34" s="743"/>
      <c r="J34" s="743"/>
      <c r="K34" s="743"/>
      <c r="L34" s="743"/>
      <c r="M34" s="743"/>
      <c r="N34" s="743"/>
      <c r="O34" s="743"/>
      <c r="P34" s="743"/>
      <c r="Q34" s="743"/>
      <c r="R34" s="743"/>
      <c r="S34" s="743"/>
      <c r="T34" s="743"/>
      <c r="U34" s="743"/>
      <c r="V34" s="743"/>
      <c r="W34" s="743"/>
      <c r="X34" s="743"/>
      <c r="Y34" s="743"/>
      <c r="Z34" s="743"/>
      <c r="AA34" s="743"/>
      <c r="AB34" s="743"/>
      <c r="AC34" s="743"/>
      <c r="AD34" s="743"/>
      <c r="AE34" s="743"/>
      <c r="AF34" s="743"/>
      <c r="AG34" s="743"/>
      <c r="AH34" s="743"/>
      <c r="AI34" s="1"/>
      <c r="AJ34" s="1"/>
      <c r="AK34" s="1"/>
    </row>
    <row r="35" spans="1:44" s="458" customFormat="1" ht="48" customHeight="1">
      <c r="A35" s="495"/>
      <c r="B35" s="745" t="s">
        <v>504</v>
      </c>
      <c r="C35" s="745"/>
      <c r="D35" s="745"/>
      <c r="E35" s="745"/>
      <c r="F35" s="745"/>
      <c r="G35" s="745"/>
      <c r="H35" s="745"/>
      <c r="I35" s="745"/>
      <c r="J35" s="745"/>
      <c r="K35" s="745"/>
      <c r="L35" s="745"/>
      <c r="M35" s="745"/>
      <c r="N35" s="745"/>
      <c r="O35" s="745"/>
      <c r="P35" s="745"/>
      <c r="Q35" s="745"/>
      <c r="R35" s="745"/>
      <c r="S35" s="745"/>
      <c r="T35" s="745"/>
      <c r="U35" s="745"/>
      <c r="V35" s="745"/>
      <c r="W35" s="745"/>
      <c r="X35" s="745"/>
      <c r="Y35" s="745"/>
      <c r="Z35" s="745"/>
      <c r="AA35" s="745"/>
      <c r="AB35" s="745"/>
      <c r="AC35" s="745"/>
      <c r="AD35" s="745"/>
      <c r="AE35" s="745"/>
      <c r="AF35" s="745"/>
      <c r="AG35" s="745"/>
      <c r="AH35" s="745"/>
      <c r="AI35" s="745"/>
      <c r="AJ35" s="494"/>
      <c r="AK35" s="491"/>
      <c r="AL35" s="1"/>
      <c r="AM35" s="1"/>
      <c r="AN35" s="1"/>
    </row>
    <row r="36" spans="1:44" s="458" customFormat="1" ht="11.25" customHeight="1">
      <c r="A36" s="493"/>
      <c r="B36" s="492"/>
      <c r="C36" s="492"/>
      <c r="D36" s="492"/>
      <c r="E36" s="492"/>
      <c r="F36" s="492"/>
      <c r="G36" s="492"/>
      <c r="H36" s="492"/>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1"/>
      <c r="AK36" s="491"/>
    </row>
    <row r="37" spans="1:44" s="458" customFormat="1" ht="18" customHeight="1" thickBot="1">
      <c r="A37" s="490" t="s">
        <v>503</v>
      </c>
      <c r="B37" s="489"/>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1"/>
    </row>
    <row r="38" spans="1:44" s="458" customFormat="1" ht="21.75" customHeight="1">
      <c r="A38" s="487"/>
      <c r="B38" s="731" t="s">
        <v>502</v>
      </c>
      <c r="C38" s="731"/>
      <c r="D38" s="731"/>
      <c r="E38" s="731"/>
      <c r="F38" s="731"/>
      <c r="G38" s="731"/>
      <c r="H38" s="731"/>
      <c r="I38" s="731"/>
      <c r="J38" s="731"/>
      <c r="K38" s="731"/>
      <c r="L38" s="746"/>
      <c r="M38" s="486"/>
      <c r="N38" s="486" t="s">
        <v>500</v>
      </c>
      <c r="O38" s="486"/>
      <c r="P38" s="747"/>
      <c r="Q38" s="747"/>
      <c r="R38" s="486" t="s">
        <v>499</v>
      </c>
      <c r="S38" s="747"/>
      <c r="T38" s="747"/>
      <c r="U38" s="486" t="s">
        <v>498</v>
      </c>
      <c r="V38" s="486" t="s">
        <v>501</v>
      </c>
      <c r="W38" s="486"/>
      <c r="X38" s="486" t="s">
        <v>500</v>
      </c>
      <c r="Y38" s="486"/>
      <c r="Z38" s="748"/>
      <c r="AA38" s="748"/>
      <c r="AB38" s="485" t="s">
        <v>499</v>
      </c>
      <c r="AC38" s="747"/>
      <c r="AD38" s="747"/>
      <c r="AE38" s="485" t="s">
        <v>498</v>
      </c>
      <c r="AF38" s="485" t="s">
        <v>497</v>
      </c>
      <c r="AG38" s="748"/>
      <c r="AH38" s="748"/>
      <c r="AI38" s="485" t="s">
        <v>496</v>
      </c>
      <c r="AJ38" s="484"/>
    </row>
    <row r="39" spans="1:44" s="458" customFormat="1" ht="19.5" customHeight="1" thickBot="1">
      <c r="A39" s="483"/>
      <c r="B39" s="477" t="s">
        <v>495</v>
      </c>
      <c r="C39" s="477"/>
      <c r="D39" s="477"/>
      <c r="E39" s="482"/>
      <c r="F39" s="482"/>
      <c r="G39" s="482"/>
      <c r="H39" s="482"/>
      <c r="I39" s="482"/>
      <c r="J39" s="482"/>
      <c r="K39" s="482"/>
      <c r="L39" s="481"/>
      <c r="M39" s="477" t="s">
        <v>494</v>
      </c>
      <c r="N39" s="477"/>
      <c r="O39" s="477"/>
      <c r="P39" s="477"/>
      <c r="Q39" s="708"/>
      <c r="R39" s="709"/>
      <c r="S39" s="480" t="s">
        <v>492</v>
      </c>
      <c r="T39" s="478"/>
      <c r="U39" s="479" t="s">
        <v>493</v>
      </c>
      <c r="V39" s="478"/>
      <c r="W39" s="478"/>
      <c r="X39" s="477"/>
      <c r="Y39" s="477"/>
      <c r="Z39" s="710"/>
      <c r="AA39" s="711"/>
      <c r="AB39" s="477" t="s">
        <v>492</v>
      </c>
      <c r="AC39" s="477"/>
      <c r="AD39" s="477"/>
      <c r="AE39" s="478"/>
      <c r="AF39" s="477" t="s">
        <v>236</v>
      </c>
      <c r="AG39" s="712">
        <f>SUM(Q39,Z39)</f>
        <v>0</v>
      </c>
      <c r="AH39" s="713"/>
      <c r="AI39" s="714" t="s">
        <v>492</v>
      </c>
      <c r="AJ39" s="715"/>
      <c r="AL39" s="1"/>
      <c r="AM39" s="1"/>
      <c r="AN39" s="1"/>
      <c r="AO39" s="1"/>
      <c r="AP39" s="1"/>
      <c r="AQ39" s="1"/>
      <c r="AR39" s="1"/>
    </row>
    <row r="40" spans="1:44" ht="30.75" customHeight="1">
      <c r="A40" s="696" t="s">
        <v>491</v>
      </c>
      <c r="B40" s="697"/>
      <c r="C40" s="697"/>
      <c r="D40" s="698"/>
      <c r="E40" s="719" t="s">
        <v>490</v>
      </c>
      <c r="F40" s="719"/>
      <c r="G40" s="719"/>
      <c r="H40" s="720"/>
      <c r="I40" s="476"/>
      <c r="J40" s="721" t="s">
        <v>489</v>
      </c>
      <c r="K40" s="721"/>
      <c r="L40" s="721"/>
      <c r="M40" s="476"/>
      <c r="N40" s="744" t="s">
        <v>488</v>
      </c>
      <c r="O40" s="744"/>
      <c r="P40" s="744"/>
      <c r="Q40" s="744"/>
      <c r="R40" s="744"/>
      <c r="S40" s="744"/>
      <c r="T40" s="476"/>
      <c r="U40" s="744" t="s">
        <v>487</v>
      </c>
      <c r="V40" s="744"/>
      <c r="W40" s="744"/>
      <c r="X40" s="744"/>
      <c r="Y40" s="744"/>
      <c r="Z40" s="744"/>
      <c r="AA40" s="464"/>
      <c r="AB40" s="464"/>
      <c r="AC40" s="464"/>
      <c r="AD40" s="475"/>
      <c r="AE40" s="464"/>
      <c r="AF40" s="464"/>
      <c r="AG40" s="464"/>
      <c r="AH40" s="475"/>
      <c r="AI40" s="475"/>
      <c r="AJ40" s="474"/>
    </row>
    <row r="41" spans="1:44" ht="30" customHeight="1">
      <c r="A41" s="716"/>
      <c r="B41" s="717"/>
      <c r="C41" s="717"/>
      <c r="D41" s="718"/>
      <c r="E41" s="724" t="s">
        <v>479</v>
      </c>
      <c r="F41" s="725"/>
      <c r="G41" s="725"/>
      <c r="H41" s="725"/>
      <c r="I41" s="473"/>
      <c r="J41" s="726" t="s">
        <v>486</v>
      </c>
      <c r="K41" s="726"/>
      <c r="L41" s="726"/>
      <c r="M41" s="473"/>
      <c r="N41" s="726" t="s">
        <v>485</v>
      </c>
      <c r="O41" s="726"/>
      <c r="P41" s="726"/>
      <c r="Q41" s="726"/>
      <c r="R41" s="726"/>
      <c r="S41" s="726"/>
      <c r="T41" s="473"/>
      <c r="U41" s="722" t="s">
        <v>484</v>
      </c>
      <c r="V41" s="722"/>
      <c r="W41" s="722"/>
      <c r="X41" s="722"/>
      <c r="Y41" s="722"/>
      <c r="Z41" s="722"/>
      <c r="AA41" s="473"/>
      <c r="AB41" s="722" t="s">
        <v>479</v>
      </c>
      <c r="AC41" s="722"/>
      <c r="AD41" s="722"/>
      <c r="AE41" s="472" t="s">
        <v>478</v>
      </c>
      <c r="AF41" s="723"/>
      <c r="AG41" s="723"/>
      <c r="AH41" s="723"/>
      <c r="AI41" s="723"/>
      <c r="AJ41" s="471" t="s">
        <v>477</v>
      </c>
    </row>
    <row r="42" spans="1:44" ht="23.25" customHeight="1">
      <c r="A42" s="696" t="s">
        <v>483</v>
      </c>
      <c r="B42" s="697"/>
      <c r="C42" s="697"/>
      <c r="D42" s="698"/>
      <c r="E42" s="470" t="s">
        <v>482</v>
      </c>
      <c r="F42" s="469"/>
      <c r="G42" s="468"/>
      <c r="H42" s="468"/>
      <c r="I42" s="468"/>
      <c r="J42" s="468"/>
      <c r="K42" s="468"/>
      <c r="L42" s="468"/>
      <c r="M42" s="468"/>
      <c r="N42" s="468"/>
      <c r="O42" s="469"/>
      <c r="P42" s="468"/>
      <c r="Q42" s="468"/>
      <c r="R42" s="468"/>
      <c r="S42" s="468"/>
      <c r="T42" s="468"/>
      <c r="U42" s="468"/>
      <c r="V42" s="469"/>
      <c r="W42" s="468"/>
      <c r="X42" s="468"/>
      <c r="Y42" s="468"/>
      <c r="Z42" s="468"/>
      <c r="AA42" s="468"/>
      <c r="AB42" s="468"/>
      <c r="AC42" s="468"/>
      <c r="AD42" s="468"/>
      <c r="AE42" s="468"/>
      <c r="AF42" s="468"/>
      <c r="AG42" s="468"/>
      <c r="AH42" s="468"/>
      <c r="AI42" s="468"/>
      <c r="AJ42" s="467"/>
      <c r="AK42" s="458"/>
    </row>
    <row r="43" spans="1:44" ht="20.25" customHeight="1">
      <c r="A43" s="699"/>
      <c r="B43" s="700"/>
      <c r="C43" s="700"/>
      <c r="D43" s="701"/>
      <c r="E43" s="466"/>
      <c r="F43" s="462" t="s">
        <v>481</v>
      </c>
      <c r="G43" s="464"/>
      <c r="H43" s="464"/>
      <c r="I43" s="464"/>
      <c r="J43" s="464"/>
      <c r="K43" s="466"/>
      <c r="L43" s="462" t="s">
        <v>480</v>
      </c>
      <c r="M43" s="464"/>
      <c r="N43" s="464"/>
      <c r="O43" s="462"/>
      <c r="P43" s="462"/>
      <c r="Q43" s="461"/>
      <c r="R43" s="466"/>
      <c r="S43" s="462" t="s">
        <v>479</v>
      </c>
      <c r="T43" s="462"/>
      <c r="U43" s="462" t="s">
        <v>478</v>
      </c>
      <c r="V43" s="705"/>
      <c r="W43" s="705"/>
      <c r="X43" s="705"/>
      <c r="Y43" s="705"/>
      <c r="Z43" s="705"/>
      <c r="AA43" s="705"/>
      <c r="AB43" s="705"/>
      <c r="AC43" s="705"/>
      <c r="AD43" s="705"/>
      <c r="AE43" s="705"/>
      <c r="AF43" s="705"/>
      <c r="AG43" s="705"/>
      <c r="AH43" s="705"/>
      <c r="AI43" s="705"/>
      <c r="AJ43" s="465" t="s">
        <v>477</v>
      </c>
    </row>
    <row r="44" spans="1:44" ht="21.75" customHeight="1">
      <c r="A44" s="699"/>
      <c r="B44" s="700"/>
      <c r="C44" s="700"/>
      <c r="D44" s="701"/>
      <c r="E44" s="461" t="s">
        <v>476</v>
      </c>
      <c r="F44" s="461"/>
      <c r="G44" s="464"/>
      <c r="H44" s="464"/>
      <c r="I44" s="464"/>
      <c r="J44" s="464"/>
      <c r="K44" s="463"/>
      <c r="L44" s="464"/>
      <c r="M44" s="463"/>
      <c r="N44" s="463"/>
      <c r="O44" s="462"/>
      <c r="P44" s="461"/>
      <c r="Q44" s="461"/>
      <c r="R44" s="461"/>
      <c r="S44" s="460"/>
      <c r="T44" s="460"/>
      <c r="U44" s="460"/>
      <c r="V44" s="460"/>
      <c r="W44" s="460"/>
      <c r="X44" s="460"/>
      <c r="Y44" s="460"/>
      <c r="Z44" s="460"/>
      <c r="AA44" s="460"/>
      <c r="AB44" s="460"/>
      <c r="AC44" s="460"/>
      <c r="AD44" s="460"/>
      <c r="AE44" s="460"/>
      <c r="AF44" s="460"/>
      <c r="AG44" s="460"/>
      <c r="AH44" s="460"/>
      <c r="AI44" s="460"/>
      <c r="AJ44" s="459"/>
      <c r="AK44" s="458"/>
    </row>
    <row r="45" spans="1:44" ht="97.5" customHeight="1" thickBot="1">
      <c r="A45" s="702"/>
      <c r="B45" s="703"/>
      <c r="C45" s="703"/>
      <c r="D45" s="704"/>
      <c r="E45" s="706"/>
      <c r="F45" s="706"/>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7"/>
      <c r="AK45" s="458"/>
    </row>
  </sheetData>
  <mergeCells count="141">
    <mergeCell ref="Z7:AA7"/>
    <mergeCell ref="AB7:AC7"/>
    <mergeCell ref="AD7:AE7"/>
    <mergeCell ref="AF7:AH7"/>
    <mergeCell ref="U3:AH3"/>
    <mergeCell ref="A6:G6"/>
    <mergeCell ref="H6:I6"/>
    <mergeCell ref="J6:K6"/>
    <mergeCell ref="L6:M6"/>
    <mergeCell ref="N6:O6"/>
    <mergeCell ref="P6:Q6"/>
    <mergeCell ref="R6:S6"/>
    <mergeCell ref="T6:U6"/>
    <mergeCell ref="V6:W6"/>
    <mergeCell ref="X6:Y6"/>
    <mergeCell ref="Z6:AA6"/>
    <mergeCell ref="AB6:AC6"/>
    <mergeCell ref="AD6:AE6"/>
    <mergeCell ref="AF6:AH6"/>
    <mergeCell ref="X8:Y8"/>
    <mergeCell ref="Z8:AA8"/>
    <mergeCell ref="AB8:AC8"/>
    <mergeCell ref="AD8:AE8"/>
    <mergeCell ref="AF8:AH8"/>
    <mergeCell ref="A7:G7"/>
    <mergeCell ref="H7:I7"/>
    <mergeCell ref="J7:K7"/>
    <mergeCell ref="L7:M7"/>
    <mergeCell ref="N7:O7"/>
    <mergeCell ref="A8:G8"/>
    <mergeCell ref="H8:I8"/>
    <mergeCell ref="J8:K8"/>
    <mergeCell ref="L8:M8"/>
    <mergeCell ref="N8:O8"/>
    <mergeCell ref="P8:Q8"/>
    <mergeCell ref="R8:S8"/>
    <mergeCell ref="T8:U8"/>
    <mergeCell ref="V8:W8"/>
    <mergeCell ref="P7:Q7"/>
    <mergeCell ref="R7:S7"/>
    <mergeCell ref="T7:U7"/>
    <mergeCell ref="V7:W7"/>
    <mergeCell ref="X7:Y7"/>
    <mergeCell ref="X9:Y9"/>
    <mergeCell ref="Z9:AA9"/>
    <mergeCell ref="AB9:AC9"/>
    <mergeCell ref="AD9:AE9"/>
    <mergeCell ref="AF9:AH9"/>
    <mergeCell ref="R10:S10"/>
    <mergeCell ref="T10:U10"/>
    <mergeCell ref="A10:G10"/>
    <mergeCell ref="H10:I10"/>
    <mergeCell ref="J10:K10"/>
    <mergeCell ref="L10:M10"/>
    <mergeCell ref="N10:O10"/>
    <mergeCell ref="P10:Q10"/>
    <mergeCell ref="A9:G9"/>
    <mergeCell ref="H9:I9"/>
    <mergeCell ref="J9:K9"/>
    <mergeCell ref="L9:M9"/>
    <mergeCell ref="N9:O9"/>
    <mergeCell ref="P9:Q9"/>
    <mergeCell ref="R9:S9"/>
    <mergeCell ref="T9:U9"/>
    <mergeCell ref="V9:W9"/>
    <mergeCell ref="T11:U11"/>
    <mergeCell ref="AB11:AC11"/>
    <mergeCell ref="AD11:AE11"/>
    <mergeCell ref="AF11:AH11"/>
    <mergeCell ref="AD10:AE10"/>
    <mergeCell ref="AF10:AH10"/>
    <mergeCell ref="V10:W10"/>
    <mergeCell ref="X10:Y10"/>
    <mergeCell ref="Z10:AA10"/>
    <mergeCell ref="AB10:AC10"/>
    <mergeCell ref="V11:W11"/>
    <mergeCell ref="X11:Y11"/>
    <mergeCell ref="Z11:AA11"/>
    <mergeCell ref="A11:G11"/>
    <mergeCell ref="H11:I11"/>
    <mergeCell ref="J11:K11"/>
    <mergeCell ref="L11:M11"/>
    <mergeCell ref="N11:O11"/>
    <mergeCell ref="P11:Q11"/>
    <mergeCell ref="R11:S11"/>
    <mergeCell ref="A12:G12"/>
    <mergeCell ref="H12:I12"/>
    <mergeCell ref="J12:K12"/>
    <mergeCell ref="L12:M12"/>
    <mergeCell ref="N12:O12"/>
    <mergeCell ref="P12:Q12"/>
    <mergeCell ref="AD12:AE12"/>
    <mergeCell ref="AF12:AH12"/>
    <mergeCell ref="AF16:AH16"/>
    <mergeCell ref="AF18:AH18"/>
    <mergeCell ref="R12:S12"/>
    <mergeCell ref="T12:U12"/>
    <mergeCell ref="V12:W12"/>
    <mergeCell ref="X12:Y12"/>
    <mergeCell ref="Z12:AA12"/>
    <mergeCell ref="AB12:AC12"/>
    <mergeCell ref="W20:AA20"/>
    <mergeCell ref="B28:Y28"/>
    <mergeCell ref="Z28:AF28"/>
    <mergeCell ref="AG28:AH28"/>
    <mergeCell ref="B30:AI30"/>
    <mergeCell ref="B33:AJ33"/>
    <mergeCell ref="A34:B34"/>
    <mergeCell ref="C34:AH34"/>
    <mergeCell ref="N40:S40"/>
    <mergeCell ref="U40:Z40"/>
    <mergeCell ref="B35:AI35"/>
    <mergeCell ref="B38:L38"/>
    <mergeCell ref="P38:Q38"/>
    <mergeCell ref="S38:T38"/>
    <mergeCell ref="Z38:AA38"/>
    <mergeCell ref="AC38:AD38"/>
    <mergeCell ref="AG38:AH38"/>
    <mergeCell ref="AJ28:AJ29"/>
    <mergeCell ref="B29:Y29"/>
    <mergeCell ref="Z29:AF29"/>
    <mergeCell ref="AG29:AH29"/>
    <mergeCell ref="B26:AJ26"/>
    <mergeCell ref="W21:AA21"/>
    <mergeCell ref="Z22:AD22"/>
    <mergeCell ref="A42:D45"/>
    <mergeCell ref="V43:AI43"/>
    <mergeCell ref="E45:AJ45"/>
    <mergeCell ref="Q39:R39"/>
    <mergeCell ref="Z39:AA39"/>
    <mergeCell ref="AG39:AH39"/>
    <mergeCell ref="AI39:AJ39"/>
    <mergeCell ref="A40:D41"/>
    <mergeCell ref="E40:H40"/>
    <mergeCell ref="J40:L40"/>
    <mergeCell ref="AB41:AD41"/>
    <mergeCell ref="AF41:AI41"/>
    <mergeCell ref="E41:H41"/>
    <mergeCell ref="J41:L41"/>
    <mergeCell ref="N41:S41"/>
    <mergeCell ref="U41:Z41"/>
  </mergeCells>
  <phoneticPr fontId="3"/>
  <dataValidations count="5">
    <dataValidation type="list" allowBlank="1" showInputMessage="1" sqref="A34:B34" xr:uid="{00000000-0002-0000-0C00-000004000000}">
      <formula1>"○,　"</formula1>
    </dataValidation>
    <dataValidation type="custom" allowBlank="1" showInputMessage="1" showErrorMessage="1" sqref="H7:AE11" xr:uid="{00000000-0002-0000-0C00-000003000000}">
      <formula1>H7*10=INT(H7*10)</formula1>
    </dataValidation>
    <dataValidation imeMode="hiragana" allowBlank="1" showInputMessage="1" showErrorMessage="1" sqref="S42:S44" xr:uid="{00000000-0002-0000-0C00-000002000000}"/>
    <dataValidation imeMode="halfAlpha" allowBlank="1" showInputMessage="1" showErrorMessage="1" sqref="Z38 AE38" xr:uid="{00000000-0002-0000-0C00-000001000000}"/>
    <dataValidation type="list" allowBlank="1" showInputMessage="1" showErrorMessage="1" sqref="AA41 E43 K43 R43 T40:T41 I40:I41 M40:M41" xr:uid="{00000000-0002-0000-0C00-000000000000}">
      <formula1>"○,　"</formula1>
    </dataValidation>
  </dataValidations>
  <pageMargins left="0.7" right="0.7" top="0.75" bottom="0.75" header="0.3" footer="0.3"/>
  <pageSetup paperSize="9" scale="8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208D-8608-42CD-BFAD-69B58B3E8DBF}">
  <sheetPr>
    <tabColor rgb="FFFFC000"/>
  </sheetPr>
  <dimension ref="B1:F45"/>
  <sheetViews>
    <sheetView workbookViewId="0">
      <selection activeCell="I10" sqref="I10"/>
    </sheetView>
  </sheetViews>
  <sheetFormatPr defaultRowHeight="13.5"/>
  <cols>
    <col min="2" max="2" width="13.875" customWidth="1"/>
    <col min="3" max="3" width="9" style="409"/>
  </cols>
  <sheetData>
    <row r="1" spans="2:6">
      <c r="B1" t="s">
        <v>411</v>
      </c>
      <c r="C1" s="409" t="s">
        <v>456</v>
      </c>
    </row>
    <row r="2" spans="2:6">
      <c r="B2" t="s">
        <v>412</v>
      </c>
      <c r="C2" s="410">
        <v>0.08</v>
      </c>
    </row>
    <row r="3" spans="2:6">
      <c r="B3" t="s">
        <v>413</v>
      </c>
      <c r="C3" s="410">
        <v>0.08</v>
      </c>
    </row>
    <row r="4" spans="2:6">
      <c r="B4" t="s">
        <v>414</v>
      </c>
      <c r="C4" s="410">
        <v>0.08</v>
      </c>
    </row>
    <row r="5" spans="2:6">
      <c r="B5" t="s">
        <v>415</v>
      </c>
      <c r="C5" s="410">
        <v>0.04</v>
      </c>
    </row>
    <row r="6" spans="2:6">
      <c r="B6" t="s">
        <v>416</v>
      </c>
      <c r="C6" s="410">
        <v>0.04</v>
      </c>
    </row>
    <row r="7" spans="2:6">
      <c r="B7" t="s">
        <v>417</v>
      </c>
      <c r="C7" s="410">
        <v>0.04</v>
      </c>
    </row>
    <row r="8" spans="2:6">
      <c r="B8" t="s">
        <v>418</v>
      </c>
      <c r="C8" s="410">
        <v>0.08</v>
      </c>
      <c r="F8" s="408"/>
    </row>
    <row r="9" spans="2:6">
      <c r="B9" t="s">
        <v>419</v>
      </c>
      <c r="C9" s="410">
        <v>0.04</v>
      </c>
    </row>
    <row r="10" spans="2:6">
      <c r="B10" t="s">
        <v>420</v>
      </c>
      <c r="C10" s="410">
        <v>0.04</v>
      </c>
    </row>
    <row r="11" spans="2:6">
      <c r="B11" t="s">
        <v>421</v>
      </c>
      <c r="C11" s="410">
        <v>0.04</v>
      </c>
    </row>
    <row r="12" spans="2:6">
      <c r="B12" t="s">
        <v>422</v>
      </c>
      <c r="C12" s="410">
        <v>0.04</v>
      </c>
    </row>
    <row r="13" spans="2:6">
      <c r="B13" t="s">
        <v>423</v>
      </c>
      <c r="C13" s="410">
        <v>0.04</v>
      </c>
    </row>
    <row r="14" spans="2:6">
      <c r="B14" t="s">
        <v>424</v>
      </c>
      <c r="C14" s="410">
        <v>0.04</v>
      </c>
    </row>
    <row r="15" spans="2:6">
      <c r="B15" t="s">
        <v>425</v>
      </c>
      <c r="C15" s="410">
        <v>0.14000000000000001</v>
      </c>
    </row>
    <row r="16" spans="2:6">
      <c r="B16" t="s">
        <v>426</v>
      </c>
      <c r="C16" s="410">
        <v>0.1</v>
      </c>
    </row>
    <row r="17" spans="2:3">
      <c r="B17" t="s">
        <v>427</v>
      </c>
      <c r="C17" s="410">
        <v>0.16</v>
      </c>
    </row>
    <row r="18" spans="2:3">
      <c r="B18" t="s">
        <v>428</v>
      </c>
      <c r="C18" s="410">
        <v>0.04</v>
      </c>
    </row>
    <row r="19" spans="2:3">
      <c r="B19" t="s">
        <v>429</v>
      </c>
      <c r="C19" s="410">
        <v>0.04</v>
      </c>
    </row>
    <row r="20" spans="2:3">
      <c r="B20" t="s">
        <v>430</v>
      </c>
      <c r="C20" s="410">
        <v>0.04</v>
      </c>
    </row>
    <row r="21" spans="2:3">
      <c r="B21" t="s">
        <v>431</v>
      </c>
      <c r="C21" s="410">
        <v>0.13</v>
      </c>
    </row>
    <row r="22" spans="2:3">
      <c r="B22" t="s">
        <v>432</v>
      </c>
      <c r="C22" s="410">
        <v>0.04</v>
      </c>
    </row>
    <row r="23" spans="2:3">
      <c r="B23" t="s">
        <v>433</v>
      </c>
      <c r="C23" s="410">
        <v>0.04</v>
      </c>
    </row>
    <row r="24" spans="2:3">
      <c r="B24" t="s">
        <v>434</v>
      </c>
      <c r="C24" s="410">
        <v>0.04</v>
      </c>
    </row>
    <row r="25" spans="2:3">
      <c r="B25" t="s">
        <v>435</v>
      </c>
      <c r="C25" s="410">
        <v>0.04</v>
      </c>
    </row>
    <row r="26" spans="2:3">
      <c r="B26" t="s">
        <v>436</v>
      </c>
      <c r="C26" s="410">
        <v>0.04</v>
      </c>
    </row>
    <row r="27" spans="2:3">
      <c r="B27" t="s">
        <v>437</v>
      </c>
      <c r="C27" s="410">
        <v>0.04</v>
      </c>
    </row>
    <row r="28" spans="2:3">
      <c r="B28" t="s">
        <v>438</v>
      </c>
      <c r="C28" s="410">
        <v>0.04</v>
      </c>
    </row>
    <row r="29" spans="2:3">
      <c r="B29" t="s">
        <v>439</v>
      </c>
      <c r="C29" s="410">
        <v>0.04</v>
      </c>
    </row>
    <row r="30" spans="2:3">
      <c r="B30" t="s">
        <v>440</v>
      </c>
      <c r="C30" s="410">
        <v>0.04</v>
      </c>
    </row>
    <row r="31" spans="2:3">
      <c r="B31" t="s">
        <v>441</v>
      </c>
      <c r="C31" s="410">
        <v>0.04</v>
      </c>
    </row>
    <row r="32" spans="2:3">
      <c r="B32" t="s">
        <v>442</v>
      </c>
      <c r="C32" s="410">
        <v>0.04</v>
      </c>
    </row>
    <row r="33" spans="2:3">
      <c r="B33" t="s">
        <v>443</v>
      </c>
      <c r="C33" s="410">
        <v>0.04</v>
      </c>
    </row>
    <row r="34" spans="2:3">
      <c r="B34" t="s">
        <v>444</v>
      </c>
      <c r="C34" s="410">
        <v>0.04</v>
      </c>
    </row>
    <row r="35" spans="2:3">
      <c r="B35" t="s">
        <v>445</v>
      </c>
      <c r="C35" s="410">
        <v>0.04</v>
      </c>
    </row>
    <row r="36" spans="2:3">
      <c r="B36" t="s">
        <v>446</v>
      </c>
      <c r="C36" s="410">
        <v>0.04</v>
      </c>
    </row>
    <row r="37" spans="2:3">
      <c r="B37" t="s">
        <v>447</v>
      </c>
      <c r="C37" s="410">
        <v>0.04</v>
      </c>
    </row>
    <row r="38" spans="2:3">
      <c r="B38" t="s">
        <v>448</v>
      </c>
      <c r="C38" s="410">
        <v>0.04</v>
      </c>
    </row>
    <row r="39" spans="2:3">
      <c r="B39" t="s">
        <v>449</v>
      </c>
      <c r="C39" s="410">
        <v>0.04</v>
      </c>
    </row>
    <row r="40" spans="2:3">
      <c r="B40" t="s">
        <v>450</v>
      </c>
      <c r="C40" s="410">
        <v>0.04</v>
      </c>
    </row>
    <row r="41" spans="2:3">
      <c r="B41" t="s">
        <v>451</v>
      </c>
      <c r="C41" s="410">
        <v>0.04</v>
      </c>
    </row>
    <row r="42" spans="2:3">
      <c r="B42" t="s">
        <v>452</v>
      </c>
      <c r="C42" s="410">
        <v>0.04</v>
      </c>
    </row>
    <row r="43" spans="2:3">
      <c r="B43" t="s">
        <v>453</v>
      </c>
      <c r="C43" s="410">
        <v>0.04</v>
      </c>
    </row>
    <row r="44" spans="2:3">
      <c r="B44" t="s">
        <v>454</v>
      </c>
      <c r="C44" s="410">
        <v>0.04</v>
      </c>
    </row>
    <row r="45" spans="2:3">
      <c r="B45" t="s">
        <v>455</v>
      </c>
      <c r="C45" s="410">
        <v>0.04</v>
      </c>
    </row>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7030A0"/>
  </sheetPr>
  <dimension ref="A1:K18"/>
  <sheetViews>
    <sheetView workbookViewId="0">
      <selection activeCell="F12" sqref="F12"/>
    </sheetView>
  </sheetViews>
  <sheetFormatPr defaultRowHeight="14.25"/>
  <cols>
    <col min="1" max="5" width="13.625" style="106" customWidth="1"/>
    <col min="6" max="6" width="15.375" style="106" bestFit="1" customWidth="1"/>
    <col min="7" max="9" width="13.625" style="106" customWidth="1"/>
    <col min="10" max="10" width="14" style="106" customWidth="1"/>
    <col min="11" max="11" width="15.125" style="106" customWidth="1"/>
    <col min="12" max="16384" width="9" style="106"/>
  </cols>
  <sheetData>
    <row r="1" spans="1:11" ht="44.25" customHeight="1">
      <c r="A1" s="105" t="s">
        <v>200</v>
      </c>
      <c r="I1" s="107"/>
    </row>
    <row r="2" spans="1:11" ht="20.25" customHeight="1">
      <c r="A2" s="108"/>
      <c r="B2" s="109"/>
      <c r="C2" s="109"/>
      <c r="I2" s="107"/>
    </row>
    <row r="3" spans="1:11" ht="20.25" customHeight="1">
      <c r="A3" s="108"/>
      <c r="B3" s="109"/>
      <c r="C3" s="109"/>
      <c r="I3" s="107"/>
    </row>
    <row r="4" spans="1:11" ht="18" customHeight="1">
      <c r="A4" s="105"/>
      <c r="I4" s="107"/>
    </row>
    <row r="5" spans="1:11" ht="25.5" customHeight="1">
      <c r="E5" s="110" t="s">
        <v>110</v>
      </c>
      <c r="I5" s="111"/>
    </row>
    <row r="6" spans="1:11" ht="21" customHeight="1">
      <c r="C6" s="112"/>
      <c r="F6" s="113"/>
      <c r="G6" s="113"/>
      <c r="H6" s="113"/>
      <c r="I6" s="113"/>
    </row>
    <row r="7" spans="1:11" ht="27" customHeight="1" thickBot="1">
      <c r="H7" s="114" t="s">
        <v>202</v>
      </c>
      <c r="I7" s="115"/>
      <c r="J7" s="115"/>
      <c r="K7" s="115"/>
    </row>
    <row r="8" spans="1:11" ht="20.100000000000001" customHeight="1" thickBot="1">
      <c r="K8" s="106" t="s">
        <v>111</v>
      </c>
    </row>
    <row r="9" spans="1:11" ht="21" customHeight="1">
      <c r="A9" s="116"/>
      <c r="B9" s="117" t="s">
        <v>203</v>
      </c>
      <c r="C9" s="117" t="s">
        <v>204</v>
      </c>
      <c r="D9" s="117" t="s">
        <v>205</v>
      </c>
      <c r="E9" s="117" t="s">
        <v>206</v>
      </c>
      <c r="F9" s="117" t="s">
        <v>112</v>
      </c>
      <c r="G9" s="117" t="s">
        <v>208</v>
      </c>
      <c r="H9" s="117" t="s">
        <v>209</v>
      </c>
      <c r="I9" s="118" t="s">
        <v>210</v>
      </c>
      <c r="J9" s="117" t="s">
        <v>113</v>
      </c>
      <c r="K9" s="119" t="s">
        <v>114</v>
      </c>
    </row>
    <row r="10" spans="1:11" ht="21" customHeight="1">
      <c r="A10" s="321" t="s">
        <v>211</v>
      </c>
      <c r="B10" s="120"/>
      <c r="C10" s="120" t="s">
        <v>115</v>
      </c>
      <c r="D10" s="120"/>
      <c r="E10" s="120" t="s">
        <v>116</v>
      </c>
      <c r="F10" s="279" t="s">
        <v>254</v>
      </c>
      <c r="G10" s="120"/>
      <c r="H10" s="120"/>
      <c r="I10" s="121"/>
      <c r="J10" s="120"/>
      <c r="K10" s="122"/>
    </row>
    <row r="11" spans="1:11" ht="18" customHeight="1" thickBot="1">
      <c r="A11" s="123"/>
      <c r="B11" s="124" t="s">
        <v>117</v>
      </c>
      <c r="C11" s="124" t="s">
        <v>118</v>
      </c>
      <c r="D11" s="124" t="s">
        <v>119</v>
      </c>
      <c r="E11" s="124" t="s">
        <v>120</v>
      </c>
      <c r="F11" s="125" t="s">
        <v>121</v>
      </c>
      <c r="G11" s="124" t="s">
        <v>122</v>
      </c>
      <c r="H11" s="124" t="s">
        <v>123</v>
      </c>
      <c r="I11" s="126" t="s">
        <v>124</v>
      </c>
      <c r="J11" s="124" t="s">
        <v>125</v>
      </c>
      <c r="K11" s="127" t="s">
        <v>126</v>
      </c>
    </row>
    <row r="12" spans="1:11" ht="82.5" customHeight="1" thickBot="1">
      <c r="A12" s="128"/>
      <c r="B12" s="129"/>
      <c r="C12" s="129"/>
      <c r="D12" s="129"/>
      <c r="E12" s="129"/>
      <c r="F12" s="129"/>
      <c r="G12" s="129"/>
      <c r="H12" s="129"/>
      <c r="I12" s="130"/>
      <c r="J12" s="129"/>
      <c r="K12" s="131"/>
    </row>
    <row r="14" spans="1:11">
      <c r="A14" s="106" t="s">
        <v>214</v>
      </c>
    </row>
    <row r="15" spans="1:11">
      <c r="A15" s="106" t="s">
        <v>215</v>
      </c>
    </row>
    <row r="16" spans="1:11">
      <c r="A16" s="106" t="s">
        <v>216</v>
      </c>
    </row>
    <row r="17" spans="1:1">
      <c r="A17" s="106" t="s">
        <v>217</v>
      </c>
    </row>
    <row r="18" spans="1:1">
      <c r="A18" s="106" t="s">
        <v>127</v>
      </c>
    </row>
  </sheetData>
  <phoneticPr fontId="3"/>
  <printOptions horizontalCentered="1" verticalCentered="1"/>
  <pageMargins left="0.39370078740157483" right="0.39370078740157483" top="0.98425196850393704" bottom="0.98425196850393704" header="0.51181102362204722" footer="0.51181102362204722"/>
  <pageSetup paperSize="9"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7030A0"/>
  </sheetPr>
  <dimension ref="A1:E57"/>
  <sheetViews>
    <sheetView view="pageBreakPreview" zoomScale="85" zoomScaleNormal="100" zoomScaleSheetLayoutView="85" workbookViewId="0">
      <selection activeCell="D29" sqref="D29"/>
    </sheetView>
  </sheetViews>
  <sheetFormatPr defaultRowHeight="13.5"/>
  <cols>
    <col min="1" max="1" width="11.5" customWidth="1"/>
    <col min="2" max="2" width="22.625" customWidth="1"/>
    <col min="3" max="4" width="24.625" customWidth="1"/>
    <col min="5" max="5" width="21.5" customWidth="1"/>
  </cols>
  <sheetData>
    <row r="1" spans="1:5" s="132" customFormat="1" ht="14.25">
      <c r="A1" s="132" t="s">
        <v>218</v>
      </c>
    </row>
    <row r="2" spans="1:5" s="132" customFormat="1" ht="24" customHeight="1">
      <c r="B2" s="629" t="s">
        <v>319</v>
      </c>
      <c r="C2" s="629"/>
      <c r="D2" s="629"/>
    </row>
    <row r="3" spans="1:5" s="320" customFormat="1" ht="23.25" customHeight="1">
      <c r="A3" s="319" t="s">
        <v>219</v>
      </c>
    </row>
    <row r="4" spans="1:5" s="132" customFormat="1" ht="23.25" customHeight="1" thickBot="1">
      <c r="D4" s="132" t="s">
        <v>211</v>
      </c>
    </row>
    <row r="5" spans="1:5" s="132" customFormat="1" ht="30.75" customHeight="1">
      <c r="A5" s="631" t="s">
        <v>220</v>
      </c>
      <c r="B5" s="632"/>
      <c r="C5" s="133" t="s">
        <v>221</v>
      </c>
      <c r="D5" s="134" t="s">
        <v>278</v>
      </c>
      <c r="E5" s="135" t="s">
        <v>222</v>
      </c>
    </row>
    <row r="6" spans="1:5" s="132" customFormat="1" ht="18" customHeight="1">
      <c r="A6" s="136" t="s">
        <v>223</v>
      </c>
      <c r="B6" s="137"/>
      <c r="C6" s="138"/>
      <c r="D6" s="138"/>
      <c r="E6" s="139"/>
    </row>
    <row r="7" spans="1:5" s="132" customFormat="1" ht="18" customHeight="1">
      <c r="A7" s="136" t="s">
        <v>224</v>
      </c>
      <c r="B7" s="140"/>
      <c r="C7" s="138"/>
      <c r="D7" s="138"/>
      <c r="E7" s="139"/>
    </row>
    <row r="8" spans="1:5" s="132" customFormat="1" ht="18" customHeight="1">
      <c r="A8" s="136"/>
      <c r="B8" s="140" t="s">
        <v>279</v>
      </c>
      <c r="C8" s="138"/>
      <c r="D8" s="138"/>
      <c r="E8" s="139"/>
    </row>
    <row r="9" spans="1:5" s="132" customFormat="1" ht="18" customHeight="1">
      <c r="A9" s="136"/>
      <c r="B9" s="140" t="s">
        <v>280</v>
      </c>
      <c r="C9" s="138"/>
      <c r="D9" s="138"/>
      <c r="E9" s="139"/>
    </row>
    <row r="10" spans="1:5" s="132" customFormat="1" ht="18" customHeight="1">
      <c r="A10" s="136"/>
      <c r="B10" s="140" t="s">
        <v>281</v>
      </c>
      <c r="C10" s="138"/>
      <c r="D10" s="138"/>
      <c r="E10" s="139"/>
    </row>
    <row r="11" spans="1:5" s="132" customFormat="1" ht="18" customHeight="1">
      <c r="A11" s="136"/>
      <c r="B11" s="140" t="s">
        <v>282</v>
      </c>
      <c r="C11" s="138"/>
      <c r="D11" s="138"/>
      <c r="E11" s="139"/>
    </row>
    <row r="12" spans="1:5" s="132" customFormat="1" ht="18" customHeight="1">
      <c r="A12" s="136"/>
      <c r="B12" s="140" t="s">
        <v>283</v>
      </c>
      <c r="C12" s="138"/>
      <c r="D12" s="138"/>
      <c r="E12" s="139"/>
    </row>
    <row r="13" spans="1:5" s="132" customFormat="1" ht="18" customHeight="1">
      <c r="A13" s="136"/>
      <c r="B13" s="140" t="s">
        <v>284</v>
      </c>
      <c r="C13" s="138"/>
      <c r="D13" s="138"/>
      <c r="E13" s="139"/>
    </row>
    <row r="14" spans="1:5" s="132" customFormat="1" ht="18" customHeight="1">
      <c r="A14" s="136"/>
      <c r="B14" s="140" t="s">
        <v>285</v>
      </c>
      <c r="C14" s="138"/>
      <c r="D14" s="138"/>
      <c r="E14" s="139"/>
    </row>
    <row r="15" spans="1:5" s="132" customFormat="1" ht="18" customHeight="1">
      <c r="A15" s="136" t="s">
        <v>227</v>
      </c>
      <c r="B15" s="137"/>
      <c r="C15" s="138"/>
      <c r="D15" s="138"/>
      <c r="E15" s="139"/>
    </row>
    <row r="16" spans="1:5" s="132" customFormat="1" ht="18" customHeight="1">
      <c r="A16" s="136"/>
      <c r="B16" s="140" t="s">
        <v>286</v>
      </c>
      <c r="C16" s="138"/>
      <c r="D16" s="138"/>
      <c r="E16" s="139"/>
    </row>
    <row r="17" spans="1:5" s="132" customFormat="1" ht="18" customHeight="1">
      <c r="A17" s="136"/>
      <c r="B17" s="140" t="s">
        <v>287</v>
      </c>
      <c r="C17" s="138"/>
      <c r="D17" s="138"/>
      <c r="E17" s="139"/>
    </row>
    <row r="18" spans="1:5" s="132" customFormat="1" ht="18" customHeight="1">
      <c r="A18" s="136"/>
      <c r="B18" s="140" t="s">
        <v>288</v>
      </c>
      <c r="C18" s="138"/>
      <c r="D18" s="138"/>
      <c r="E18" s="139"/>
    </row>
    <row r="19" spans="1:5" s="132" customFormat="1" ht="18" customHeight="1">
      <c r="A19" s="136"/>
      <c r="B19" s="140" t="s">
        <v>289</v>
      </c>
      <c r="C19" s="138"/>
      <c r="D19" s="138"/>
      <c r="E19" s="139"/>
    </row>
    <row r="20" spans="1:5" s="132" customFormat="1" ht="18" customHeight="1">
      <c r="A20" s="136"/>
      <c r="B20" s="140" t="s">
        <v>290</v>
      </c>
      <c r="C20" s="138"/>
      <c r="D20" s="138"/>
      <c r="E20" s="139"/>
    </row>
    <row r="21" spans="1:5" s="132" customFormat="1" ht="18" customHeight="1">
      <c r="A21" s="136"/>
      <c r="B21" s="140" t="s">
        <v>291</v>
      </c>
      <c r="C21" s="138"/>
      <c r="D21" s="138"/>
      <c r="E21" s="139"/>
    </row>
    <row r="22" spans="1:5" s="132" customFormat="1" ht="18" customHeight="1">
      <c r="A22" s="136"/>
      <c r="B22" s="140" t="s">
        <v>292</v>
      </c>
      <c r="C22" s="138"/>
      <c r="D22" s="138"/>
      <c r="E22" s="139"/>
    </row>
    <row r="23" spans="1:5" s="132" customFormat="1" ht="18" customHeight="1">
      <c r="A23" s="136"/>
      <c r="B23" s="140" t="s">
        <v>293</v>
      </c>
      <c r="C23" s="138"/>
      <c r="D23" s="138"/>
      <c r="E23" s="139"/>
    </row>
    <row r="24" spans="1:5" s="132" customFormat="1" ht="18" customHeight="1">
      <c r="A24" s="136"/>
      <c r="B24" s="140" t="s">
        <v>294</v>
      </c>
      <c r="C24" s="141"/>
      <c r="D24" s="141"/>
      <c r="E24" s="142"/>
    </row>
    <row r="25" spans="1:5" s="132" customFormat="1" ht="18" customHeight="1">
      <c r="A25" s="136"/>
      <c r="B25" s="140" t="s">
        <v>295</v>
      </c>
      <c r="C25" s="141"/>
      <c r="D25" s="141"/>
      <c r="E25" s="142"/>
    </row>
    <row r="26" spans="1:5" s="132" customFormat="1" ht="18" customHeight="1">
      <c r="A26" s="136"/>
      <c r="B26" s="140" t="s">
        <v>296</v>
      </c>
      <c r="C26" s="141"/>
      <c r="D26" s="141"/>
      <c r="E26" s="142"/>
    </row>
    <row r="27" spans="1:5" s="132" customFormat="1" ht="18" customHeight="1">
      <c r="A27" s="136"/>
      <c r="B27" s="140" t="s">
        <v>297</v>
      </c>
      <c r="C27" s="141"/>
      <c r="D27" s="141"/>
      <c r="E27" s="142"/>
    </row>
    <row r="28" spans="1:5" s="132" customFormat="1" ht="18" customHeight="1">
      <c r="A28" s="136"/>
      <c r="B28" s="140" t="s">
        <v>298</v>
      </c>
      <c r="C28" s="141"/>
      <c r="D28" s="141"/>
      <c r="E28" s="142"/>
    </row>
    <row r="29" spans="1:5" s="132" customFormat="1" ht="18" customHeight="1">
      <c r="A29" s="136"/>
      <c r="B29" s="140" t="s">
        <v>299</v>
      </c>
      <c r="C29" s="141"/>
      <c r="D29" s="141"/>
      <c r="E29" s="142"/>
    </row>
    <row r="30" spans="1:5" s="132" customFormat="1" ht="18" customHeight="1">
      <c r="A30" s="136"/>
      <c r="B30" s="140" t="s">
        <v>300</v>
      </c>
      <c r="C30" s="141"/>
      <c r="D30" s="141"/>
      <c r="E30" s="142"/>
    </row>
    <row r="31" spans="1:5" s="132" customFormat="1" ht="18" customHeight="1">
      <c r="A31" s="136" t="s">
        <v>225</v>
      </c>
      <c r="B31" s="140"/>
      <c r="C31" s="138"/>
      <c r="D31" s="138"/>
      <c r="E31" s="139"/>
    </row>
    <row r="32" spans="1:5" s="132" customFormat="1" ht="18" customHeight="1">
      <c r="A32" s="136"/>
      <c r="B32" s="140" t="s">
        <v>301</v>
      </c>
      <c r="C32" s="138"/>
      <c r="D32" s="138"/>
      <c r="E32" s="139"/>
    </row>
    <row r="33" spans="1:5" s="132" customFormat="1" ht="18" customHeight="1">
      <c r="A33" s="136"/>
      <c r="B33" s="140" t="s">
        <v>302</v>
      </c>
      <c r="C33" s="138"/>
      <c r="D33" s="138"/>
      <c r="E33" s="139"/>
    </row>
    <row r="34" spans="1:5" s="132" customFormat="1" ht="18" customHeight="1">
      <c r="A34" s="136"/>
      <c r="B34" s="140" t="s">
        <v>303</v>
      </c>
      <c r="C34" s="138"/>
      <c r="D34" s="138"/>
      <c r="E34" s="139"/>
    </row>
    <row r="35" spans="1:5" s="132" customFormat="1" ht="18" customHeight="1">
      <c r="A35" s="136"/>
      <c r="B35" s="140" t="s">
        <v>304</v>
      </c>
      <c r="C35" s="138"/>
      <c r="D35" s="138"/>
      <c r="E35" s="139"/>
    </row>
    <row r="36" spans="1:5" s="132" customFormat="1" ht="18" customHeight="1">
      <c r="A36" s="136"/>
      <c r="B36" s="140" t="s">
        <v>305</v>
      </c>
      <c r="C36" s="138"/>
      <c r="D36" s="138"/>
      <c r="E36" s="139"/>
    </row>
    <row r="37" spans="1:5" s="132" customFormat="1" ht="18" customHeight="1">
      <c r="A37" s="136"/>
      <c r="B37" s="140" t="s">
        <v>306</v>
      </c>
      <c r="C37" s="138"/>
      <c r="D37" s="138"/>
      <c r="E37" s="139"/>
    </row>
    <row r="38" spans="1:5" s="132" customFormat="1" ht="18" customHeight="1">
      <c r="A38" s="136"/>
      <c r="B38" s="140" t="s">
        <v>293</v>
      </c>
      <c r="C38" s="138"/>
      <c r="D38" s="138"/>
      <c r="E38" s="139"/>
    </row>
    <row r="39" spans="1:5" s="132" customFormat="1" ht="18" customHeight="1">
      <c r="A39" s="136"/>
      <c r="B39" s="140" t="s">
        <v>294</v>
      </c>
      <c r="C39" s="138"/>
      <c r="D39" s="138"/>
      <c r="E39" s="139"/>
    </row>
    <row r="40" spans="1:5" s="132" customFormat="1" ht="18" customHeight="1">
      <c r="A40" s="136"/>
      <c r="B40" s="140" t="s">
        <v>307</v>
      </c>
      <c r="C40" s="138"/>
      <c r="D40" s="138"/>
      <c r="E40" s="139"/>
    </row>
    <row r="41" spans="1:5" s="132" customFormat="1" ht="18" customHeight="1">
      <c r="A41" s="136"/>
      <c r="B41" s="140" t="s">
        <v>308</v>
      </c>
      <c r="C41" s="138"/>
      <c r="D41" s="138"/>
      <c r="E41" s="139"/>
    </row>
    <row r="42" spans="1:5" s="132" customFormat="1" ht="18" customHeight="1">
      <c r="A42" s="136"/>
      <c r="B42" s="140" t="s">
        <v>309</v>
      </c>
      <c r="C42" s="138"/>
      <c r="D42" s="138"/>
      <c r="E42" s="139"/>
    </row>
    <row r="43" spans="1:5" s="132" customFormat="1" ht="18" customHeight="1">
      <c r="A43" s="136"/>
      <c r="B43" s="140" t="s">
        <v>310</v>
      </c>
      <c r="C43" s="138"/>
      <c r="D43" s="138"/>
      <c r="E43" s="139"/>
    </row>
    <row r="44" spans="1:5" s="132" customFormat="1" ht="18" customHeight="1">
      <c r="A44" s="136"/>
      <c r="B44" s="140" t="s">
        <v>311</v>
      </c>
      <c r="C44" s="138"/>
      <c r="D44" s="138"/>
      <c r="E44" s="139"/>
    </row>
    <row r="45" spans="1:5" s="132" customFormat="1" ht="18" customHeight="1">
      <c r="A45" s="136"/>
      <c r="B45" s="140" t="s">
        <v>312</v>
      </c>
      <c r="C45" s="138"/>
      <c r="D45" s="138"/>
      <c r="E45" s="139"/>
    </row>
    <row r="46" spans="1:5" s="132" customFormat="1" ht="18" customHeight="1">
      <c r="A46" s="136"/>
      <c r="B46" s="140" t="s">
        <v>296</v>
      </c>
      <c r="C46" s="138"/>
      <c r="D46" s="138"/>
      <c r="E46" s="139"/>
    </row>
    <row r="47" spans="1:5" s="132" customFormat="1" ht="18" customHeight="1">
      <c r="A47" s="136"/>
      <c r="B47" s="140" t="s">
        <v>297</v>
      </c>
      <c r="C47" s="138"/>
      <c r="D47" s="138"/>
      <c r="E47" s="139"/>
    </row>
    <row r="48" spans="1:5" s="132" customFormat="1" ht="18" customHeight="1">
      <c r="A48" s="136"/>
      <c r="B48" s="140" t="s">
        <v>313</v>
      </c>
      <c r="C48" s="138"/>
      <c r="D48" s="138"/>
      <c r="E48" s="139"/>
    </row>
    <row r="49" spans="1:5" s="132" customFormat="1" ht="18" customHeight="1">
      <c r="A49" s="136"/>
      <c r="B49" s="140" t="s">
        <v>314</v>
      </c>
      <c r="C49" s="138"/>
      <c r="D49" s="138"/>
      <c r="E49" s="139"/>
    </row>
    <row r="50" spans="1:5" s="132" customFormat="1" ht="18" customHeight="1">
      <c r="A50" s="136"/>
      <c r="B50" s="140" t="s">
        <v>315</v>
      </c>
      <c r="C50" s="138"/>
      <c r="D50" s="138"/>
      <c r="E50" s="139"/>
    </row>
    <row r="51" spans="1:5" s="132" customFormat="1" ht="18" customHeight="1">
      <c r="A51" s="136"/>
      <c r="B51" s="140" t="s">
        <v>316</v>
      </c>
      <c r="C51" s="138"/>
      <c r="D51" s="138"/>
      <c r="E51" s="139"/>
    </row>
    <row r="52" spans="1:5" s="132" customFormat="1" ht="18" customHeight="1">
      <c r="A52" s="136"/>
      <c r="B52" s="140" t="s">
        <v>317</v>
      </c>
      <c r="C52" s="138"/>
      <c r="D52" s="138"/>
      <c r="E52" s="139"/>
    </row>
    <row r="53" spans="1:5" s="132" customFormat="1" ht="18" customHeight="1">
      <c r="A53" s="136"/>
      <c r="B53" s="140" t="s">
        <v>299</v>
      </c>
      <c r="C53" s="138"/>
      <c r="D53" s="138"/>
      <c r="E53" s="139"/>
    </row>
    <row r="54" spans="1:5" s="132" customFormat="1" ht="18" customHeight="1">
      <c r="A54" s="136"/>
      <c r="B54" s="140" t="s">
        <v>300</v>
      </c>
      <c r="C54" s="138"/>
      <c r="D54" s="138"/>
      <c r="E54" s="139"/>
    </row>
    <row r="55" spans="1:5" s="132" customFormat="1" ht="18" customHeight="1" thickBot="1">
      <c r="A55" s="633" t="s">
        <v>226</v>
      </c>
      <c r="B55" s="634"/>
      <c r="C55" s="314"/>
      <c r="D55" s="314"/>
      <c r="E55" s="315"/>
    </row>
    <row r="56" spans="1:5" s="56" customFormat="1" ht="18" customHeight="1" thickTop="1" thickBot="1">
      <c r="A56" s="635" t="s">
        <v>228</v>
      </c>
      <c r="B56" s="636"/>
      <c r="C56" s="316"/>
      <c r="D56" s="316"/>
      <c r="E56" s="317"/>
    </row>
    <row r="57" spans="1:5" s="56" customFormat="1" ht="14.25">
      <c r="A57" s="57" t="s">
        <v>128</v>
      </c>
    </row>
  </sheetData>
  <mergeCells count="4">
    <mergeCell ref="B2:D2"/>
    <mergeCell ref="A5:B5"/>
    <mergeCell ref="A55:B55"/>
    <mergeCell ref="A56:B56"/>
  </mergeCells>
  <phoneticPr fontId="3"/>
  <pageMargins left="0.7" right="0.7"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7030A0"/>
  </sheetPr>
  <dimension ref="A1:AD61"/>
  <sheetViews>
    <sheetView zoomScale="85" zoomScaleNormal="85" workbookViewId="0"/>
  </sheetViews>
  <sheetFormatPr defaultRowHeight="30" customHeight="1"/>
  <cols>
    <col min="1" max="14" width="6.625" style="106" customWidth="1"/>
    <col min="15" max="15" width="2.375" style="106" customWidth="1"/>
    <col min="16" max="17" width="3.625" style="106" customWidth="1"/>
    <col min="18" max="30" width="6.625" style="106" customWidth="1"/>
    <col min="31" max="16384" width="9" style="106"/>
  </cols>
  <sheetData>
    <row r="1" spans="1:30" ht="18.75" customHeight="1">
      <c r="A1" s="106" t="s">
        <v>218</v>
      </c>
    </row>
    <row r="2" spans="1:30" ht="30" customHeight="1">
      <c r="A2" s="143" t="s">
        <v>230</v>
      </c>
    </row>
    <row r="3" spans="1:30" ht="30" customHeight="1" thickBot="1">
      <c r="A3" s="106" t="s">
        <v>231</v>
      </c>
      <c r="C3" s="144"/>
      <c r="D3" s="144"/>
      <c r="E3" s="144"/>
      <c r="F3" s="144"/>
      <c r="G3" s="144"/>
      <c r="H3" s="144"/>
      <c r="I3" s="144"/>
      <c r="J3" s="145" t="s">
        <v>211</v>
      </c>
      <c r="K3" s="115"/>
      <c r="L3" s="115"/>
      <c r="M3" s="115"/>
      <c r="N3" s="115"/>
      <c r="O3" s="113"/>
    </row>
    <row r="4" spans="1:30" ht="24.75" customHeight="1" thickBot="1">
      <c r="A4" s="106" t="s">
        <v>232</v>
      </c>
      <c r="P4" s="106" t="s">
        <v>233</v>
      </c>
    </row>
    <row r="5" spans="1:30" ht="30" customHeight="1" thickBot="1">
      <c r="A5" s="146" t="s">
        <v>234</v>
      </c>
      <c r="B5" s="147" t="s">
        <v>235</v>
      </c>
      <c r="C5" s="148" t="s">
        <v>189</v>
      </c>
      <c r="D5" s="148" t="s">
        <v>190</v>
      </c>
      <c r="E5" s="148" t="s">
        <v>191</v>
      </c>
      <c r="F5" s="148" t="s">
        <v>192</v>
      </c>
      <c r="G5" s="148" t="s">
        <v>193</v>
      </c>
      <c r="H5" s="148" t="s">
        <v>194</v>
      </c>
      <c r="I5" s="148" t="s">
        <v>195</v>
      </c>
      <c r="J5" s="148" t="s">
        <v>196</v>
      </c>
      <c r="K5" s="148" t="s">
        <v>197</v>
      </c>
      <c r="L5" s="148" t="s">
        <v>198</v>
      </c>
      <c r="M5" s="149" t="s">
        <v>199</v>
      </c>
      <c r="N5" s="150" t="s">
        <v>236</v>
      </c>
      <c r="P5" s="787" t="s">
        <v>237</v>
      </c>
      <c r="Q5" s="788"/>
      <c r="R5" s="147" t="s">
        <v>235</v>
      </c>
      <c r="S5" s="148" t="s">
        <v>189</v>
      </c>
      <c r="T5" s="148" t="s">
        <v>190</v>
      </c>
      <c r="U5" s="148" t="s">
        <v>191</v>
      </c>
      <c r="V5" s="148" t="s">
        <v>192</v>
      </c>
      <c r="W5" s="148" t="s">
        <v>193</v>
      </c>
      <c r="X5" s="148" t="s">
        <v>194</v>
      </c>
      <c r="Y5" s="148" t="s">
        <v>195</v>
      </c>
      <c r="Z5" s="148" t="s">
        <v>196</v>
      </c>
      <c r="AA5" s="148" t="s">
        <v>197</v>
      </c>
      <c r="AB5" s="148" t="s">
        <v>198</v>
      </c>
      <c r="AC5" s="149" t="s">
        <v>199</v>
      </c>
      <c r="AD5" s="150" t="s">
        <v>236</v>
      </c>
    </row>
    <row r="6" spans="1:30" ht="24.95" customHeight="1">
      <c r="A6" s="151">
        <v>0</v>
      </c>
      <c r="B6" s="152"/>
      <c r="C6" s="153"/>
      <c r="D6" s="153"/>
      <c r="E6" s="153"/>
      <c r="F6" s="153"/>
      <c r="G6" s="153"/>
      <c r="H6" s="153"/>
      <c r="I6" s="153"/>
      <c r="J6" s="153"/>
      <c r="K6" s="153"/>
      <c r="L6" s="153"/>
      <c r="M6" s="154"/>
      <c r="N6" s="155"/>
      <c r="P6" s="789" t="s">
        <v>238</v>
      </c>
      <c r="Q6" s="790"/>
      <c r="R6" s="152"/>
      <c r="S6" s="153"/>
      <c r="T6" s="153"/>
      <c r="U6" s="153"/>
      <c r="V6" s="153"/>
      <c r="W6" s="153"/>
      <c r="X6" s="153"/>
      <c r="Y6" s="153"/>
      <c r="Z6" s="153"/>
      <c r="AA6" s="153"/>
      <c r="AB6" s="153"/>
      <c r="AC6" s="154"/>
      <c r="AD6" s="155"/>
    </row>
    <row r="7" spans="1:30" ht="24.95" customHeight="1">
      <c r="A7" s="156">
        <v>1</v>
      </c>
      <c r="B7" s="157"/>
      <c r="C7" s="158"/>
      <c r="D7" s="158"/>
      <c r="E7" s="158"/>
      <c r="F7" s="158"/>
      <c r="G7" s="158"/>
      <c r="H7" s="158"/>
      <c r="I7" s="158"/>
      <c r="J7" s="158"/>
      <c r="K7" s="158"/>
      <c r="L7" s="158"/>
      <c r="M7" s="159"/>
      <c r="N7" s="160"/>
      <c r="P7" s="791" t="s">
        <v>239</v>
      </c>
      <c r="Q7" s="792"/>
      <c r="R7" s="157"/>
      <c r="S7" s="158"/>
      <c r="T7" s="158"/>
      <c r="U7" s="158"/>
      <c r="V7" s="158"/>
      <c r="W7" s="158"/>
      <c r="X7" s="158"/>
      <c r="Y7" s="158"/>
      <c r="Z7" s="158"/>
      <c r="AA7" s="158"/>
      <c r="AB7" s="158"/>
      <c r="AC7" s="159"/>
      <c r="AD7" s="160"/>
    </row>
    <row r="8" spans="1:30" ht="24.95" customHeight="1">
      <c r="A8" s="156">
        <v>2</v>
      </c>
      <c r="B8" s="157"/>
      <c r="C8" s="158"/>
      <c r="D8" s="158"/>
      <c r="E8" s="158"/>
      <c r="F8" s="158"/>
      <c r="G8" s="158"/>
      <c r="H8" s="158"/>
      <c r="I8" s="158"/>
      <c r="J8" s="158"/>
      <c r="K8" s="158"/>
      <c r="L8" s="158"/>
      <c r="M8" s="159"/>
      <c r="N8" s="160"/>
      <c r="P8" s="795" t="s">
        <v>240</v>
      </c>
      <c r="Q8" s="161" t="s">
        <v>241</v>
      </c>
      <c r="R8" s="157"/>
      <c r="S8" s="158"/>
      <c r="T8" s="158"/>
      <c r="U8" s="158"/>
      <c r="V8" s="158"/>
      <c r="W8" s="158"/>
      <c r="X8" s="158"/>
      <c r="Y8" s="158"/>
      <c r="Z8" s="158"/>
      <c r="AA8" s="158"/>
      <c r="AB8" s="158"/>
      <c r="AC8" s="159"/>
      <c r="AD8" s="160"/>
    </row>
    <row r="9" spans="1:30" ht="24.95" customHeight="1">
      <c r="A9" s="156">
        <v>3</v>
      </c>
      <c r="B9" s="157"/>
      <c r="C9" s="158"/>
      <c r="D9" s="158"/>
      <c r="E9" s="158"/>
      <c r="F9" s="158"/>
      <c r="G9" s="158"/>
      <c r="H9" s="158"/>
      <c r="I9" s="158"/>
      <c r="J9" s="158"/>
      <c r="K9" s="158"/>
      <c r="L9" s="158"/>
      <c r="M9" s="159"/>
      <c r="N9" s="160"/>
      <c r="P9" s="796"/>
      <c r="Q9" s="161" t="s">
        <v>242</v>
      </c>
      <c r="R9" s="157"/>
      <c r="S9" s="158"/>
      <c r="T9" s="158"/>
      <c r="U9" s="158"/>
      <c r="V9" s="158"/>
      <c r="W9" s="158"/>
      <c r="X9" s="158"/>
      <c r="Y9" s="158"/>
      <c r="Z9" s="158"/>
      <c r="AA9" s="158"/>
      <c r="AB9" s="158"/>
      <c r="AC9" s="159"/>
      <c r="AD9" s="160"/>
    </row>
    <row r="10" spans="1:30" ht="24.95" customHeight="1">
      <c r="A10" s="156">
        <v>4</v>
      </c>
      <c r="B10" s="157"/>
      <c r="C10" s="158"/>
      <c r="D10" s="158"/>
      <c r="E10" s="158"/>
      <c r="F10" s="158"/>
      <c r="G10" s="158"/>
      <c r="H10" s="158"/>
      <c r="I10" s="158"/>
      <c r="J10" s="158"/>
      <c r="K10" s="158"/>
      <c r="L10" s="158"/>
      <c r="M10" s="159"/>
      <c r="N10" s="160"/>
      <c r="P10" s="796"/>
      <c r="Q10" s="161" t="s">
        <v>243</v>
      </c>
      <c r="R10" s="157"/>
      <c r="S10" s="158"/>
      <c r="T10" s="158"/>
      <c r="U10" s="158"/>
      <c r="V10" s="158"/>
      <c r="W10" s="158"/>
      <c r="X10" s="158"/>
      <c r="Y10" s="158"/>
      <c r="Z10" s="158"/>
      <c r="AA10" s="158"/>
      <c r="AB10" s="158"/>
      <c r="AC10" s="159"/>
      <c r="AD10" s="160"/>
    </row>
    <row r="11" spans="1:30" ht="24.95" customHeight="1">
      <c r="A11" s="156">
        <v>5</v>
      </c>
      <c r="B11" s="157"/>
      <c r="C11" s="158"/>
      <c r="D11" s="158"/>
      <c r="E11" s="158"/>
      <c r="F11" s="158"/>
      <c r="G11" s="158"/>
      <c r="H11" s="158"/>
      <c r="I11" s="158"/>
      <c r="J11" s="158"/>
      <c r="K11" s="158"/>
      <c r="L11" s="158"/>
      <c r="M11" s="159"/>
      <c r="N11" s="160"/>
      <c r="P11" s="796"/>
      <c r="Q11" s="161" t="s">
        <v>244</v>
      </c>
      <c r="R11" s="157"/>
      <c r="S11" s="158"/>
      <c r="T11" s="158"/>
      <c r="U11" s="158"/>
      <c r="V11" s="158"/>
      <c r="W11" s="158"/>
      <c r="X11" s="158"/>
      <c r="Y11" s="158"/>
      <c r="Z11" s="158"/>
      <c r="AA11" s="158"/>
      <c r="AB11" s="158"/>
      <c r="AC11" s="159"/>
      <c r="AD11" s="160"/>
    </row>
    <row r="12" spans="1:30" ht="24.95" customHeight="1">
      <c r="A12" s="156">
        <v>6</v>
      </c>
      <c r="B12" s="157"/>
      <c r="C12" s="158"/>
      <c r="D12" s="158"/>
      <c r="E12" s="158"/>
      <c r="F12" s="158"/>
      <c r="G12" s="158"/>
      <c r="H12" s="158"/>
      <c r="I12" s="158"/>
      <c r="J12" s="158"/>
      <c r="K12" s="158"/>
      <c r="L12" s="158"/>
      <c r="M12" s="159"/>
      <c r="N12" s="160"/>
      <c r="P12" s="796"/>
      <c r="Q12" s="161" t="s">
        <v>245</v>
      </c>
      <c r="R12" s="157"/>
      <c r="S12" s="158"/>
      <c r="T12" s="158"/>
      <c r="U12" s="158"/>
      <c r="V12" s="158"/>
      <c r="W12" s="158"/>
      <c r="X12" s="158"/>
      <c r="Y12" s="158"/>
      <c r="Z12" s="158"/>
      <c r="AA12" s="158"/>
      <c r="AB12" s="158"/>
      <c r="AC12" s="159"/>
      <c r="AD12" s="160"/>
    </row>
    <row r="13" spans="1:30" ht="24.95" customHeight="1">
      <c r="A13" s="156">
        <v>7</v>
      </c>
      <c r="B13" s="157"/>
      <c r="C13" s="158"/>
      <c r="D13" s="158"/>
      <c r="E13" s="158"/>
      <c r="F13" s="158"/>
      <c r="G13" s="158"/>
      <c r="H13" s="158"/>
      <c r="I13" s="158"/>
      <c r="J13" s="158"/>
      <c r="K13" s="158"/>
      <c r="L13" s="158"/>
      <c r="M13" s="159"/>
      <c r="N13" s="160"/>
      <c r="P13" s="796"/>
      <c r="Q13" s="161" t="s">
        <v>246</v>
      </c>
      <c r="R13" s="157"/>
      <c r="S13" s="158"/>
      <c r="T13" s="158"/>
      <c r="U13" s="158"/>
      <c r="V13" s="158"/>
      <c r="W13" s="158"/>
      <c r="X13" s="158"/>
      <c r="Y13" s="158"/>
      <c r="Z13" s="158"/>
      <c r="AA13" s="158"/>
      <c r="AB13" s="158"/>
      <c r="AC13" s="159"/>
      <c r="AD13" s="160"/>
    </row>
    <row r="14" spans="1:30" ht="24.95" customHeight="1">
      <c r="A14" s="156">
        <v>8</v>
      </c>
      <c r="B14" s="157"/>
      <c r="C14" s="158"/>
      <c r="D14" s="158"/>
      <c r="E14" s="158"/>
      <c r="F14" s="158"/>
      <c r="G14" s="158"/>
      <c r="H14" s="158"/>
      <c r="I14" s="158"/>
      <c r="J14" s="158"/>
      <c r="K14" s="158"/>
      <c r="L14" s="158"/>
      <c r="M14" s="159"/>
      <c r="N14" s="160"/>
      <c r="P14" s="796"/>
      <c r="Q14" s="161" t="s">
        <v>247</v>
      </c>
      <c r="R14" s="157"/>
      <c r="S14" s="158"/>
      <c r="T14" s="158"/>
      <c r="U14" s="158"/>
      <c r="V14" s="158"/>
      <c r="W14" s="158"/>
      <c r="X14" s="158"/>
      <c r="Y14" s="158"/>
      <c r="Z14" s="158"/>
      <c r="AA14" s="158"/>
      <c r="AB14" s="158"/>
      <c r="AC14" s="159"/>
      <c r="AD14" s="160"/>
    </row>
    <row r="15" spans="1:30" ht="24.95" customHeight="1">
      <c r="A15" s="156">
        <v>9</v>
      </c>
      <c r="B15" s="157"/>
      <c r="C15" s="158"/>
      <c r="D15" s="158"/>
      <c r="E15" s="158"/>
      <c r="F15" s="158"/>
      <c r="G15" s="158"/>
      <c r="H15" s="158"/>
      <c r="I15" s="158"/>
      <c r="J15" s="158"/>
      <c r="K15" s="158"/>
      <c r="L15" s="158"/>
      <c r="M15" s="159"/>
      <c r="N15" s="160"/>
      <c r="P15" s="796"/>
      <c r="Q15" s="161" t="s">
        <v>248</v>
      </c>
      <c r="R15" s="157"/>
      <c r="S15" s="158"/>
      <c r="T15" s="158"/>
      <c r="U15" s="158"/>
      <c r="V15" s="158"/>
      <c r="W15" s="158"/>
      <c r="X15" s="158"/>
      <c r="Y15" s="158"/>
      <c r="Z15" s="158"/>
      <c r="AA15" s="158"/>
      <c r="AB15" s="158"/>
      <c r="AC15" s="159"/>
      <c r="AD15" s="160"/>
    </row>
    <row r="16" spans="1:30" ht="24.95" customHeight="1">
      <c r="A16" s="156">
        <v>10</v>
      </c>
      <c r="B16" s="157"/>
      <c r="C16" s="158"/>
      <c r="D16" s="158"/>
      <c r="E16" s="158"/>
      <c r="F16" s="158"/>
      <c r="G16" s="158"/>
      <c r="H16" s="158"/>
      <c r="I16" s="158"/>
      <c r="J16" s="158"/>
      <c r="K16" s="158"/>
      <c r="L16" s="158"/>
      <c r="M16" s="159"/>
      <c r="N16" s="160"/>
      <c r="P16" s="796"/>
      <c r="Q16" s="161" t="s">
        <v>249</v>
      </c>
      <c r="R16" s="157"/>
      <c r="S16" s="158"/>
      <c r="T16" s="158"/>
      <c r="U16" s="158"/>
      <c r="V16" s="158"/>
      <c r="W16" s="158"/>
      <c r="X16" s="158"/>
      <c r="Y16" s="158"/>
      <c r="Z16" s="158"/>
      <c r="AA16" s="158"/>
      <c r="AB16" s="158"/>
      <c r="AC16" s="159"/>
      <c r="AD16" s="160"/>
    </row>
    <row r="17" spans="1:30" ht="24.95" customHeight="1" thickBot="1">
      <c r="A17" s="156">
        <v>11</v>
      </c>
      <c r="B17" s="157"/>
      <c r="C17" s="158"/>
      <c r="D17" s="158"/>
      <c r="E17" s="158"/>
      <c r="F17" s="158"/>
      <c r="G17" s="158"/>
      <c r="H17" s="158"/>
      <c r="I17" s="158"/>
      <c r="J17" s="158"/>
      <c r="K17" s="158"/>
      <c r="L17" s="158"/>
      <c r="M17" s="159"/>
      <c r="N17" s="160"/>
      <c r="P17" s="797"/>
      <c r="Q17" s="162" t="s">
        <v>250</v>
      </c>
      <c r="R17" s="163"/>
      <c r="S17" s="164"/>
      <c r="T17" s="164"/>
      <c r="U17" s="164"/>
      <c r="V17" s="164"/>
      <c r="W17" s="164"/>
      <c r="X17" s="164"/>
      <c r="Y17" s="164"/>
      <c r="Z17" s="164"/>
      <c r="AA17" s="164"/>
      <c r="AB17" s="164"/>
      <c r="AC17" s="165"/>
      <c r="AD17" s="166"/>
    </row>
    <row r="18" spans="1:30" ht="24.95" customHeight="1" thickTop="1" thickBot="1">
      <c r="A18" s="156">
        <v>12</v>
      </c>
      <c r="B18" s="157"/>
      <c r="C18" s="158"/>
      <c r="D18" s="158"/>
      <c r="E18" s="158"/>
      <c r="F18" s="158"/>
      <c r="G18" s="158"/>
      <c r="H18" s="158"/>
      <c r="I18" s="158"/>
      <c r="J18" s="158"/>
      <c r="K18" s="158"/>
      <c r="L18" s="158"/>
      <c r="M18" s="159"/>
      <c r="N18" s="160"/>
      <c r="P18" s="793" t="s">
        <v>236</v>
      </c>
      <c r="Q18" s="794"/>
      <c r="R18" s="167"/>
      <c r="S18" s="129"/>
      <c r="T18" s="129"/>
      <c r="U18" s="129"/>
      <c r="V18" s="129"/>
      <c r="W18" s="129"/>
      <c r="X18" s="129"/>
      <c r="Y18" s="129"/>
      <c r="Z18" s="129"/>
      <c r="AA18" s="129"/>
      <c r="AB18" s="129"/>
      <c r="AC18" s="130"/>
      <c r="AD18" s="168"/>
    </row>
    <row r="19" spans="1:30" ht="24.95" customHeight="1">
      <c r="A19" s="156">
        <v>13</v>
      </c>
      <c r="B19" s="157"/>
      <c r="C19" s="158"/>
      <c r="D19" s="158"/>
      <c r="E19" s="158"/>
      <c r="F19" s="158"/>
      <c r="G19" s="158"/>
      <c r="H19" s="158"/>
      <c r="I19" s="158"/>
      <c r="J19" s="158"/>
      <c r="K19" s="158"/>
      <c r="L19" s="158"/>
      <c r="M19" s="159"/>
      <c r="N19" s="160"/>
      <c r="P19" s="169" t="s">
        <v>251</v>
      </c>
      <c r="R19" s="113"/>
      <c r="S19" s="113"/>
      <c r="T19" s="113"/>
      <c r="U19" s="113"/>
      <c r="V19" s="113"/>
      <c r="W19" s="113"/>
      <c r="X19" s="113"/>
      <c r="Y19" s="113"/>
      <c r="Z19" s="113"/>
      <c r="AA19" s="113"/>
      <c r="AB19" s="113"/>
      <c r="AC19" s="113"/>
    </row>
    <row r="20" spans="1:30" ht="24.95" customHeight="1">
      <c r="A20" s="156">
        <v>14</v>
      </c>
      <c r="B20" s="157"/>
      <c r="C20" s="158"/>
      <c r="D20" s="158"/>
      <c r="E20" s="158"/>
      <c r="F20" s="158"/>
      <c r="G20" s="158"/>
      <c r="H20" s="158"/>
      <c r="I20" s="158"/>
      <c r="J20" s="158"/>
      <c r="K20" s="158"/>
      <c r="L20" s="158"/>
      <c r="M20" s="159"/>
      <c r="N20" s="160"/>
      <c r="Q20" s="170"/>
      <c r="R20" s="113"/>
      <c r="S20" s="113"/>
      <c r="T20" s="113"/>
      <c r="U20" s="113"/>
      <c r="V20" s="113"/>
      <c r="W20" s="113"/>
      <c r="X20" s="113"/>
      <c r="Y20" s="113"/>
      <c r="Z20" s="113"/>
      <c r="AA20" s="113"/>
      <c r="AB20" s="113"/>
      <c r="AC20" s="113"/>
    </row>
    <row r="21" spans="1:30" ht="24.95" customHeight="1">
      <c r="A21" s="156">
        <v>15</v>
      </c>
      <c r="B21" s="157"/>
      <c r="C21" s="158"/>
      <c r="D21" s="158"/>
      <c r="E21" s="158"/>
      <c r="F21" s="158"/>
      <c r="G21" s="158"/>
      <c r="H21" s="158"/>
      <c r="I21" s="158"/>
      <c r="J21" s="158"/>
      <c r="K21" s="158"/>
      <c r="L21" s="158"/>
      <c r="M21" s="159"/>
      <c r="N21" s="160"/>
      <c r="P21" s="169"/>
      <c r="Q21" s="170"/>
      <c r="R21" s="113"/>
      <c r="S21" s="113"/>
      <c r="T21" s="113"/>
      <c r="U21" s="113"/>
      <c r="V21" s="113"/>
      <c r="W21" s="113"/>
      <c r="X21" s="113"/>
      <c r="Y21" s="113"/>
      <c r="Z21" s="113"/>
      <c r="AA21" s="113"/>
      <c r="AB21" s="113"/>
      <c r="AC21" s="113"/>
    </row>
    <row r="22" spans="1:30" ht="24.95" customHeight="1">
      <c r="A22" s="156">
        <v>16</v>
      </c>
      <c r="B22" s="157"/>
      <c r="C22" s="158"/>
      <c r="D22" s="158"/>
      <c r="E22" s="158"/>
      <c r="F22" s="158"/>
      <c r="G22" s="158"/>
      <c r="H22" s="158"/>
      <c r="I22" s="158"/>
      <c r="J22" s="158"/>
      <c r="K22" s="158"/>
      <c r="L22" s="158"/>
      <c r="M22" s="159"/>
      <c r="N22" s="160"/>
      <c r="P22" s="170"/>
      <c r="Q22" s="170"/>
      <c r="R22" s="113"/>
      <c r="S22" s="113"/>
      <c r="T22" s="113"/>
      <c r="U22" s="113"/>
      <c r="V22" s="113"/>
      <c r="W22" s="113"/>
      <c r="X22" s="113"/>
      <c r="Y22" s="113"/>
      <c r="Z22" s="113"/>
      <c r="AA22" s="113"/>
      <c r="AB22" s="113"/>
      <c r="AC22" s="113"/>
    </row>
    <row r="23" spans="1:30" ht="24.95" customHeight="1">
      <c r="A23" s="156">
        <v>17</v>
      </c>
      <c r="B23" s="157"/>
      <c r="C23" s="158"/>
      <c r="D23" s="158"/>
      <c r="E23" s="158"/>
      <c r="F23" s="158"/>
      <c r="G23" s="158"/>
      <c r="H23" s="158"/>
      <c r="I23" s="158"/>
      <c r="J23" s="158"/>
      <c r="K23" s="158"/>
      <c r="L23" s="158"/>
      <c r="M23" s="159"/>
      <c r="N23" s="160"/>
      <c r="P23" s="170"/>
      <c r="Q23" s="170"/>
      <c r="R23" s="113"/>
      <c r="S23" s="113"/>
      <c r="T23" s="113"/>
      <c r="U23" s="113"/>
      <c r="V23" s="113"/>
      <c r="W23" s="113"/>
      <c r="X23" s="113"/>
      <c r="Y23" s="113"/>
      <c r="Z23" s="113"/>
      <c r="AA23" s="113"/>
      <c r="AB23" s="113"/>
      <c r="AC23" s="113"/>
    </row>
    <row r="24" spans="1:30" ht="24.95" customHeight="1">
      <c r="A24" s="156">
        <v>18</v>
      </c>
      <c r="B24" s="157"/>
      <c r="C24" s="158"/>
      <c r="D24" s="158"/>
      <c r="E24" s="158"/>
      <c r="F24" s="158"/>
      <c r="G24" s="158"/>
      <c r="H24" s="158"/>
      <c r="I24" s="158"/>
      <c r="J24" s="158"/>
      <c r="K24" s="158"/>
      <c r="L24" s="158"/>
      <c r="M24" s="159"/>
      <c r="N24" s="160"/>
      <c r="P24" s="170"/>
      <c r="Q24" s="170"/>
      <c r="R24" s="113"/>
      <c r="S24" s="113"/>
      <c r="T24" s="113"/>
      <c r="U24" s="113"/>
      <c r="V24" s="113"/>
      <c r="W24" s="113"/>
      <c r="X24" s="113"/>
      <c r="Y24" s="113"/>
      <c r="Z24" s="113"/>
      <c r="AA24" s="113"/>
      <c r="AB24" s="113"/>
      <c r="AC24" s="113"/>
    </row>
    <row r="25" spans="1:30" ht="24.95" customHeight="1">
      <c r="A25" s="156">
        <v>19</v>
      </c>
      <c r="B25" s="157"/>
      <c r="C25" s="158"/>
      <c r="D25" s="158"/>
      <c r="E25" s="158"/>
      <c r="F25" s="158"/>
      <c r="G25" s="158"/>
      <c r="H25" s="158"/>
      <c r="I25" s="158"/>
      <c r="J25" s="158"/>
      <c r="K25" s="158"/>
      <c r="L25" s="158"/>
      <c r="M25" s="159"/>
      <c r="N25" s="160"/>
      <c r="P25" s="170"/>
      <c r="Q25" s="170"/>
      <c r="R25" s="113"/>
      <c r="S25" s="113"/>
      <c r="T25" s="113"/>
      <c r="U25" s="113"/>
      <c r="V25" s="113"/>
      <c r="W25" s="113"/>
      <c r="X25" s="113"/>
      <c r="Y25" s="113"/>
      <c r="Z25" s="113"/>
      <c r="AA25" s="113"/>
      <c r="AB25" s="113"/>
      <c r="AC25" s="113"/>
    </row>
    <row r="26" spans="1:30" ht="24.95" customHeight="1">
      <c r="A26" s="156">
        <v>20</v>
      </c>
      <c r="B26" s="157"/>
      <c r="C26" s="158"/>
      <c r="D26" s="158"/>
      <c r="E26" s="158"/>
      <c r="F26" s="158"/>
      <c r="G26" s="158"/>
      <c r="H26" s="158"/>
      <c r="I26" s="158"/>
      <c r="J26" s="158"/>
      <c r="K26" s="158"/>
      <c r="L26" s="158"/>
      <c r="M26" s="159"/>
      <c r="N26" s="160"/>
      <c r="P26" s="170"/>
      <c r="Q26" s="170"/>
      <c r="R26" s="113"/>
      <c r="S26" s="113"/>
      <c r="T26" s="113"/>
      <c r="U26" s="113"/>
      <c r="V26" s="113"/>
      <c r="W26" s="113"/>
      <c r="X26" s="113"/>
      <c r="Y26" s="113"/>
      <c r="Z26" s="113"/>
      <c r="AA26" s="113"/>
      <c r="AB26" s="113"/>
      <c r="AC26" s="113"/>
    </row>
    <row r="27" spans="1:30" ht="24.95" customHeight="1" thickBot="1">
      <c r="A27" s="171">
        <v>21</v>
      </c>
      <c r="B27" s="163"/>
      <c r="C27" s="164"/>
      <c r="D27" s="164"/>
      <c r="E27" s="164"/>
      <c r="F27" s="164"/>
      <c r="G27" s="164"/>
      <c r="H27" s="164"/>
      <c r="I27" s="164"/>
      <c r="J27" s="164"/>
      <c r="K27" s="164"/>
      <c r="L27" s="164"/>
      <c r="M27" s="165"/>
      <c r="N27" s="166"/>
      <c r="P27" s="170"/>
      <c r="Q27" s="170"/>
      <c r="R27" s="113"/>
      <c r="S27" s="113"/>
      <c r="T27" s="113"/>
      <c r="U27" s="113"/>
      <c r="V27" s="113"/>
      <c r="W27" s="113"/>
      <c r="X27" s="113"/>
      <c r="Y27" s="113"/>
      <c r="Z27" s="113"/>
      <c r="AA27" s="113"/>
      <c r="AB27" s="113"/>
      <c r="AC27" s="113"/>
    </row>
    <row r="28" spans="1:30" ht="24.95" customHeight="1" thickTop="1" thickBot="1">
      <c r="A28" s="172" t="s">
        <v>236</v>
      </c>
      <c r="B28" s="167"/>
      <c r="C28" s="129"/>
      <c r="D28" s="129"/>
      <c r="E28" s="129"/>
      <c r="F28" s="129"/>
      <c r="G28" s="129"/>
      <c r="H28" s="129"/>
      <c r="I28" s="129"/>
      <c r="J28" s="129"/>
      <c r="K28" s="129"/>
      <c r="L28" s="129"/>
      <c r="M28" s="130"/>
      <c r="N28" s="168"/>
      <c r="P28" s="170"/>
      <c r="Q28" s="170"/>
      <c r="R28" s="113"/>
      <c r="S28" s="113"/>
      <c r="T28" s="113"/>
      <c r="U28" s="113"/>
      <c r="V28" s="113"/>
      <c r="W28" s="113"/>
      <c r="X28" s="113"/>
      <c r="Y28" s="113"/>
      <c r="Z28" s="113"/>
      <c r="AA28" s="113"/>
      <c r="AB28" s="113"/>
      <c r="AC28" s="113"/>
    </row>
    <row r="29" spans="1:30" ht="14.25">
      <c r="A29" s="169" t="s">
        <v>251</v>
      </c>
      <c r="B29" s="169"/>
      <c r="C29" s="169"/>
      <c r="D29" s="169"/>
      <c r="E29" s="169"/>
      <c r="F29" s="169"/>
      <c r="G29" s="169"/>
      <c r="H29" s="169"/>
      <c r="I29" s="169"/>
      <c r="J29" s="169"/>
      <c r="K29" s="169"/>
      <c r="L29" s="169"/>
      <c r="M29" s="169"/>
      <c r="N29" s="169"/>
      <c r="O29" s="169"/>
      <c r="Q29" s="169"/>
      <c r="R29" s="169"/>
      <c r="S29" s="169"/>
      <c r="T29" s="169"/>
      <c r="U29" s="169"/>
      <c r="V29" s="169"/>
      <c r="W29" s="169"/>
      <c r="X29" s="169"/>
      <c r="Y29" s="169"/>
      <c r="Z29" s="169"/>
      <c r="AA29" s="169"/>
      <c r="AB29" s="169"/>
      <c r="AC29" s="169"/>
    </row>
    <row r="30" spans="1:30" ht="14.25">
      <c r="A30" s="169" t="s">
        <v>252</v>
      </c>
      <c r="B30" s="169"/>
      <c r="C30" s="169"/>
      <c r="D30" s="169"/>
      <c r="E30" s="169"/>
      <c r="F30" s="169"/>
      <c r="G30" s="169"/>
      <c r="H30" s="169"/>
      <c r="I30" s="169"/>
      <c r="J30" s="169"/>
      <c r="K30" s="169"/>
      <c r="L30" s="169"/>
      <c r="M30" s="169"/>
      <c r="N30" s="169"/>
      <c r="O30" s="169"/>
      <c r="Q30" s="169"/>
      <c r="R30" s="169"/>
      <c r="S30" s="169"/>
      <c r="T30" s="169"/>
      <c r="U30" s="169"/>
      <c r="V30" s="169"/>
      <c r="W30" s="169"/>
      <c r="X30" s="169"/>
      <c r="Y30" s="169"/>
      <c r="Z30" s="169"/>
      <c r="AA30" s="169"/>
      <c r="AB30" s="169"/>
      <c r="AC30" s="169"/>
    </row>
    <row r="31" spans="1:30" ht="14.25">
      <c r="A31" s="169"/>
      <c r="B31" s="169" t="s">
        <v>253</v>
      </c>
      <c r="C31" s="169"/>
      <c r="D31" s="169"/>
      <c r="E31" s="169"/>
      <c r="F31" s="169"/>
      <c r="G31" s="169"/>
      <c r="H31" s="169"/>
      <c r="I31" s="169"/>
      <c r="J31" s="169"/>
      <c r="K31" s="169"/>
      <c r="L31" s="169"/>
      <c r="M31" s="169"/>
      <c r="N31" s="169"/>
      <c r="O31" s="169"/>
    </row>
    <row r="32" spans="1:30" ht="30" customHeight="1">
      <c r="A32" s="169"/>
      <c r="B32" s="169"/>
      <c r="C32" s="169"/>
      <c r="D32" s="169"/>
      <c r="E32" s="169"/>
      <c r="F32" s="169"/>
      <c r="G32" s="169"/>
      <c r="H32" s="169"/>
      <c r="I32" s="169"/>
      <c r="J32" s="169"/>
      <c r="K32" s="169"/>
      <c r="L32" s="169"/>
      <c r="M32" s="169"/>
      <c r="N32" s="169"/>
      <c r="O32" s="169"/>
    </row>
    <row r="60" spans="1:15" ht="30" customHeight="1">
      <c r="A60" s="169"/>
      <c r="B60" s="169"/>
      <c r="C60" s="169"/>
      <c r="D60" s="169"/>
      <c r="E60" s="169"/>
      <c r="F60" s="169"/>
      <c r="G60" s="169"/>
      <c r="H60" s="169"/>
      <c r="I60" s="169"/>
      <c r="J60" s="169"/>
      <c r="K60" s="169"/>
      <c r="L60" s="169"/>
      <c r="M60" s="169"/>
      <c r="N60" s="169"/>
      <c r="O60" s="169"/>
    </row>
    <row r="61" spans="1:15" ht="30" customHeight="1">
      <c r="A61" s="169"/>
      <c r="B61" s="169"/>
      <c r="C61" s="169"/>
      <c r="D61" s="169"/>
      <c r="E61" s="169"/>
      <c r="F61" s="169"/>
      <c r="G61" s="169"/>
      <c r="H61" s="169"/>
      <c r="I61" s="169"/>
      <c r="J61" s="169"/>
      <c r="K61" s="169"/>
      <c r="L61" s="169"/>
      <c r="M61" s="169"/>
      <c r="N61" s="169"/>
      <c r="O61" s="169"/>
    </row>
  </sheetData>
  <mergeCells count="5">
    <mergeCell ref="P5:Q5"/>
    <mergeCell ref="P6:Q6"/>
    <mergeCell ref="P7:Q7"/>
    <mergeCell ref="P18:Q18"/>
    <mergeCell ref="P8:P17"/>
  </mergeCells>
  <phoneticPr fontId="3"/>
  <printOptions horizontalCentered="1" verticalCentered="1"/>
  <pageMargins left="0.59055118110236227" right="0.59055118110236227" top="0.98425196850393704" bottom="0.98425196850393704" header="0.51181102362204722" footer="0.51181102362204722"/>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7030A0"/>
  </sheetPr>
  <dimension ref="A1:O29"/>
  <sheetViews>
    <sheetView workbookViewId="0">
      <selection activeCell="B16" sqref="B16"/>
    </sheetView>
  </sheetViews>
  <sheetFormatPr defaultColWidth="6.625" defaultRowHeight="24.75" customHeight="1"/>
  <cols>
    <col min="1" max="16384" width="6.625" style="173"/>
  </cols>
  <sheetData>
    <row r="1" spans="1:15" ht="24.75" customHeight="1">
      <c r="A1" s="106" t="s">
        <v>218</v>
      </c>
      <c r="B1" s="106"/>
      <c r="C1" s="106"/>
      <c r="D1" s="106"/>
      <c r="E1" s="106"/>
      <c r="F1" s="106"/>
      <c r="G1" s="106"/>
      <c r="H1" s="106"/>
      <c r="I1" s="106"/>
      <c r="J1" s="106"/>
      <c r="K1" s="106"/>
      <c r="L1" s="106"/>
      <c r="M1" s="106"/>
      <c r="N1" s="106"/>
      <c r="O1" s="106"/>
    </row>
    <row r="2" spans="1:15" ht="24.75" customHeight="1" thickBot="1">
      <c r="A2" s="143" t="s">
        <v>230</v>
      </c>
      <c r="C2" s="144"/>
      <c r="D2" s="144"/>
      <c r="E2" s="144"/>
      <c r="F2" s="144"/>
      <c r="G2" s="144"/>
      <c r="H2" s="144"/>
      <c r="I2" s="144"/>
      <c r="J2" s="145" t="s">
        <v>211</v>
      </c>
      <c r="K2" s="115"/>
      <c r="L2" s="115"/>
      <c r="M2" s="115"/>
      <c r="N2" s="115"/>
      <c r="O2" s="113"/>
    </row>
    <row r="3" spans="1:15" ht="24.75" customHeight="1" thickBot="1">
      <c r="A3" s="106" t="s">
        <v>129</v>
      </c>
      <c r="B3" s="106"/>
      <c r="C3" s="106"/>
      <c r="D3" s="106"/>
      <c r="E3" s="106"/>
      <c r="F3" s="106"/>
      <c r="G3" s="106"/>
      <c r="H3" s="106"/>
      <c r="I3" s="106"/>
      <c r="J3" s="106"/>
      <c r="K3" s="106"/>
      <c r="L3" s="106"/>
      <c r="M3" s="106"/>
      <c r="N3" s="106"/>
      <c r="O3" s="106"/>
    </row>
    <row r="4" spans="1:15" ht="24.75" customHeight="1" thickBot="1">
      <c r="A4" s="174" t="s">
        <v>234</v>
      </c>
      <c r="B4" s="175" t="s">
        <v>235</v>
      </c>
      <c r="C4" s="176" t="s">
        <v>189</v>
      </c>
      <c r="D4" s="176" t="s">
        <v>190</v>
      </c>
      <c r="E4" s="176" t="s">
        <v>191</v>
      </c>
      <c r="F4" s="176" t="s">
        <v>192</v>
      </c>
      <c r="G4" s="176" t="s">
        <v>193</v>
      </c>
      <c r="H4" s="176" t="s">
        <v>194</v>
      </c>
      <c r="I4" s="176" t="s">
        <v>195</v>
      </c>
      <c r="J4" s="176" t="s">
        <v>196</v>
      </c>
      <c r="K4" s="176" t="s">
        <v>197</v>
      </c>
      <c r="L4" s="176" t="s">
        <v>198</v>
      </c>
      <c r="M4" s="177" t="s">
        <v>199</v>
      </c>
      <c r="N4" s="150" t="s">
        <v>236</v>
      </c>
      <c r="O4" s="106"/>
    </row>
    <row r="5" spans="1:15" ht="24.75" customHeight="1">
      <c r="A5" s="178">
        <v>0</v>
      </c>
      <c r="B5" s="179"/>
      <c r="C5" s="180"/>
      <c r="D5" s="180"/>
      <c r="E5" s="180"/>
      <c r="F5" s="180"/>
      <c r="G5" s="180"/>
      <c r="H5" s="180"/>
      <c r="I5" s="180"/>
      <c r="J5" s="180"/>
      <c r="K5" s="180"/>
      <c r="L5" s="180"/>
      <c r="M5" s="181"/>
      <c r="N5" s="182"/>
      <c r="O5" s="106"/>
    </row>
    <row r="6" spans="1:15" ht="24.75" customHeight="1">
      <c r="A6" s="151">
        <v>1</v>
      </c>
      <c r="B6" s="183"/>
      <c r="C6" s="184"/>
      <c r="D6" s="184"/>
      <c r="E6" s="184"/>
      <c r="F6" s="184"/>
      <c r="G6" s="184"/>
      <c r="H6" s="184"/>
      <c r="I6" s="184"/>
      <c r="J6" s="184"/>
      <c r="K6" s="184"/>
      <c r="L6" s="184"/>
      <c r="M6" s="185"/>
      <c r="N6" s="155"/>
      <c r="O6" s="106"/>
    </row>
    <row r="7" spans="1:15" ht="24.75" customHeight="1">
      <c r="A7" s="151">
        <v>2</v>
      </c>
      <c r="B7" s="157"/>
      <c r="C7" s="158"/>
      <c r="D7" s="158"/>
      <c r="E7" s="158"/>
      <c r="F7" s="158"/>
      <c r="G7" s="158"/>
      <c r="H7" s="158"/>
      <c r="I7" s="158"/>
      <c r="J7" s="158"/>
      <c r="K7" s="158"/>
      <c r="L7" s="158"/>
      <c r="M7" s="159"/>
      <c r="N7" s="160"/>
      <c r="O7" s="106"/>
    </row>
    <row r="8" spans="1:15" ht="24.75" customHeight="1">
      <c r="A8" s="151">
        <v>3</v>
      </c>
      <c r="B8" s="157"/>
      <c r="C8" s="158"/>
      <c r="D8" s="158"/>
      <c r="E8" s="158"/>
      <c r="F8" s="158"/>
      <c r="G8" s="158"/>
      <c r="H8" s="158"/>
      <c r="I8" s="158"/>
      <c r="J8" s="158"/>
      <c r="K8" s="158"/>
      <c r="L8" s="158"/>
      <c r="M8" s="159"/>
      <c r="N8" s="160"/>
      <c r="O8" s="106"/>
    </row>
    <row r="9" spans="1:15" ht="24.75" customHeight="1">
      <c r="A9" s="151">
        <v>4</v>
      </c>
      <c r="B9" s="157"/>
      <c r="C9" s="158"/>
      <c r="D9" s="158"/>
      <c r="E9" s="158"/>
      <c r="F9" s="158"/>
      <c r="G9" s="158"/>
      <c r="H9" s="158"/>
      <c r="I9" s="158"/>
      <c r="J9" s="158"/>
      <c r="K9" s="158"/>
      <c r="L9" s="158"/>
      <c r="M9" s="159"/>
      <c r="N9" s="160"/>
      <c r="O9" s="106"/>
    </row>
    <row r="10" spans="1:15" ht="24.75" customHeight="1">
      <c r="A10" s="151">
        <v>5</v>
      </c>
      <c r="B10" s="157"/>
      <c r="C10" s="158"/>
      <c r="D10" s="158"/>
      <c r="E10" s="158"/>
      <c r="F10" s="158"/>
      <c r="G10" s="158"/>
      <c r="H10" s="158"/>
      <c r="I10" s="158"/>
      <c r="J10" s="158"/>
      <c r="K10" s="158"/>
      <c r="L10" s="158"/>
      <c r="M10" s="159"/>
      <c r="N10" s="160"/>
      <c r="O10" s="106"/>
    </row>
    <row r="11" spans="1:15" ht="24.75" customHeight="1">
      <c r="A11" s="151">
        <v>6</v>
      </c>
      <c r="B11" s="157"/>
      <c r="C11" s="158"/>
      <c r="D11" s="158"/>
      <c r="E11" s="158"/>
      <c r="F11" s="158"/>
      <c r="G11" s="158"/>
      <c r="H11" s="158"/>
      <c r="I11" s="158"/>
      <c r="J11" s="158"/>
      <c r="K11" s="158"/>
      <c r="L11" s="158"/>
      <c r="M11" s="159"/>
      <c r="N11" s="160"/>
      <c r="O11" s="106"/>
    </row>
    <row r="12" spans="1:15" ht="24.75" customHeight="1">
      <c r="A12" s="151">
        <v>7</v>
      </c>
      <c r="B12" s="157"/>
      <c r="C12" s="158"/>
      <c r="D12" s="158"/>
      <c r="E12" s="158"/>
      <c r="F12" s="158"/>
      <c r="G12" s="158"/>
      <c r="H12" s="158"/>
      <c r="I12" s="158"/>
      <c r="J12" s="158"/>
      <c r="K12" s="158"/>
      <c r="L12" s="158"/>
      <c r="M12" s="159"/>
      <c r="N12" s="160"/>
      <c r="O12" s="106"/>
    </row>
    <row r="13" spans="1:15" ht="24.75" customHeight="1">
      <c r="A13" s="151">
        <v>8</v>
      </c>
      <c r="B13" s="157"/>
      <c r="C13" s="158"/>
      <c r="D13" s="158"/>
      <c r="E13" s="158"/>
      <c r="F13" s="158"/>
      <c r="G13" s="158"/>
      <c r="H13" s="158"/>
      <c r="I13" s="158"/>
      <c r="J13" s="158"/>
      <c r="K13" s="158"/>
      <c r="L13" s="158"/>
      <c r="M13" s="159"/>
      <c r="N13" s="160"/>
      <c r="O13" s="106"/>
    </row>
    <row r="14" spans="1:15" ht="24.75" customHeight="1">
      <c r="A14" s="151">
        <v>9</v>
      </c>
      <c r="B14" s="157"/>
      <c r="C14" s="158"/>
      <c r="D14" s="158"/>
      <c r="E14" s="158"/>
      <c r="F14" s="158"/>
      <c r="G14" s="158"/>
      <c r="H14" s="158"/>
      <c r="I14" s="158"/>
      <c r="J14" s="158"/>
      <c r="K14" s="158"/>
      <c r="L14" s="158"/>
      <c r="M14" s="159"/>
      <c r="N14" s="160"/>
      <c r="O14" s="106"/>
    </row>
    <row r="15" spans="1:15" ht="24.75" customHeight="1">
      <c r="A15" s="151">
        <v>10</v>
      </c>
      <c r="B15" s="157"/>
      <c r="C15" s="158"/>
      <c r="D15" s="158"/>
      <c r="E15" s="158"/>
      <c r="F15" s="158"/>
      <c r="G15" s="158"/>
      <c r="H15" s="158"/>
      <c r="I15" s="158"/>
      <c r="J15" s="158"/>
      <c r="K15" s="158"/>
      <c r="L15" s="158"/>
      <c r="M15" s="159"/>
      <c r="N15" s="160"/>
      <c r="O15" s="106"/>
    </row>
    <row r="16" spans="1:15" ht="24.75" customHeight="1">
      <c r="A16" s="151">
        <v>11</v>
      </c>
      <c r="B16" s="157"/>
      <c r="C16" s="158"/>
      <c r="D16" s="158"/>
      <c r="E16" s="158"/>
      <c r="F16" s="158"/>
      <c r="G16" s="158"/>
      <c r="H16" s="158"/>
      <c r="I16" s="158"/>
      <c r="J16" s="158"/>
      <c r="K16" s="158"/>
      <c r="L16" s="158"/>
      <c r="M16" s="159"/>
      <c r="N16" s="160"/>
      <c r="O16" s="106"/>
    </row>
    <row r="17" spans="1:15" ht="24.75" customHeight="1">
      <c r="A17" s="151">
        <v>12</v>
      </c>
      <c r="B17" s="157"/>
      <c r="C17" s="158"/>
      <c r="D17" s="158"/>
      <c r="E17" s="158"/>
      <c r="F17" s="158"/>
      <c r="G17" s="158"/>
      <c r="H17" s="158"/>
      <c r="I17" s="158"/>
      <c r="J17" s="158"/>
      <c r="K17" s="158"/>
      <c r="L17" s="158"/>
      <c r="M17" s="159"/>
      <c r="N17" s="160"/>
      <c r="O17" s="106"/>
    </row>
    <row r="18" spans="1:15" ht="24.75" customHeight="1">
      <c r="A18" s="151">
        <v>13</v>
      </c>
      <c r="B18" s="157"/>
      <c r="C18" s="158"/>
      <c r="D18" s="158"/>
      <c r="E18" s="158"/>
      <c r="F18" s="158"/>
      <c r="G18" s="158"/>
      <c r="H18" s="158"/>
      <c r="I18" s="158"/>
      <c r="J18" s="158"/>
      <c r="K18" s="158"/>
      <c r="L18" s="158"/>
      <c r="M18" s="159"/>
      <c r="N18" s="160"/>
      <c r="O18" s="106"/>
    </row>
    <row r="19" spans="1:15" ht="24.75" customHeight="1">
      <c r="A19" s="151">
        <v>14</v>
      </c>
      <c r="B19" s="157"/>
      <c r="C19" s="158"/>
      <c r="D19" s="158"/>
      <c r="E19" s="158"/>
      <c r="F19" s="158"/>
      <c r="G19" s="158"/>
      <c r="H19" s="158"/>
      <c r="I19" s="158"/>
      <c r="J19" s="158"/>
      <c r="K19" s="158"/>
      <c r="L19" s="158"/>
      <c r="M19" s="159"/>
      <c r="N19" s="160"/>
      <c r="O19" s="106"/>
    </row>
    <row r="20" spans="1:15" ht="24.75" customHeight="1">
      <c r="A20" s="151">
        <v>15</v>
      </c>
      <c r="B20" s="157"/>
      <c r="C20" s="158"/>
      <c r="D20" s="158"/>
      <c r="E20" s="158"/>
      <c r="F20" s="158"/>
      <c r="G20" s="158"/>
      <c r="H20" s="158"/>
      <c r="I20" s="158"/>
      <c r="J20" s="158"/>
      <c r="K20" s="158"/>
      <c r="L20" s="158"/>
      <c r="M20" s="159"/>
      <c r="N20" s="160"/>
      <c r="O20" s="106"/>
    </row>
    <row r="21" spans="1:15" ht="24.75" customHeight="1">
      <c r="A21" s="151">
        <v>16</v>
      </c>
      <c r="B21" s="157"/>
      <c r="C21" s="158"/>
      <c r="D21" s="158"/>
      <c r="E21" s="158"/>
      <c r="F21" s="158"/>
      <c r="G21" s="158"/>
      <c r="H21" s="158"/>
      <c r="I21" s="158"/>
      <c r="J21" s="158"/>
      <c r="K21" s="158"/>
      <c r="L21" s="158"/>
      <c r="M21" s="159"/>
      <c r="N21" s="160"/>
      <c r="O21" s="106"/>
    </row>
    <row r="22" spans="1:15" ht="24.75" customHeight="1">
      <c r="A22" s="151">
        <v>17</v>
      </c>
      <c r="B22" s="157"/>
      <c r="C22" s="158"/>
      <c r="D22" s="158"/>
      <c r="E22" s="158"/>
      <c r="F22" s="158"/>
      <c r="G22" s="158"/>
      <c r="H22" s="158"/>
      <c r="I22" s="158"/>
      <c r="J22" s="158"/>
      <c r="K22" s="158"/>
      <c r="L22" s="158"/>
      <c r="M22" s="159"/>
      <c r="N22" s="160"/>
      <c r="O22" s="106"/>
    </row>
    <row r="23" spans="1:15" ht="24.75" customHeight="1" thickBot="1">
      <c r="A23" s="171">
        <v>18</v>
      </c>
      <c r="B23" s="163"/>
      <c r="C23" s="164"/>
      <c r="D23" s="164"/>
      <c r="E23" s="164"/>
      <c r="F23" s="164"/>
      <c r="G23" s="164"/>
      <c r="H23" s="164"/>
      <c r="I23" s="164"/>
      <c r="J23" s="164"/>
      <c r="K23" s="164"/>
      <c r="L23" s="164"/>
      <c r="M23" s="165"/>
      <c r="N23" s="166"/>
      <c r="O23" s="106"/>
    </row>
    <row r="24" spans="1:15" ht="24.75" customHeight="1" thickTop="1" thickBot="1">
      <c r="A24" s="172" t="s">
        <v>236</v>
      </c>
      <c r="B24" s="167"/>
      <c r="C24" s="129"/>
      <c r="D24" s="129"/>
      <c r="E24" s="129"/>
      <c r="F24" s="129"/>
      <c r="G24" s="129"/>
      <c r="H24" s="129"/>
      <c r="I24" s="129"/>
      <c r="J24" s="129"/>
      <c r="K24" s="129"/>
      <c r="L24" s="129"/>
      <c r="M24" s="130"/>
      <c r="N24" s="168"/>
      <c r="O24" s="106"/>
    </row>
    <row r="25" spans="1:15" ht="24.75" customHeight="1">
      <c r="A25" s="169" t="s">
        <v>251</v>
      </c>
      <c r="B25" s="169"/>
      <c r="C25" s="169"/>
      <c r="D25" s="169"/>
      <c r="E25" s="169"/>
      <c r="F25" s="169"/>
      <c r="G25" s="169"/>
      <c r="H25" s="169"/>
      <c r="I25" s="169"/>
      <c r="J25" s="169"/>
      <c r="K25" s="169"/>
      <c r="L25" s="169"/>
      <c r="M25" s="169"/>
      <c r="N25" s="169"/>
      <c r="O25" s="169"/>
    </row>
    <row r="26" spans="1:15" ht="24.75" customHeight="1">
      <c r="A26" s="169" t="s">
        <v>252</v>
      </c>
      <c r="B26" s="169"/>
      <c r="C26" s="169"/>
      <c r="D26" s="169"/>
      <c r="E26" s="169"/>
      <c r="F26" s="169"/>
      <c r="G26" s="169"/>
      <c r="H26" s="169"/>
      <c r="I26" s="169"/>
      <c r="J26" s="169"/>
      <c r="K26" s="169"/>
      <c r="L26" s="169"/>
      <c r="M26" s="169"/>
      <c r="N26" s="169"/>
      <c r="O26" s="169"/>
    </row>
    <row r="27" spans="1:15" ht="24.75" customHeight="1">
      <c r="A27" s="169"/>
      <c r="B27" s="169" t="s">
        <v>253</v>
      </c>
      <c r="C27" s="169"/>
      <c r="D27" s="169"/>
      <c r="E27" s="169"/>
      <c r="F27" s="169"/>
      <c r="G27" s="169"/>
      <c r="H27" s="169"/>
      <c r="I27" s="169"/>
      <c r="J27" s="169"/>
      <c r="K27" s="169"/>
      <c r="L27" s="169"/>
      <c r="M27" s="169"/>
      <c r="N27" s="169"/>
      <c r="O27" s="169"/>
    </row>
    <row r="28" spans="1:15" ht="24.75" customHeight="1">
      <c r="A28" s="169"/>
      <c r="B28" s="169"/>
      <c r="C28" s="169"/>
      <c r="D28" s="169"/>
      <c r="E28" s="169"/>
      <c r="F28" s="169"/>
      <c r="G28" s="169"/>
      <c r="H28" s="169"/>
      <c r="I28" s="169"/>
      <c r="J28" s="169"/>
      <c r="K28" s="169"/>
      <c r="L28" s="169"/>
      <c r="M28" s="169"/>
      <c r="N28" s="169"/>
      <c r="O28" s="169"/>
    </row>
    <row r="29" spans="1:15" ht="24.75" customHeight="1">
      <c r="A29" s="106"/>
      <c r="B29" s="106"/>
      <c r="C29" s="106"/>
      <c r="D29" s="106"/>
      <c r="E29" s="106"/>
      <c r="F29" s="106"/>
      <c r="G29" s="106"/>
      <c r="H29" s="106"/>
      <c r="I29" s="106"/>
      <c r="J29" s="106"/>
      <c r="K29" s="106"/>
      <c r="L29" s="106"/>
      <c r="M29" s="106"/>
      <c r="N29" s="106"/>
      <c r="O29" s="106"/>
    </row>
  </sheetData>
  <phoneticPr fontId="3"/>
  <printOptions horizontalCentered="1" vertic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7030A0"/>
  </sheetPr>
  <dimension ref="A1:Q35"/>
  <sheetViews>
    <sheetView zoomScaleNormal="100" workbookViewId="0">
      <selection activeCell="C20" sqref="C20"/>
    </sheetView>
  </sheetViews>
  <sheetFormatPr defaultRowHeight="21" customHeight="1"/>
  <cols>
    <col min="1" max="1" width="9" style="169"/>
    <col min="2" max="2" width="10.75" style="169" customWidth="1"/>
    <col min="3" max="3" width="20.25" style="169" customWidth="1"/>
    <col min="4" max="6" width="12.625" style="169" customWidth="1"/>
    <col min="7" max="7" width="9" style="169"/>
    <col min="8" max="8" width="1.75" style="169" customWidth="1"/>
    <col min="9" max="10" width="3.625" style="169" customWidth="1"/>
    <col min="11" max="11" width="16.125" style="169" customWidth="1"/>
    <col min="12" max="13" width="8.875" style="169" customWidth="1"/>
    <col min="14" max="15" width="8.625" style="169" customWidth="1"/>
    <col min="16" max="16" width="10.75" style="169" customWidth="1"/>
    <col min="17" max="16384" width="9" style="169"/>
  </cols>
  <sheetData>
    <row r="1" spans="1:17" ht="21" customHeight="1">
      <c r="A1" s="106" t="s">
        <v>218</v>
      </c>
      <c r="I1" s="106"/>
    </row>
    <row r="2" spans="1:17" ht="21" customHeight="1">
      <c r="A2" s="143" t="s">
        <v>0</v>
      </c>
    </row>
    <row r="3" spans="1:17" ht="21" customHeight="1" thickBot="1">
      <c r="A3" s="106" t="s">
        <v>1</v>
      </c>
    </row>
    <row r="4" spans="1:17" ht="30" customHeight="1" thickBot="1">
      <c r="D4" s="186" t="s">
        <v>2</v>
      </c>
      <c r="E4" s="187"/>
      <c r="F4" s="188" t="s">
        <v>3</v>
      </c>
      <c r="G4" s="189"/>
      <c r="I4" s="169" t="s">
        <v>4</v>
      </c>
      <c r="J4" s="106"/>
      <c r="K4" s="106"/>
      <c r="L4" s="106"/>
      <c r="M4" s="106"/>
      <c r="N4" s="106"/>
      <c r="O4" s="106"/>
      <c r="P4" s="106"/>
    </row>
    <row r="5" spans="1:17" ht="30" customHeight="1" thickBot="1">
      <c r="D5" s="190" t="s">
        <v>5</v>
      </c>
      <c r="E5" s="191"/>
      <c r="F5" s="191"/>
      <c r="G5" s="192"/>
      <c r="I5" s="820" t="s">
        <v>6</v>
      </c>
      <c r="J5" s="821"/>
      <c r="K5" s="147" t="s">
        <v>7</v>
      </c>
      <c r="L5" s="825" t="s">
        <v>130</v>
      </c>
      <c r="M5" s="821"/>
      <c r="N5" s="808" t="s">
        <v>205</v>
      </c>
      <c r="O5" s="809"/>
      <c r="P5" s="147" t="s">
        <v>206</v>
      </c>
      <c r="Q5" s="806" t="s">
        <v>9</v>
      </c>
    </row>
    <row r="6" spans="1:17" ht="28.5" customHeight="1" thickBot="1">
      <c r="A6" s="193" t="s">
        <v>10</v>
      </c>
      <c r="B6" s="193"/>
      <c r="C6" s="193"/>
      <c r="I6" s="822" t="s">
        <v>11</v>
      </c>
      <c r="J6" s="823"/>
      <c r="K6" s="194" t="s">
        <v>12</v>
      </c>
      <c r="L6" s="826" t="s">
        <v>13</v>
      </c>
      <c r="M6" s="827"/>
      <c r="N6" s="195" t="s">
        <v>14</v>
      </c>
      <c r="O6" s="195" t="s">
        <v>15</v>
      </c>
      <c r="P6" s="195" t="s">
        <v>116</v>
      </c>
      <c r="Q6" s="807"/>
    </row>
    <row r="7" spans="1:17" ht="21" customHeight="1" thickBot="1">
      <c r="A7" s="169" t="s">
        <v>16</v>
      </c>
      <c r="I7" s="789" t="s">
        <v>238</v>
      </c>
      <c r="J7" s="824"/>
      <c r="K7" s="152"/>
      <c r="L7" s="196"/>
      <c r="M7" s="152"/>
      <c r="N7" s="153"/>
      <c r="O7" s="153"/>
      <c r="P7" s="154"/>
      <c r="Q7" s="197"/>
    </row>
    <row r="8" spans="1:17" ht="21" customHeight="1">
      <c r="A8" s="301" t="s">
        <v>17</v>
      </c>
      <c r="B8" s="302" t="s">
        <v>7</v>
      </c>
      <c r="C8" s="149" t="s">
        <v>130</v>
      </c>
      <c r="D8" s="808" t="s">
        <v>205</v>
      </c>
      <c r="E8" s="809"/>
      <c r="F8" s="147" t="s">
        <v>206</v>
      </c>
      <c r="G8" s="806" t="s">
        <v>9</v>
      </c>
      <c r="I8" s="791" t="s">
        <v>239</v>
      </c>
      <c r="J8" s="810"/>
      <c r="K8" s="157"/>
      <c r="L8" s="199"/>
      <c r="M8" s="157"/>
      <c r="N8" s="158"/>
      <c r="O8" s="158"/>
      <c r="P8" s="159"/>
      <c r="Q8" s="200"/>
    </row>
    <row r="9" spans="1:17" ht="21" customHeight="1" thickBot="1">
      <c r="A9" s="201" t="s">
        <v>11</v>
      </c>
      <c r="B9" s="194" t="s">
        <v>12</v>
      </c>
      <c r="C9" s="195" t="s">
        <v>13</v>
      </c>
      <c r="D9" s="195" t="s">
        <v>14</v>
      </c>
      <c r="E9" s="195" t="s">
        <v>15</v>
      </c>
      <c r="F9" s="195" t="s">
        <v>116</v>
      </c>
      <c r="G9" s="807"/>
      <c r="I9" s="795" t="s">
        <v>240</v>
      </c>
      <c r="J9" s="198" t="s">
        <v>241</v>
      </c>
      <c r="K9" s="157"/>
      <c r="L9" s="199"/>
      <c r="M9" s="157"/>
      <c r="N9" s="158"/>
      <c r="O9" s="158"/>
      <c r="P9" s="159"/>
      <c r="Q9" s="200"/>
    </row>
    <row r="10" spans="1:17" ht="21" customHeight="1">
      <c r="A10" s="151">
        <v>0</v>
      </c>
      <c r="B10" s="183"/>
      <c r="C10" s="184"/>
      <c r="D10" s="184"/>
      <c r="E10" s="184"/>
      <c r="F10" s="184"/>
      <c r="G10" s="202"/>
      <c r="I10" s="796"/>
      <c r="J10" s="198" t="s">
        <v>242</v>
      </c>
      <c r="K10" s="157"/>
      <c r="L10" s="199"/>
      <c r="M10" s="157"/>
      <c r="N10" s="158"/>
      <c r="O10" s="158"/>
      <c r="P10" s="159"/>
      <c r="Q10" s="200"/>
    </row>
    <row r="11" spans="1:17" ht="21" customHeight="1">
      <c r="A11" s="156">
        <v>1</v>
      </c>
      <c r="B11" s="157"/>
      <c r="C11" s="158"/>
      <c r="D11" s="158"/>
      <c r="E11" s="158"/>
      <c r="F11" s="158"/>
      <c r="G11" s="200"/>
      <c r="I11" s="796"/>
      <c r="J11" s="198" t="s">
        <v>243</v>
      </c>
      <c r="K11" s="157"/>
      <c r="L11" s="199"/>
      <c r="M11" s="157"/>
      <c r="N11" s="158"/>
      <c r="O11" s="158"/>
      <c r="P11" s="159"/>
      <c r="Q11" s="200"/>
    </row>
    <row r="12" spans="1:17" ht="21" customHeight="1">
      <c r="A12" s="156">
        <v>2</v>
      </c>
      <c r="B12" s="157"/>
      <c r="C12" s="158"/>
      <c r="D12" s="158"/>
      <c r="E12" s="158"/>
      <c r="F12" s="158"/>
      <c r="G12" s="200"/>
      <c r="I12" s="796"/>
      <c r="J12" s="198" t="s">
        <v>244</v>
      </c>
      <c r="K12" s="157"/>
      <c r="L12" s="199"/>
      <c r="M12" s="157"/>
      <c r="N12" s="158"/>
      <c r="O12" s="158"/>
      <c r="P12" s="159"/>
      <c r="Q12" s="200"/>
    </row>
    <row r="13" spans="1:17" ht="21" customHeight="1">
      <c r="A13" s="156">
        <v>3</v>
      </c>
      <c r="B13" s="157"/>
      <c r="C13" s="158"/>
      <c r="D13" s="158"/>
      <c r="E13" s="158"/>
      <c r="F13" s="158"/>
      <c r="G13" s="200"/>
      <c r="I13" s="796"/>
      <c r="J13" s="198" t="s">
        <v>245</v>
      </c>
      <c r="K13" s="157"/>
      <c r="L13" s="199"/>
      <c r="M13" s="157"/>
      <c r="N13" s="158"/>
      <c r="O13" s="158"/>
      <c r="P13" s="159"/>
      <c r="Q13" s="200"/>
    </row>
    <row r="14" spans="1:17" ht="21" customHeight="1">
      <c r="A14" s="156">
        <v>4</v>
      </c>
      <c r="B14" s="157"/>
      <c r="C14" s="158"/>
      <c r="D14" s="158"/>
      <c r="E14" s="158"/>
      <c r="F14" s="158"/>
      <c r="G14" s="200"/>
      <c r="I14" s="796"/>
      <c r="J14" s="198" t="s">
        <v>246</v>
      </c>
      <c r="K14" s="157"/>
      <c r="L14" s="199"/>
      <c r="M14" s="157"/>
      <c r="N14" s="158"/>
      <c r="O14" s="158"/>
      <c r="P14" s="159"/>
      <c r="Q14" s="200"/>
    </row>
    <row r="15" spans="1:17" ht="21" customHeight="1">
      <c r="A15" s="156">
        <v>5</v>
      </c>
      <c r="B15" s="157"/>
      <c r="C15" s="158"/>
      <c r="D15" s="158"/>
      <c r="E15" s="158"/>
      <c r="F15" s="158"/>
      <c r="G15" s="200"/>
      <c r="I15" s="796"/>
      <c r="J15" s="198" t="s">
        <v>247</v>
      </c>
      <c r="K15" s="157"/>
      <c r="L15" s="199"/>
      <c r="M15" s="157"/>
      <c r="N15" s="158"/>
      <c r="O15" s="158"/>
      <c r="P15" s="159"/>
      <c r="Q15" s="200"/>
    </row>
    <row r="16" spans="1:17" ht="21" customHeight="1">
      <c r="A16" s="156">
        <v>6</v>
      </c>
      <c r="B16" s="157"/>
      <c r="C16" s="158"/>
      <c r="D16" s="158"/>
      <c r="E16" s="158"/>
      <c r="F16" s="158"/>
      <c r="G16" s="200"/>
      <c r="I16" s="796"/>
      <c r="J16" s="198" t="s">
        <v>248</v>
      </c>
      <c r="K16" s="157"/>
      <c r="L16" s="199"/>
      <c r="M16" s="157"/>
      <c r="N16" s="158"/>
      <c r="O16" s="158"/>
      <c r="P16" s="159"/>
      <c r="Q16" s="200"/>
    </row>
    <row r="17" spans="1:17" ht="21" customHeight="1">
      <c r="A17" s="156">
        <v>7</v>
      </c>
      <c r="B17" s="157"/>
      <c r="C17" s="158"/>
      <c r="D17" s="158"/>
      <c r="E17" s="158"/>
      <c r="F17" s="158"/>
      <c r="G17" s="200"/>
      <c r="I17" s="796"/>
      <c r="J17" s="198" t="s">
        <v>249</v>
      </c>
      <c r="K17" s="157"/>
      <c r="L17" s="199"/>
      <c r="M17" s="157"/>
      <c r="N17" s="158"/>
      <c r="O17" s="158"/>
      <c r="P17" s="159"/>
      <c r="Q17" s="200"/>
    </row>
    <row r="18" spans="1:17" ht="21" customHeight="1" thickBot="1">
      <c r="A18" s="156">
        <v>8</v>
      </c>
      <c r="B18" s="157"/>
      <c r="C18" s="158"/>
      <c r="D18" s="158"/>
      <c r="E18" s="158"/>
      <c r="F18" s="158"/>
      <c r="G18" s="200"/>
      <c r="I18" s="797"/>
      <c r="J18" s="203" t="s">
        <v>250</v>
      </c>
      <c r="K18" s="163"/>
      <c r="L18" s="204"/>
      <c r="M18" s="163"/>
      <c r="N18" s="164"/>
      <c r="O18" s="164"/>
      <c r="P18" s="165"/>
      <c r="Q18" s="205"/>
    </row>
    <row r="19" spans="1:17" ht="21" customHeight="1" thickTop="1" thickBot="1">
      <c r="A19" s="156">
        <v>9</v>
      </c>
      <c r="B19" s="157"/>
      <c r="C19" s="158"/>
      <c r="D19" s="158"/>
      <c r="E19" s="158"/>
      <c r="F19" s="158"/>
      <c r="G19" s="200"/>
      <c r="I19" s="206" t="s">
        <v>18</v>
      </c>
      <c r="J19" s="207"/>
      <c r="K19" s="167"/>
      <c r="L19" s="115"/>
      <c r="M19" s="167"/>
      <c r="N19" s="129"/>
      <c r="O19" s="129"/>
      <c r="P19" s="130"/>
      <c r="Q19" s="208"/>
    </row>
    <row r="20" spans="1:17" ht="21" customHeight="1">
      <c r="A20" s="156">
        <v>10</v>
      </c>
      <c r="B20" s="157"/>
      <c r="C20" s="158"/>
      <c r="D20" s="158"/>
      <c r="E20" s="158"/>
      <c r="F20" s="158"/>
      <c r="G20" s="200"/>
      <c r="I20" s="209" t="s">
        <v>19</v>
      </c>
    </row>
    <row r="21" spans="1:17" ht="21" customHeight="1">
      <c r="A21" s="156">
        <v>11</v>
      </c>
      <c r="B21" s="157"/>
      <c r="C21" s="158"/>
      <c r="D21" s="158"/>
      <c r="E21" s="158"/>
      <c r="F21" s="158"/>
      <c r="G21" s="200"/>
      <c r="I21" s="209" t="s">
        <v>20</v>
      </c>
    </row>
    <row r="22" spans="1:17" ht="21" customHeight="1">
      <c r="A22" s="156">
        <v>12</v>
      </c>
      <c r="B22" s="157"/>
      <c r="C22" s="158"/>
      <c r="D22" s="158"/>
      <c r="E22" s="158"/>
      <c r="F22" s="158"/>
      <c r="G22" s="200"/>
    </row>
    <row r="23" spans="1:17" ht="21" customHeight="1" thickBot="1">
      <c r="A23" s="156">
        <v>13</v>
      </c>
      <c r="B23" s="157"/>
      <c r="C23" s="158"/>
      <c r="D23" s="158"/>
      <c r="E23" s="158"/>
      <c r="F23" s="158"/>
      <c r="G23" s="200"/>
      <c r="I23" s="169" t="s">
        <v>21</v>
      </c>
    </row>
    <row r="24" spans="1:17" ht="21" customHeight="1">
      <c r="A24" s="156">
        <v>14</v>
      </c>
      <c r="B24" s="157"/>
      <c r="C24" s="158"/>
      <c r="D24" s="158"/>
      <c r="E24" s="158"/>
      <c r="F24" s="158"/>
      <c r="G24" s="200"/>
      <c r="I24" s="798" t="s">
        <v>22</v>
      </c>
      <c r="J24" s="803"/>
      <c r="K24" s="799"/>
      <c r="L24" s="798" t="s">
        <v>23</v>
      </c>
      <c r="M24" s="799"/>
      <c r="N24" s="798" t="s">
        <v>24</v>
      </c>
      <c r="O24" s="799"/>
      <c r="P24" s="798" t="s">
        <v>24</v>
      </c>
      <c r="Q24" s="799"/>
    </row>
    <row r="25" spans="1:17" ht="21" customHeight="1">
      <c r="A25" s="156">
        <v>15</v>
      </c>
      <c r="B25" s="157"/>
      <c r="C25" s="158"/>
      <c r="D25" s="158"/>
      <c r="E25" s="158"/>
      <c r="F25" s="158"/>
      <c r="G25" s="200"/>
      <c r="I25" s="811" t="s">
        <v>25</v>
      </c>
      <c r="J25" s="812"/>
      <c r="K25" s="813"/>
      <c r="L25" s="306" t="s">
        <v>26</v>
      </c>
      <c r="M25" s="211" t="s">
        <v>27</v>
      </c>
      <c r="N25" s="306" t="s">
        <v>26</v>
      </c>
      <c r="O25" s="211" t="s">
        <v>27</v>
      </c>
      <c r="P25" s="306" t="s">
        <v>26</v>
      </c>
      <c r="Q25" s="211" t="s">
        <v>27</v>
      </c>
    </row>
    <row r="26" spans="1:17" ht="21" customHeight="1" thickBot="1">
      <c r="A26" s="156">
        <v>16</v>
      </c>
      <c r="B26" s="157"/>
      <c r="C26" s="158"/>
      <c r="D26" s="158"/>
      <c r="E26" s="158"/>
      <c r="F26" s="158"/>
      <c r="G26" s="200"/>
      <c r="I26" s="814"/>
      <c r="J26" s="815"/>
      <c r="K26" s="816"/>
      <c r="L26" s="299" t="s">
        <v>28</v>
      </c>
      <c r="M26" s="212" t="s">
        <v>29</v>
      </c>
      <c r="N26" s="299" t="s">
        <v>28</v>
      </c>
      <c r="O26" s="212" t="s">
        <v>29</v>
      </c>
      <c r="P26" s="299" t="s">
        <v>28</v>
      </c>
      <c r="Q26" s="212" t="s">
        <v>29</v>
      </c>
    </row>
    <row r="27" spans="1:17" ht="21" customHeight="1">
      <c r="A27" s="156">
        <v>17</v>
      </c>
      <c r="B27" s="157"/>
      <c r="C27" s="158"/>
      <c r="D27" s="158"/>
      <c r="E27" s="158"/>
      <c r="F27" s="158"/>
      <c r="G27" s="200"/>
      <c r="I27" s="798" t="s">
        <v>30</v>
      </c>
      <c r="J27" s="803"/>
      <c r="K27" s="799"/>
      <c r="L27" s="213"/>
      <c r="M27" s="214"/>
      <c r="N27" s="215"/>
      <c r="O27" s="216"/>
      <c r="P27" s="217"/>
      <c r="Q27" s="216"/>
    </row>
    <row r="28" spans="1:17" ht="21" customHeight="1">
      <c r="A28" s="156">
        <v>18</v>
      </c>
      <c r="B28" s="157"/>
      <c r="C28" s="158"/>
      <c r="D28" s="158"/>
      <c r="E28" s="158"/>
      <c r="F28" s="158"/>
      <c r="G28" s="200"/>
      <c r="I28" s="804" t="s">
        <v>274</v>
      </c>
      <c r="J28" s="800" t="s">
        <v>32</v>
      </c>
      <c r="K28" s="801"/>
      <c r="L28" s="218"/>
      <c r="M28" s="223"/>
      <c r="N28" s="220"/>
      <c r="O28" s="223"/>
      <c r="P28" s="219"/>
      <c r="Q28" s="223"/>
    </row>
    <row r="29" spans="1:17" ht="21" customHeight="1">
      <c r="A29" s="156">
        <v>19</v>
      </c>
      <c r="B29" s="157"/>
      <c r="C29" s="158"/>
      <c r="D29" s="158"/>
      <c r="E29" s="158"/>
      <c r="F29" s="158"/>
      <c r="G29" s="200"/>
      <c r="I29" s="805"/>
      <c r="J29" s="800"/>
      <c r="K29" s="801"/>
      <c r="L29" s="218"/>
      <c r="M29" s="223"/>
      <c r="N29" s="220"/>
      <c r="O29" s="223"/>
      <c r="P29" s="219"/>
      <c r="Q29" s="223"/>
    </row>
    <row r="30" spans="1:17" ht="21" customHeight="1" thickBot="1">
      <c r="A30" s="156">
        <v>20</v>
      </c>
      <c r="B30" s="157"/>
      <c r="C30" s="158"/>
      <c r="D30" s="158"/>
      <c r="E30" s="158"/>
      <c r="F30" s="158"/>
      <c r="G30" s="200"/>
      <c r="I30" s="817" t="s">
        <v>33</v>
      </c>
      <c r="J30" s="818"/>
      <c r="K30" s="819"/>
      <c r="L30" s="294"/>
      <c r="M30" s="192"/>
      <c r="N30" s="292"/>
      <c r="O30" s="192"/>
      <c r="P30" s="293"/>
      <c r="Q30" s="192"/>
    </row>
    <row r="31" spans="1:17" ht="21" customHeight="1" thickBot="1">
      <c r="A31" s="171">
        <v>21</v>
      </c>
      <c r="B31" s="163"/>
      <c r="C31" s="164"/>
      <c r="D31" s="164"/>
      <c r="E31" s="164"/>
      <c r="F31" s="164"/>
      <c r="G31" s="205"/>
      <c r="I31" s="224" t="s">
        <v>34</v>
      </c>
      <c r="J31" s="298"/>
      <c r="K31" s="298"/>
      <c r="L31" s="295"/>
      <c r="M31" s="296"/>
      <c r="N31" s="296"/>
      <c r="O31" s="296"/>
      <c r="P31" s="296"/>
      <c r="Q31" s="296"/>
    </row>
    <row r="32" spans="1:17" ht="21" customHeight="1" thickTop="1" thickBot="1">
      <c r="A32" s="172" t="s">
        <v>31</v>
      </c>
      <c r="B32" s="167"/>
      <c r="C32" s="129"/>
      <c r="D32" s="221"/>
      <c r="E32" s="129"/>
      <c r="F32" s="129"/>
      <c r="G32" s="208"/>
      <c r="I32" s="210"/>
      <c r="J32" s="802"/>
      <c r="K32" s="802"/>
      <c r="L32" s="297"/>
      <c r="M32" s="230"/>
      <c r="N32" s="230"/>
      <c r="O32" s="230"/>
      <c r="P32" s="230"/>
      <c r="Q32" s="230"/>
    </row>
    <row r="33" spans="1:17" ht="21" customHeight="1">
      <c r="A33" s="224" t="s">
        <v>19</v>
      </c>
      <c r="I33" s="230"/>
      <c r="J33" s="802"/>
      <c r="K33" s="802"/>
      <c r="L33" s="297"/>
      <c r="M33" s="230"/>
      <c r="N33" s="230"/>
      <c r="O33" s="230"/>
      <c r="P33" s="230"/>
      <c r="Q33" s="230"/>
    </row>
    <row r="34" spans="1:17" ht="21" customHeight="1">
      <c r="A34" s="224" t="s">
        <v>20</v>
      </c>
      <c r="I34" s="230"/>
      <c r="J34" s="230"/>
      <c r="K34" s="230"/>
      <c r="L34" s="230"/>
      <c r="M34" s="230"/>
      <c r="N34" s="230"/>
      <c r="O34" s="230"/>
      <c r="P34" s="230"/>
      <c r="Q34" s="230"/>
    </row>
    <row r="35" spans="1:17" ht="21" customHeight="1">
      <c r="A35" s="209"/>
      <c r="I35" s="224"/>
    </row>
  </sheetData>
  <mergeCells count="23">
    <mergeCell ref="Q5:Q6"/>
    <mergeCell ref="G8:G9"/>
    <mergeCell ref="D8:E8"/>
    <mergeCell ref="J32:K32"/>
    <mergeCell ref="I8:J8"/>
    <mergeCell ref="I9:I18"/>
    <mergeCell ref="I25:K26"/>
    <mergeCell ref="I27:K27"/>
    <mergeCell ref="P24:Q24"/>
    <mergeCell ref="I30:K30"/>
    <mergeCell ref="N5:O5"/>
    <mergeCell ref="I5:J5"/>
    <mergeCell ref="I6:J6"/>
    <mergeCell ref="I7:J7"/>
    <mergeCell ref="L5:M5"/>
    <mergeCell ref="L6:M6"/>
    <mergeCell ref="L24:M24"/>
    <mergeCell ref="N24:O24"/>
    <mergeCell ref="J29:K29"/>
    <mergeCell ref="J33:K33"/>
    <mergeCell ref="J28:K28"/>
    <mergeCell ref="I24:K24"/>
    <mergeCell ref="I28:I29"/>
  </mergeCells>
  <phoneticPr fontId="3"/>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7" max="3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7030A0"/>
  </sheetPr>
  <dimension ref="A1:I38"/>
  <sheetViews>
    <sheetView topLeftCell="A19" workbookViewId="0">
      <selection activeCell="I11" sqref="I11"/>
    </sheetView>
  </sheetViews>
  <sheetFormatPr defaultRowHeight="14.25"/>
  <cols>
    <col min="1" max="1" width="9" style="106"/>
    <col min="2" max="2" width="11.375" style="106" customWidth="1"/>
    <col min="3" max="3" width="19.875" style="106" bestFit="1" customWidth="1"/>
    <col min="4" max="5" width="12.625" style="106" customWidth="1"/>
    <col min="6" max="6" width="13.375" style="106" customWidth="1"/>
    <col min="7" max="7" width="12.625" style="106" customWidth="1"/>
    <col min="8" max="16384" width="9" style="106"/>
  </cols>
  <sheetData>
    <row r="1" spans="1:7" ht="16.5" customHeight="1">
      <c r="A1" s="106" t="s">
        <v>218</v>
      </c>
      <c r="B1" s="169"/>
      <c r="C1" s="169"/>
      <c r="D1" s="169"/>
      <c r="E1" s="169"/>
      <c r="F1" s="169"/>
      <c r="G1" s="169"/>
    </row>
    <row r="2" spans="1:7" ht="21.75" customHeight="1">
      <c r="A2" s="143" t="s">
        <v>0</v>
      </c>
      <c r="C2" s="169"/>
      <c r="D2" s="169"/>
      <c r="E2" s="169"/>
      <c r="F2" s="169"/>
      <c r="G2" s="169"/>
    </row>
    <row r="3" spans="1:7" ht="17.25" customHeight="1" thickBot="1">
      <c r="A3" s="106" t="s">
        <v>35</v>
      </c>
      <c r="B3" s="169"/>
      <c r="C3" s="169"/>
      <c r="D3" s="169"/>
      <c r="E3" s="169"/>
      <c r="F3" s="169"/>
      <c r="G3" s="169"/>
    </row>
    <row r="4" spans="1:7" ht="27">
      <c r="A4" s="169"/>
      <c r="B4" s="169"/>
      <c r="C4" s="169"/>
      <c r="D4" s="186" t="s">
        <v>2</v>
      </c>
      <c r="E4" s="187"/>
      <c r="F4" s="188" t="s">
        <v>3</v>
      </c>
      <c r="G4" s="189"/>
    </row>
    <row r="5" spans="1:7" ht="27.75" thickBot="1">
      <c r="A5" s="169"/>
      <c r="B5" s="169"/>
      <c r="C5" s="169"/>
      <c r="D5" s="190" t="s">
        <v>5</v>
      </c>
      <c r="E5" s="191"/>
      <c r="F5" s="191"/>
      <c r="G5" s="192"/>
    </row>
    <row r="6" spans="1:7" ht="15" thickBot="1">
      <c r="A6" s="193" t="s">
        <v>10</v>
      </c>
      <c r="B6" s="193"/>
      <c r="C6" s="193"/>
      <c r="D6" s="169"/>
      <c r="E6" s="169"/>
      <c r="F6" s="169"/>
      <c r="G6" s="169"/>
    </row>
    <row r="7" spans="1:7" ht="15" thickBot="1">
      <c r="A7" s="169"/>
      <c r="B7" s="169"/>
      <c r="C7" s="169"/>
      <c r="D7" s="169"/>
      <c r="E7" s="169"/>
      <c r="F7" s="169"/>
      <c r="G7" s="169"/>
    </row>
    <row r="8" spans="1:7" ht="18" customHeight="1">
      <c r="A8" s="301" t="s">
        <v>6</v>
      </c>
      <c r="B8" s="302" t="s">
        <v>7</v>
      </c>
      <c r="C8" s="149" t="s">
        <v>130</v>
      </c>
      <c r="D8" s="808" t="s">
        <v>205</v>
      </c>
      <c r="E8" s="809"/>
      <c r="F8" s="147" t="s">
        <v>206</v>
      </c>
      <c r="G8" s="806" t="s">
        <v>9</v>
      </c>
    </row>
    <row r="9" spans="1:7" ht="18" customHeight="1" thickBot="1">
      <c r="A9" s="201" t="s">
        <v>11</v>
      </c>
      <c r="B9" s="194" t="s">
        <v>12</v>
      </c>
      <c r="C9" s="195" t="s">
        <v>13</v>
      </c>
      <c r="D9" s="195" t="s">
        <v>14</v>
      </c>
      <c r="E9" s="195" t="s">
        <v>15</v>
      </c>
      <c r="F9" s="195" t="s">
        <v>116</v>
      </c>
      <c r="G9" s="807"/>
    </row>
    <row r="10" spans="1:7" ht="18" customHeight="1">
      <c r="A10" s="151">
        <v>0</v>
      </c>
      <c r="B10" s="183"/>
      <c r="C10" s="184"/>
      <c r="D10" s="184"/>
      <c r="E10" s="184"/>
      <c r="F10" s="184"/>
      <c r="G10" s="202"/>
    </row>
    <row r="11" spans="1:7" ht="18" customHeight="1">
      <c r="A11" s="156">
        <v>1</v>
      </c>
      <c r="B11" s="157"/>
      <c r="C11" s="158"/>
      <c r="D11" s="158"/>
      <c r="E11" s="158"/>
      <c r="F11" s="158"/>
      <c r="G11" s="200"/>
    </row>
    <row r="12" spans="1:7" ht="18" customHeight="1">
      <c r="A12" s="156">
        <v>2</v>
      </c>
      <c r="B12" s="157"/>
      <c r="C12" s="158"/>
      <c r="D12" s="158"/>
      <c r="E12" s="158"/>
      <c r="F12" s="158"/>
      <c r="G12" s="200"/>
    </row>
    <row r="13" spans="1:7" ht="18" customHeight="1">
      <c r="A13" s="156">
        <v>3</v>
      </c>
      <c r="B13" s="157"/>
      <c r="C13" s="158"/>
      <c r="D13" s="158"/>
      <c r="E13" s="158"/>
      <c r="F13" s="158"/>
      <c r="G13" s="200"/>
    </row>
    <row r="14" spans="1:7" ht="18" customHeight="1">
      <c r="A14" s="156">
        <v>4</v>
      </c>
      <c r="B14" s="157"/>
      <c r="C14" s="158"/>
      <c r="D14" s="158"/>
      <c r="E14" s="158"/>
      <c r="F14" s="158"/>
      <c r="G14" s="200"/>
    </row>
    <row r="15" spans="1:7" ht="18" customHeight="1">
      <c r="A15" s="156">
        <v>5</v>
      </c>
      <c r="B15" s="157"/>
      <c r="C15" s="158"/>
      <c r="D15" s="158"/>
      <c r="E15" s="158"/>
      <c r="F15" s="158"/>
      <c r="G15" s="200"/>
    </row>
    <row r="16" spans="1:7" ht="18" customHeight="1">
      <c r="A16" s="156">
        <v>6</v>
      </c>
      <c r="B16" s="157"/>
      <c r="C16" s="158"/>
      <c r="D16" s="158"/>
      <c r="E16" s="158"/>
      <c r="F16" s="158"/>
      <c r="G16" s="200"/>
    </row>
    <row r="17" spans="1:9" ht="18" customHeight="1">
      <c r="A17" s="156">
        <v>7</v>
      </c>
      <c r="B17" s="157"/>
      <c r="C17" s="158"/>
      <c r="D17" s="158"/>
      <c r="E17" s="158"/>
      <c r="F17" s="158"/>
      <c r="G17" s="200"/>
    </row>
    <row r="18" spans="1:9" ht="18" customHeight="1">
      <c r="A18" s="156">
        <v>8</v>
      </c>
      <c r="B18" s="157"/>
      <c r="C18" s="158"/>
      <c r="D18" s="158"/>
      <c r="E18" s="158"/>
      <c r="F18" s="158"/>
      <c r="G18" s="200"/>
    </row>
    <row r="19" spans="1:9" ht="18" customHeight="1">
      <c r="A19" s="156">
        <v>9</v>
      </c>
      <c r="B19" s="157"/>
      <c r="C19" s="158"/>
      <c r="D19" s="158"/>
      <c r="E19" s="158"/>
      <c r="F19" s="158"/>
      <c r="G19" s="200"/>
    </row>
    <row r="20" spans="1:9" ht="18" customHeight="1">
      <c r="A20" s="156">
        <v>10</v>
      </c>
      <c r="B20" s="157"/>
      <c r="C20" s="158"/>
      <c r="D20" s="158"/>
      <c r="E20" s="158"/>
      <c r="F20" s="158"/>
      <c r="G20" s="200"/>
    </row>
    <row r="21" spans="1:9" ht="18" customHeight="1">
      <c r="A21" s="156">
        <v>11</v>
      </c>
      <c r="B21" s="157"/>
      <c r="C21" s="158"/>
      <c r="D21" s="158"/>
      <c r="E21" s="158"/>
      <c r="F21" s="158"/>
      <c r="G21" s="200"/>
    </row>
    <row r="22" spans="1:9" ht="18" customHeight="1">
      <c r="A22" s="156">
        <v>12</v>
      </c>
      <c r="B22" s="157"/>
      <c r="C22" s="158"/>
      <c r="D22" s="158"/>
      <c r="E22" s="158"/>
      <c r="F22" s="158"/>
      <c r="G22" s="200"/>
    </row>
    <row r="23" spans="1:9" ht="18" customHeight="1">
      <c r="A23" s="156">
        <v>13</v>
      </c>
      <c r="B23" s="157"/>
      <c r="C23" s="158"/>
      <c r="D23" s="158"/>
      <c r="E23" s="158"/>
      <c r="F23" s="158"/>
      <c r="G23" s="200"/>
    </row>
    <row r="24" spans="1:9" ht="18" customHeight="1">
      <c r="A24" s="156">
        <v>14</v>
      </c>
      <c r="B24" s="157"/>
      <c r="C24" s="158"/>
      <c r="D24" s="158"/>
      <c r="E24" s="158"/>
      <c r="F24" s="158"/>
      <c r="G24" s="200"/>
    </row>
    <row r="25" spans="1:9" ht="18" customHeight="1">
      <c r="A25" s="156">
        <v>15</v>
      </c>
      <c r="B25" s="157"/>
      <c r="C25" s="158"/>
      <c r="D25" s="158"/>
      <c r="E25" s="158"/>
      <c r="F25" s="158"/>
      <c r="G25" s="200"/>
    </row>
    <row r="26" spans="1:9" ht="18" customHeight="1">
      <c r="A26" s="156">
        <v>16</v>
      </c>
      <c r="B26" s="157"/>
      <c r="C26" s="158"/>
      <c r="D26" s="158"/>
      <c r="E26" s="158"/>
      <c r="F26" s="158"/>
      <c r="G26" s="200"/>
    </row>
    <row r="27" spans="1:9" ht="18" customHeight="1">
      <c r="A27" s="156">
        <v>17</v>
      </c>
      <c r="B27" s="157"/>
      <c r="C27" s="158"/>
      <c r="D27" s="158"/>
      <c r="E27" s="158"/>
      <c r="F27" s="158"/>
      <c r="G27" s="200"/>
    </row>
    <row r="28" spans="1:9" ht="18" customHeight="1" thickBot="1">
      <c r="A28" s="171">
        <v>18</v>
      </c>
      <c r="B28" s="163"/>
      <c r="C28" s="164"/>
      <c r="D28" s="164"/>
      <c r="E28" s="164"/>
      <c r="F28" s="164"/>
      <c r="G28" s="205"/>
    </row>
    <row r="29" spans="1:9" ht="18" customHeight="1" thickTop="1" thickBot="1">
      <c r="A29" s="172" t="s">
        <v>31</v>
      </c>
      <c r="B29" s="167"/>
      <c r="C29" s="129"/>
      <c r="D29" s="227"/>
      <c r="E29" s="129"/>
      <c r="F29" s="129"/>
      <c r="G29" s="208"/>
    </row>
    <row r="30" spans="1:9">
      <c r="A30" s="209" t="s">
        <v>19</v>
      </c>
      <c r="B30" s="169"/>
      <c r="C30" s="169"/>
      <c r="D30" s="169"/>
      <c r="E30" s="169"/>
      <c r="F30" s="169"/>
      <c r="G30" s="169"/>
    </row>
    <row r="31" spans="1:9">
      <c r="A31" s="209" t="s">
        <v>275</v>
      </c>
      <c r="B31" s="169"/>
      <c r="C31" s="169"/>
      <c r="D31" s="169"/>
      <c r="E31" s="169"/>
      <c r="F31" s="169"/>
      <c r="G31" s="169"/>
    </row>
    <row r="32" spans="1:9" ht="15" thickBot="1">
      <c r="A32" s="169" t="s">
        <v>36</v>
      </c>
      <c r="B32" s="169"/>
      <c r="C32" s="169"/>
      <c r="D32" s="303"/>
      <c r="E32" s="303"/>
      <c r="F32" s="303"/>
      <c r="G32" s="169"/>
      <c r="H32" s="169"/>
      <c r="I32" s="169"/>
    </row>
    <row r="33" spans="1:9" ht="18" customHeight="1">
      <c r="A33" s="798" t="s">
        <v>22</v>
      </c>
      <c r="B33" s="803"/>
      <c r="C33" s="799"/>
      <c r="D33" s="304" t="s">
        <v>37</v>
      </c>
      <c r="E33" s="304" t="s">
        <v>37</v>
      </c>
      <c r="F33" s="305" t="s">
        <v>37</v>
      </c>
      <c r="G33" s="210"/>
      <c r="H33" s="210"/>
      <c r="I33" s="210"/>
    </row>
    <row r="34" spans="1:9" ht="18" customHeight="1">
      <c r="A34" s="831" t="s">
        <v>30</v>
      </c>
      <c r="B34" s="832"/>
      <c r="C34" s="833"/>
      <c r="D34" s="228"/>
      <c r="E34" s="229"/>
      <c r="F34" s="223"/>
      <c r="G34" s="230"/>
      <c r="H34" s="113"/>
      <c r="I34" s="230"/>
    </row>
    <row r="35" spans="1:9" ht="18" customHeight="1">
      <c r="A35" s="834" t="s">
        <v>261</v>
      </c>
      <c r="B35" s="800" t="s">
        <v>32</v>
      </c>
      <c r="C35" s="801"/>
      <c r="D35" s="222"/>
      <c r="E35" s="229"/>
      <c r="F35" s="223"/>
      <c r="G35" s="230"/>
      <c r="H35" s="113"/>
      <c r="I35" s="230"/>
    </row>
    <row r="36" spans="1:9" ht="18" customHeight="1">
      <c r="A36" s="835"/>
      <c r="B36" s="800"/>
      <c r="C36" s="801"/>
      <c r="D36" s="222"/>
      <c r="E36" s="229"/>
      <c r="F36" s="223"/>
      <c r="G36" s="230"/>
      <c r="H36" s="113"/>
      <c r="I36" s="230"/>
    </row>
    <row r="37" spans="1:9" ht="18" customHeight="1" thickBot="1">
      <c r="A37" s="828" t="s">
        <v>33</v>
      </c>
      <c r="B37" s="829"/>
      <c r="C37" s="830"/>
      <c r="D37" s="226"/>
      <c r="E37" s="226"/>
      <c r="F37" s="225"/>
      <c r="G37" s="230"/>
      <c r="H37" s="113"/>
      <c r="I37" s="230"/>
    </row>
    <row r="38" spans="1:9">
      <c r="A38" s="224" t="s">
        <v>34</v>
      </c>
      <c r="B38" s="169"/>
      <c r="C38" s="169"/>
      <c r="D38" s="169"/>
      <c r="E38" s="169"/>
      <c r="F38" s="169"/>
      <c r="G38" s="169"/>
      <c r="H38" s="169"/>
      <c r="I38" s="169"/>
    </row>
  </sheetData>
  <mergeCells count="8">
    <mergeCell ref="G8:G9"/>
    <mergeCell ref="A37:C37"/>
    <mergeCell ref="A34:C34"/>
    <mergeCell ref="D8:E8"/>
    <mergeCell ref="A33:C33"/>
    <mergeCell ref="A35:A36"/>
    <mergeCell ref="B36:C36"/>
    <mergeCell ref="B35:C35"/>
  </mergeCells>
  <phoneticPr fontId="3"/>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7030A0"/>
  </sheetPr>
  <dimension ref="A1:D18"/>
  <sheetViews>
    <sheetView workbookViewId="0">
      <selection activeCell="D4" sqref="D4"/>
    </sheetView>
  </sheetViews>
  <sheetFormatPr defaultRowHeight="24" customHeight="1"/>
  <cols>
    <col min="1" max="4" width="21.625" style="231" customWidth="1"/>
    <col min="5" max="16384" width="9" style="231"/>
  </cols>
  <sheetData>
    <row r="1" spans="1:4" ht="24" customHeight="1">
      <c r="A1" s="106" t="s">
        <v>218</v>
      </c>
    </row>
    <row r="2" spans="1:4" ht="24" customHeight="1">
      <c r="A2" s="143" t="s">
        <v>38</v>
      </c>
    </row>
    <row r="4" spans="1:4" ht="24" customHeight="1" thickBot="1">
      <c r="A4" s="106" t="s">
        <v>211</v>
      </c>
      <c r="B4" s="106"/>
      <c r="C4" s="106"/>
      <c r="D4" s="232" t="s">
        <v>320</v>
      </c>
    </row>
    <row r="5" spans="1:4" ht="24" customHeight="1">
      <c r="A5" s="839" t="s">
        <v>39</v>
      </c>
      <c r="B5" s="836" t="s">
        <v>40</v>
      </c>
      <c r="C5" s="837"/>
      <c r="D5" s="838"/>
    </row>
    <row r="6" spans="1:4" ht="24" customHeight="1" thickBot="1">
      <c r="A6" s="840"/>
      <c r="B6" s="312" t="s">
        <v>41</v>
      </c>
      <c r="C6" s="312" t="s">
        <v>42</v>
      </c>
      <c r="D6" s="313" t="s">
        <v>236</v>
      </c>
    </row>
    <row r="7" spans="1:4" ht="24" customHeight="1">
      <c r="A7" s="233" t="s">
        <v>43</v>
      </c>
      <c r="B7" s="184"/>
      <c r="C7" s="184"/>
      <c r="D7" s="202"/>
    </row>
    <row r="8" spans="1:4" ht="24" customHeight="1">
      <c r="A8" s="234" t="s">
        <v>44</v>
      </c>
      <c r="B8" s="158"/>
      <c r="C8" s="158"/>
      <c r="D8" s="200"/>
    </row>
    <row r="9" spans="1:4" ht="24" customHeight="1">
      <c r="A9" s="234" t="s">
        <v>45</v>
      </c>
      <c r="B9" s="158"/>
      <c r="C9" s="158"/>
      <c r="D9" s="200"/>
    </row>
    <row r="10" spans="1:4" ht="24" customHeight="1">
      <c r="A10" s="234" t="s">
        <v>46</v>
      </c>
      <c r="B10" s="158"/>
      <c r="C10" s="158"/>
      <c r="D10" s="200"/>
    </row>
    <row r="11" spans="1:4" ht="24" customHeight="1">
      <c r="A11" s="234" t="s">
        <v>47</v>
      </c>
      <c r="B11" s="158"/>
      <c r="C11" s="158"/>
      <c r="D11" s="200"/>
    </row>
    <row r="12" spans="1:4" ht="24" customHeight="1">
      <c r="A12" s="234" t="s">
        <v>48</v>
      </c>
      <c r="B12" s="158"/>
      <c r="C12" s="158"/>
      <c r="D12" s="200"/>
    </row>
    <row r="13" spans="1:4" ht="24" customHeight="1">
      <c r="A13" s="234" t="s">
        <v>49</v>
      </c>
      <c r="B13" s="158"/>
      <c r="C13" s="158"/>
      <c r="D13" s="200"/>
    </row>
    <row r="14" spans="1:4" ht="24" customHeight="1">
      <c r="A14" s="234" t="s">
        <v>50</v>
      </c>
      <c r="B14" s="158"/>
      <c r="C14" s="158"/>
      <c r="D14" s="200"/>
    </row>
    <row r="15" spans="1:4" ht="24" customHeight="1">
      <c r="A15" s="234" t="s">
        <v>51</v>
      </c>
      <c r="B15" s="158"/>
      <c r="C15" s="158"/>
      <c r="D15" s="200"/>
    </row>
    <row r="16" spans="1:4" ht="24" customHeight="1" thickBot="1">
      <c r="A16" s="235" t="s">
        <v>52</v>
      </c>
      <c r="B16" s="164"/>
      <c r="C16" s="164"/>
      <c r="D16" s="205"/>
    </row>
    <row r="17" spans="1:4" ht="24" customHeight="1" thickTop="1" thickBot="1">
      <c r="A17" s="236" t="s">
        <v>236</v>
      </c>
      <c r="B17" s="129"/>
      <c r="C17" s="129"/>
      <c r="D17" s="208"/>
    </row>
    <row r="18" spans="1:4" ht="24" customHeight="1">
      <c r="A18" s="106" t="s">
        <v>53</v>
      </c>
    </row>
  </sheetData>
  <mergeCells count="2">
    <mergeCell ref="B5:D5"/>
    <mergeCell ref="A5:A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7030A0"/>
  </sheetPr>
  <dimension ref="A1:K34"/>
  <sheetViews>
    <sheetView workbookViewId="0">
      <selection activeCell="C8" sqref="C8"/>
    </sheetView>
  </sheetViews>
  <sheetFormatPr defaultRowHeight="24" customHeight="1"/>
  <cols>
    <col min="1" max="1" width="9" style="106"/>
    <col min="2" max="3" width="12.625" style="106" customWidth="1"/>
    <col min="4" max="4" width="8.625" style="106" customWidth="1"/>
    <col min="5" max="5" width="4.625" style="106" customWidth="1"/>
    <col min="6" max="6" width="8.625" style="106" customWidth="1"/>
    <col min="7" max="7" width="4.625" style="106" customWidth="1"/>
    <col min="8" max="8" width="8.625" style="106" customWidth="1"/>
    <col min="9" max="9" width="4.625" style="106" customWidth="1"/>
    <col min="10" max="10" width="12.625" style="106" customWidth="1"/>
    <col min="11" max="16384" width="9" style="106"/>
  </cols>
  <sheetData>
    <row r="1" spans="1:11" ht="24" customHeight="1">
      <c r="A1" s="106" t="s">
        <v>218</v>
      </c>
    </row>
    <row r="2" spans="1:11" ht="24" customHeight="1">
      <c r="A2" s="143" t="s">
        <v>54</v>
      </c>
    </row>
    <row r="3" spans="1:11" ht="24" customHeight="1">
      <c r="A3" s="106" t="s">
        <v>55</v>
      </c>
    </row>
    <row r="4" spans="1:11" ht="24" customHeight="1" thickBot="1"/>
    <row r="5" spans="1:11" ht="27.95" customHeight="1">
      <c r="A5" s="237" t="s">
        <v>211</v>
      </c>
      <c r="B5" s="847"/>
      <c r="C5" s="848"/>
      <c r="D5" s="848"/>
      <c r="E5" s="849"/>
      <c r="F5" s="836" t="s">
        <v>56</v>
      </c>
      <c r="G5" s="674"/>
      <c r="H5" s="154"/>
      <c r="I5" s="196"/>
      <c r="J5" s="196"/>
      <c r="K5" s="238"/>
    </row>
    <row r="6" spans="1:11" ht="27.95" customHeight="1">
      <c r="A6" s="239" t="s">
        <v>57</v>
      </c>
      <c r="B6" s="846" t="s">
        <v>58</v>
      </c>
      <c r="C6" s="691"/>
      <c r="D6" s="691"/>
      <c r="E6" s="676"/>
      <c r="F6" s="846" t="s">
        <v>59</v>
      </c>
      <c r="G6" s="676"/>
      <c r="H6" s="159"/>
      <c r="I6" s="199"/>
      <c r="J6" s="199"/>
      <c r="K6" s="240"/>
    </row>
    <row r="7" spans="1:11" ht="24" customHeight="1">
      <c r="A7" s="241" t="s">
        <v>60</v>
      </c>
      <c r="B7" s="846" t="s">
        <v>61</v>
      </c>
      <c r="C7" s="691"/>
      <c r="D7" s="691"/>
      <c r="E7" s="676"/>
      <c r="F7" s="850" t="s">
        <v>62</v>
      </c>
      <c r="G7" s="851"/>
      <c r="H7" s="850" t="s">
        <v>63</v>
      </c>
      <c r="I7" s="851"/>
      <c r="J7" s="841" t="s">
        <v>64</v>
      </c>
      <c r="K7" s="242"/>
    </row>
    <row r="8" spans="1:11" ht="24" customHeight="1">
      <c r="A8" s="243" t="s">
        <v>65</v>
      </c>
      <c r="B8" s="244" t="s">
        <v>66</v>
      </c>
      <c r="C8" s="244" t="s">
        <v>67</v>
      </c>
      <c r="D8" s="842" t="s">
        <v>68</v>
      </c>
      <c r="E8" s="843"/>
      <c r="F8" s="852"/>
      <c r="G8" s="853"/>
      <c r="H8" s="852"/>
      <c r="I8" s="853"/>
      <c r="J8" s="841"/>
      <c r="K8" s="245" t="s">
        <v>69</v>
      </c>
    </row>
    <row r="9" spans="1:11" ht="24" customHeight="1">
      <c r="A9" s="246" t="s">
        <v>70</v>
      </c>
      <c r="B9" s="247" t="s">
        <v>71</v>
      </c>
      <c r="C9" s="247"/>
      <c r="D9" s="844" t="s">
        <v>72</v>
      </c>
      <c r="E9" s="845"/>
      <c r="F9" s="854"/>
      <c r="G9" s="855"/>
      <c r="H9" s="854"/>
      <c r="I9" s="855"/>
      <c r="J9" s="841"/>
      <c r="K9" s="202"/>
    </row>
    <row r="10" spans="1:11" ht="24" customHeight="1">
      <c r="A10" s="248"/>
      <c r="B10" s="249"/>
      <c r="C10" s="250"/>
      <c r="D10" s="283" t="s">
        <v>256</v>
      </c>
      <c r="E10" s="280" t="s">
        <v>255</v>
      </c>
      <c r="F10" s="283" t="s">
        <v>256</v>
      </c>
      <c r="G10" s="280" t="s">
        <v>255</v>
      </c>
      <c r="H10" s="283" t="s">
        <v>256</v>
      </c>
      <c r="I10" s="280" t="s">
        <v>255</v>
      </c>
      <c r="J10" s="250"/>
      <c r="K10" s="242"/>
    </row>
    <row r="11" spans="1:11" ht="24" customHeight="1">
      <c r="A11" s="251"/>
      <c r="B11" s="252"/>
      <c r="C11" s="252"/>
      <c r="D11" s="284"/>
      <c r="E11" s="281"/>
      <c r="F11" s="284"/>
      <c r="G11" s="281"/>
      <c r="H11" s="284"/>
      <c r="I11" s="281"/>
      <c r="J11" s="252"/>
      <c r="K11" s="253"/>
    </row>
    <row r="12" spans="1:11" ht="24" customHeight="1">
      <c r="A12" s="251"/>
      <c r="B12" s="252"/>
      <c r="C12" s="252"/>
      <c r="D12" s="284"/>
      <c r="E12" s="281"/>
      <c r="F12" s="284"/>
      <c r="G12" s="281"/>
      <c r="H12" s="284"/>
      <c r="I12" s="281"/>
      <c r="J12" s="252"/>
      <c r="K12" s="253"/>
    </row>
    <row r="13" spans="1:11" ht="24" customHeight="1">
      <c r="A13" s="251"/>
      <c r="B13" s="252"/>
      <c r="C13" s="252"/>
      <c r="D13" s="284"/>
      <c r="E13" s="281"/>
      <c r="F13" s="284"/>
      <c r="G13" s="281"/>
      <c r="H13" s="284"/>
      <c r="I13" s="281"/>
      <c r="J13" s="252"/>
      <c r="K13" s="253"/>
    </row>
    <row r="14" spans="1:11" ht="24" customHeight="1">
      <c r="A14" s="251"/>
      <c r="B14" s="252"/>
      <c r="C14" s="252"/>
      <c r="D14" s="284"/>
      <c r="E14" s="281"/>
      <c r="F14" s="284"/>
      <c r="G14" s="281"/>
      <c r="H14" s="284"/>
      <c r="I14" s="281"/>
      <c r="J14" s="252"/>
      <c r="K14" s="253"/>
    </row>
    <row r="15" spans="1:11" ht="24" customHeight="1">
      <c r="A15" s="251"/>
      <c r="B15" s="252"/>
      <c r="C15" s="252"/>
      <c r="D15" s="284"/>
      <c r="E15" s="281"/>
      <c r="F15" s="284"/>
      <c r="G15" s="281"/>
      <c r="H15" s="284"/>
      <c r="I15" s="281"/>
      <c r="J15" s="252"/>
      <c r="K15" s="253"/>
    </row>
    <row r="16" spans="1:11" ht="24" customHeight="1">
      <c r="A16" s="251"/>
      <c r="B16" s="252"/>
      <c r="C16" s="252"/>
      <c r="D16" s="284"/>
      <c r="E16" s="281"/>
      <c r="F16" s="284"/>
      <c r="G16" s="281"/>
      <c r="H16" s="284"/>
      <c r="I16" s="281"/>
      <c r="J16" s="252"/>
      <c r="K16" s="253"/>
    </row>
    <row r="17" spans="1:11" ht="24" customHeight="1">
      <c r="A17" s="251"/>
      <c r="B17" s="252"/>
      <c r="C17" s="252"/>
      <c r="D17" s="284"/>
      <c r="E17" s="281"/>
      <c r="F17" s="284"/>
      <c r="G17" s="281"/>
      <c r="H17" s="284"/>
      <c r="I17" s="281"/>
      <c r="J17" s="252"/>
      <c r="K17" s="253"/>
    </row>
    <row r="18" spans="1:11" ht="24" customHeight="1">
      <c r="A18" s="251"/>
      <c r="B18" s="252"/>
      <c r="C18" s="252"/>
      <c r="D18" s="284"/>
      <c r="E18" s="281"/>
      <c r="F18" s="284"/>
      <c r="G18" s="281"/>
      <c r="H18" s="284"/>
      <c r="I18" s="281"/>
      <c r="J18" s="252"/>
      <c r="K18" s="253"/>
    </row>
    <row r="19" spans="1:11" ht="24" customHeight="1">
      <c r="A19" s="251"/>
      <c r="B19" s="252"/>
      <c r="C19" s="252"/>
      <c r="D19" s="284"/>
      <c r="E19" s="281"/>
      <c r="F19" s="284"/>
      <c r="G19" s="281"/>
      <c r="H19" s="284"/>
      <c r="I19" s="281"/>
      <c r="J19" s="252"/>
      <c r="K19" s="253"/>
    </row>
    <row r="20" spans="1:11" ht="24" customHeight="1">
      <c r="A20" s="251"/>
      <c r="B20" s="252"/>
      <c r="C20" s="252"/>
      <c r="D20" s="284"/>
      <c r="E20" s="281"/>
      <c r="F20" s="284"/>
      <c r="G20" s="281"/>
      <c r="H20" s="284"/>
      <c r="I20" s="281"/>
      <c r="J20" s="252"/>
      <c r="K20" s="253"/>
    </row>
    <row r="21" spans="1:11" ht="24" customHeight="1">
      <c r="A21" s="251"/>
      <c r="B21" s="252"/>
      <c r="C21" s="252"/>
      <c r="D21" s="284"/>
      <c r="E21" s="281"/>
      <c r="F21" s="284"/>
      <c r="G21" s="281"/>
      <c r="H21" s="284"/>
      <c r="I21" s="281"/>
      <c r="J21" s="252"/>
      <c r="K21" s="253"/>
    </row>
    <row r="22" spans="1:11" ht="24" customHeight="1">
      <c r="A22" s="251"/>
      <c r="B22" s="252"/>
      <c r="C22" s="252"/>
      <c r="D22" s="284"/>
      <c r="E22" s="281"/>
      <c r="F22" s="284"/>
      <c r="G22" s="281"/>
      <c r="H22" s="284"/>
      <c r="I22" s="281"/>
      <c r="J22" s="252"/>
      <c r="K22" s="253"/>
    </row>
    <row r="23" spans="1:11" ht="24" customHeight="1">
      <c r="A23" s="254"/>
      <c r="B23" s="184"/>
      <c r="C23" s="184"/>
      <c r="D23" s="285"/>
      <c r="E23" s="183"/>
      <c r="F23" s="285"/>
      <c r="G23" s="183"/>
      <c r="H23" s="285"/>
      <c r="I23" s="183"/>
      <c r="J23" s="184"/>
      <c r="K23" s="202"/>
    </row>
    <row r="24" spans="1:11" ht="24" customHeight="1" thickBot="1">
      <c r="A24" s="255" t="s">
        <v>236</v>
      </c>
      <c r="B24" s="257" t="s">
        <v>73</v>
      </c>
      <c r="C24" s="256"/>
      <c r="D24" s="286"/>
      <c r="E24" s="282"/>
      <c r="F24" s="286"/>
      <c r="G24" s="282"/>
      <c r="H24" s="286"/>
      <c r="I24" s="282"/>
      <c r="J24" s="257" t="s">
        <v>74</v>
      </c>
      <c r="K24" s="258"/>
    </row>
    <row r="25" spans="1:11" ht="14.25">
      <c r="A25" s="169" t="s">
        <v>75</v>
      </c>
      <c r="B25" s="169" t="s">
        <v>76</v>
      </c>
    </row>
    <row r="26" spans="1:11" ht="14.25">
      <c r="A26" s="259" t="s">
        <v>77</v>
      </c>
      <c r="B26" s="169" t="s">
        <v>78</v>
      </c>
    </row>
    <row r="27" spans="1:11" ht="14.25">
      <c r="A27" s="169"/>
      <c r="B27" s="169" t="s">
        <v>260</v>
      </c>
    </row>
    <row r="28" spans="1:11" ht="14.25">
      <c r="A28" s="169"/>
      <c r="B28" s="169" t="s">
        <v>259</v>
      </c>
    </row>
    <row r="29" spans="1:11" ht="14.25">
      <c r="A29" s="259" t="s">
        <v>79</v>
      </c>
      <c r="B29" s="169" t="s">
        <v>80</v>
      </c>
    </row>
    <row r="30" spans="1:11" ht="14.25">
      <c r="A30" s="169"/>
      <c r="B30" s="169" t="s">
        <v>81</v>
      </c>
    </row>
    <row r="31" spans="1:11" ht="14.25">
      <c r="A31" s="169"/>
      <c r="B31" s="169" t="s">
        <v>82</v>
      </c>
    </row>
    <row r="32" spans="1:11" ht="14.25">
      <c r="A32" s="169"/>
      <c r="B32" s="169" t="s">
        <v>83</v>
      </c>
    </row>
    <row r="33" spans="1:2" ht="14.25">
      <c r="A33" s="259" t="s">
        <v>84</v>
      </c>
      <c r="B33" s="169" t="s">
        <v>85</v>
      </c>
    </row>
    <row r="34" spans="1:2" ht="14.25">
      <c r="A34" s="169"/>
      <c r="B34" s="169" t="s">
        <v>86</v>
      </c>
    </row>
  </sheetData>
  <mergeCells count="10">
    <mergeCell ref="J7:J9"/>
    <mergeCell ref="D8:E8"/>
    <mergeCell ref="D9:E9"/>
    <mergeCell ref="B7:E7"/>
    <mergeCell ref="B5:E5"/>
    <mergeCell ref="F7:G9"/>
    <mergeCell ref="H7:I9"/>
    <mergeCell ref="F5:G5"/>
    <mergeCell ref="F6:G6"/>
    <mergeCell ref="B6:E6"/>
  </mergeCells>
  <phoneticPr fontId="3"/>
  <printOptions horizontalCentered="1" verticalCentered="1"/>
  <pageMargins left="0.59055118110236227" right="0.59055118110236227" top="0.98425196850393704" bottom="0.98425196850393704"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C000"/>
  </sheetPr>
  <dimension ref="A1:Q32"/>
  <sheetViews>
    <sheetView zoomScaleNormal="100" zoomScaleSheetLayoutView="100" workbookViewId="0">
      <selection activeCell="D26" sqref="D26:Q26"/>
    </sheetView>
  </sheetViews>
  <sheetFormatPr defaultRowHeight="13.5"/>
  <cols>
    <col min="1" max="2" width="1.75" style="6" customWidth="1"/>
    <col min="3" max="3" width="19.25" style="6" customWidth="1"/>
    <col min="4" max="4" width="1.75" style="8" customWidth="1"/>
    <col min="5" max="5" width="2.25" style="8" customWidth="1"/>
    <col min="6" max="6" width="6.375" style="8" customWidth="1"/>
    <col min="7" max="14" width="8" style="8" customWidth="1"/>
    <col min="15" max="15" width="10.5" style="8" customWidth="1"/>
    <col min="16" max="16" width="1.875" style="8" customWidth="1"/>
    <col min="17" max="17" width="2" style="8" customWidth="1"/>
    <col min="18" max="16384" width="9" style="6"/>
  </cols>
  <sheetData>
    <row r="1" spans="1:17" s="287" customFormat="1" ht="18" thickBot="1">
      <c r="B1" s="425"/>
      <c r="C1" s="426" t="s">
        <v>264</v>
      </c>
      <c r="D1" s="425"/>
      <c r="E1" s="425"/>
      <c r="F1" s="425"/>
      <c r="G1" s="425" t="s">
        <v>166</v>
      </c>
      <c r="H1" s="425"/>
      <c r="I1" s="425"/>
      <c r="J1" s="425"/>
      <c r="K1" s="425"/>
      <c r="L1" s="425"/>
      <c r="M1" s="425"/>
      <c r="N1" s="425"/>
      <c r="O1" s="425"/>
      <c r="P1" s="425"/>
      <c r="Q1" s="425"/>
    </row>
    <row r="2" spans="1:17" ht="21.75" hidden="1" customHeight="1">
      <c r="A2" s="427"/>
      <c r="B2" s="428" t="s">
        <v>134</v>
      </c>
      <c r="C2" s="17"/>
      <c r="D2" s="18"/>
      <c r="E2" s="18"/>
      <c r="F2" s="18"/>
      <c r="G2" s="18"/>
      <c r="H2" s="18"/>
      <c r="I2" s="18"/>
      <c r="J2" s="18"/>
      <c r="K2" s="18"/>
      <c r="L2" s="18"/>
      <c r="M2" s="18"/>
      <c r="N2" s="18"/>
      <c r="O2" s="18"/>
      <c r="P2" s="18"/>
      <c r="Q2" s="19"/>
    </row>
    <row r="3" spans="1:17" ht="40.5" hidden="1" customHeight="1">
      <c r="A3" s="20"/>
      <c r="B3" s="7"/>
      <c r="C3" s="13" t="s">
        <v>167</v>
      </c>
      <c r="D3" s="581" t="s">
        <v>132</v>
      </c>
      <c r="E3" s="582"/>
      <c r="F3" s="582"/>
      <c r="G3" s="582"/>
      <c r="H3" s="582"/>
      <c r="I3" s="582"/>
      <c r="J3" s="582"/>
      <c r="K3" s="582"/>
      <c r="L3" s="582"/>
      <c r="M3" s="582"/>
      <c r="N3" s="582"/>
      <c r="O3" s="582"/>
      <c r="P3" s="582"/>
      <c r="Q3" s="583"/>
    </row>
    <row r="4" spans="1:17" ht="15.75" hidden="1" customHeight="1">
      <c r="A4" s="20"/>
      <c r="B4" s="7"/>
      <c r="C4" s="9" t="s">
        <v>168</v>
      </c>
      <c r="D4" s="584" t="s">
        <v>131</v>
      </c>
      <c r="E4" s="585"/>
      <c r="F4" s="585"/>
      <c r="G4" s="585"/>
      <c r="H4" s="585"/>
      <c r="I4" s="585"/>
      <c r="J4" s="585"/>
      <c r="K4" s="585"/>
      <c r="L4" s="585"/>
      <c r="M4" s="585"/>
      <c r="N4" s="585"/>
      <c r="O4" s="585"/>
      <c r="P4" s="585"/>
      <c r="Q4" s="586"/>
    </row>
    <row r="5" spans="1:17" ht="15.75" hidden="1" customHeight="1" thickBot="1">
      <c r="A5" s="22"/>
      <c r="B5" s="23"/>
      <c r="C5" s="24" t="s">
        <v>169</v>
      </c>
      <c r="D5" s="587" t="s">
        <v>343</v>
      </c>
      <c r="E5" s="588"/>
      <c r="F5" s="588"/>
      <c r="G5" s="588"/>
      <c r="H5" s="588"/>
      <c r="I5" s="588"/>
      <c r="J5" s="588"/>
      <c r="K5" s="588"/>
      <c r="L5" s="588"/>
      <c r="M5" s="588"/>
      <c r="N5" s="588"/>
      <c r="O5" s="588"/>
      <c r="P5" s="588"/>
      <c r="Q5" s="589"/>
    </row>
    <row r="6" spans="1:17" ht="21.75" customHeight="1">
      <c r="A6" s="25" t="s">
        <v>348</v>
      </c>
      <c r="B6" s="17"/>
      <c r="C6" s="17"/>
      <c r="D6" s="18"/>
      <c r="E6" s="18"/>
      <c r="F6" s="18"/>
      <c r="G6" s="18"/>
      <c r="H6" s="18"/>
      <c r="I6" s="18"/>
      <c r="J6" s="18"/>
      <c r="K6" s="18"/>
      <c r="L6" s="18"/>
      <c r="M6" s="18"/>
      <c r="N6" s="18"/>
      <c r="O6" s="18"/>
      <c r="P6" s="18"/>
      <c r="Q6" s="19"/>
    </row>
    <row r="7" spans="1:17" ht="40.5" customHeight="1">
      <c r="A7" s="20"/>
      <c r="B7" s="337"/>
      <c r="C7" s="13" t="s">
        <v>167</v>
      </c>
      <c r="D7" s="581" t="s">
        <v>347</v>
      </c>
      <c r="E7" s="582"/>
      <c r="F7" s="582"/>
      <c r="G7" s="582"/>
      <c r="H7" s="582"/>
      <c r="I7" s="582"/>
      <c r="J7" s="582"/>
      <c r="K7" s="582"/>
      <c r="L7" s="582"/>
      <c r="M7" s="582"/>
      <c r="N7" s="582"/>
      <c r="O7" s="582"/>
      <c r="P7" s="582"/>
      <c r="Q7" s="583"/>
    </row>
    <row r="8" spans="1:17" ht="28.5" customHeight="1">
      <c r="A8" s="20"/>
      <c r="B8" s="276"/>
      <c r="C8" s="9" t="s">
        <v>168</v>
      </c>
      <c r="D8" s="581" t="s">
        <v>133</v>
      </c>
      <c r="E8" s="582"/>
      <c r="F8" s="582"/>
      <c r="G8" s="582"/>
      <c r="H8" s="582"/>
      <c r="I8" s="582"/>
      <c r="J8" s="582"/>
      <c r="K8" s="582"/>
      <c r="L8" s="582"/>
      <c r="M8" s="582"/>
      <c r="N8" s="582"/>
      <c r="O8" s="582"/>
      <c r="P8" s="582"/>
      <c r="Q8" s="583"/>
    </row>
    <row r="9" spans="1:17" ht="28.5" customHeight="1">
      <c r="A9" s="20"/>
      <c r="B9" s="276"/>
      <c r="C9" s="14" t="s">
        <v>169</v>
      </c>
      <c r="D9" s="590" t="s">
        <v>344</v>
      </c>
      <c r="E9" s="591"/>
      <c r="F9" s="591"/>
      <c r="G9" s="591"/>
      <c r="H9" s="591"/>
      <c r="I9" s="591"/>
      <c r="J9" s="591"/>
      <c r="K9" s="591"/>
      <c r="L9" s="591"/>
      <c r="M9" s="591"/>
      <c r="N9" s="591"/>
      <c r="O9" s="591"/>
      <c r="P9" s="591"/>
      <c r="Q9" s="592"/>
    </row>
    <row r="10" spans="1:17" ht="15.75" customHeight="1">
      <c r="A10" s="20"/>
      <c r="B10" s="276"/>
      <c r="C10" s="14"/>
      <c r="D10" s="12"/>
      <c r="E10" s="593" t="s">
        <v>171</v>
      </c>
      <c r="F10" s="594"/>
      <c r="G10" s="595"/>
      <c r="H10" s="599" t="s">
        <v>173</v>
      </c>
      <c r="I10" s="599"/>
      <c r="J10" s="599"/>
      <c r="K10" s="600" t="s">
        <v>273</v>
      </c>
      <c r="L10" s="601"/>
      <c r="M10" s="290"/>
      <c r="N10" s="10"/>
      <c r="O10" s="10"/>
      <c r="P10" s="12"/>
      <c r="Q10" s="21"/>
    </row>
    <row r="11" spans="1:17" ht="28.5" customHeight="1">
      <c r="A11" s="20"/>
      <c r="B11" s="276"/>
      <c r="C11" s="14"/>
      <c r="D11" s="12"/>
      <c r="E11" s="596"/>
      <c r="F11" s="597"/>
      <c r="G11" s="598"/>
      <c r="H11" s="599"/>
      <c r="I11" s="599"/>
      <c r="J11" s="599"/>
      <c r="K11" s="602"/>
      <c r="L11" s="603"/>
      <c r="M11" s="291"/>
      <c r="N11" s="15"/>
      <c r="O11" s="11"/>
      <c r="P11" s="12"/>
      <c r="Q11" s="21"/>
    </row>
    <row r="12" spans="1:17" ht="15.75" customHeight="1">
      <c r="A12" s="20"/>
      <c r="B12" s="276"/>
      <c r="C12" s="14"/>
      <c r="D12" s="12"/>
      <c r="E12" s="604" t="s">
        <v>175</v>
      </c>
      <c r="F12" s="605"/>
      <c r="G12" s="606"/>
      <c r="H12" s="607" t="s">
        <v>182</v>
      </c>
      <c r="I12" s="607"/>
      <c r="J12" s="607"/>
      <c r="K12" s="608" t="s">
        <v>265</v>
      </c>
      <c r="L12" s="609"/>
      <c r="M12" s="289"/>
      <c r="N12" s="16"/>
      <c r="O12" s="16"/>
      <c r="P12" s="12"/>
      <c r="Q12" s="21"/>
    </row>
    <row r="13" spans="1:17" ht="15.75" customHeight="1">
      <c r="A13" s="20"/>
      <c r="B13" s="276"/>
      <c r="C13" s="14"/>
      <c r="D13" s="12"/>
      <c r="E13" s="604" t="s">
        <v>174</v>
      </c>
      <c r="F13" s="605"/>
      <c r="G13" s="606"/>
      <c r="H13" s="607" t="s">
        <v>172</v>
      </c>
      <c r="I13" s="607"/>
      <c r="J13" s="607"/>
      <c r="K13" s="608" t="s">
        <v>266</v>
      </c>
      <c r="L13" s="609"/>
      <c r="M13" s="289"/>
      <c r="N13" s="16"/>
      <c r="O13" s="16"/>
      <c r="P13" s="12"/>
      <c r="Q13" s="21"/>
    </row>
    <row r="14" spans="1:17" ht="15.75" customHeight="1">
      <c r="A14" s="20"/>
      <c r="B14" s="276"/>
      <c r="C14" s="14"/>
      <c r="D14" s="12"/>
      <c r="E14" s="604" t="s">
        <v>176</v>
      </c>
      <c r="F14" s="605"/>
      <c r="G14" s="606"/>
      <c r="H14" s="607" t="s">
        <v>183</v>
      </c>
      <c r="I14" s="607"/>
      <c r="J14" s="607"/>
      <c r="K14" s="608" t="s">
        <v>267</v>
      </c>
      <c r="L14" s="609"/>
      <c r="M14" s="289"/>
      <c r="N14" s="16"/>
      <c r="O14" s="16"/>
      <c r="P14" s="12"/>
      <c r="Q14" s="21"/>
    </row>
    <row r="15" spans="1:17" ht="15.75" customHeight="1">
      <c r="A15" s="20"/>
      <c r="B15" s="276"/>
      <c r="C15" s="14"/>
      <c r="D15" s="12"/>
      <c r="E15" s="604" t="s">
        <v>177</v>
      </c>
      <c r="F15" s="605"/>
      <c r="G15" s="606"/>
      <c r="H15" s="607" t="s">
        <v>184</v>
      </c>
      <c r="I15" s="607"/>
      <c r="J15" s="607"/>
      <c r="K15" s="608" t="s">
        <v>268</v>
      </c>
      <c r="L15" s="609"/>
      <c r="M15" s="289"/>
      <c r="N15" s="16"/>
      <c r="O15" s="16"/>
      <c r="P15" s="12"/>
      <c r="Q15" s="21"/>
    </row>
    <row r="16" spans="1:17" ht="15.75" customHeight="1">
      <c r="A16" s="20"/>
      <c r="B16" s="276"/>
      <c r="C16" s="14"/>
      <c r="D16" s="12"/>
      <c r="E16" s="604" t="s">
        <v>178</v>
      </c>
      <c r="F16" s="605"/>
      <c r="G16" s="606"/>
      <c r="H16" s="607" t="s">
        <v>185</v>
      </c>
      <c r="I16" s="607"/>
      <c r="J16" s="607"/>
      <c r="K16" s="608" t="s">
        <v>269</v>
      </c>
      <c r="L16" s="609"/>
      <c r="M16" s="289"/>
      <c r="N16" s="16"/>
      <c r="O16" s="16"/>
      <c r="P16" s="12"/>
      <c r="Q16" s="21"/>
    </row>
    <row r="17" spans="1:17" ht="15.75" customHeight="1">
      <c r="A17" s="20"/>
      <c r="B17" s="276"/>
      <c r="C17" s="14"/>
      <c r="D17" s="12"/>
      <c r="E17" s="604" t="s">
        <v>179</v>
      </c>
      <c r="F17" s="605"/>
      <c r="G17" s="606"/>
      <c r="H17" s="607" t="s">
        <v>186</v>
      </c>
      <c r="I17" s="607"/>
      <c r="J17" s="607"/>
      <c r="K17" s="608" t="s">
        <v>270</v>
      </c>
      <c r="L17" s="609"/>
      <c r="M17" s="289"/>
      <c r="N17" s="16"/>
      <c r="O17" s="16"/>
      <c r="P17" s="12"/>
      <c r="Q17" s="21"/>
    </row>
    <row r="18" spans="1:17" ht="15.75" customHeight="1">
      <c r="A18" s="20"/>
      <c r="B18" s="276"/>
      <c r="C18" s="14"/>
      <c r="D18" s="12"/>
      <c r="E18" s="604" t="s">
        <v>180</v>
      </c>
      <c r="F18" s="605"/>
      <c r="G18" s="606"/>
      <c r="H18" s="607" t="s">
        <v>187</v>
      </c>
      <c r="I18" s="607"/>
      <c r="J18" s="607"/>
      <c r="K18" s="608" t="s">
        <v>271</v>
      </c>
      <c r="L18" s="609"/>
      <c r="M18" s="289"/>
      <c r="N18" s="16"/>
      <c r="O18" s="16"/>
      <c r="P18" s="12"/>
      <c r="Q18" s="21"/>
    </row>
    <row r="19" spans="1:17" ht="15.75" customHeight="1">
      <c r="A19" s="20"/>
      <c r="B19" s="276"/>
      <c r="C19" s="14"/>
      <c r="D19" s="12"/>
      <c r="E19" s="604" t="s">
        <v>181</v>
      </c>
      <c r="F19" s="605"/>
      <c r="G19" s="606"/>
      <c r="H19" s="607" t="s">
        <v>188</v>
      </c>
      <c r="I19" s="607"/>
      <c r="J19" s="607"/>
      <c r="K19" s="608" t="s">
        <v>272</v>
      </c>
      <c r="L19" s="609"/>
      <c r="M19" s="289"/>
      <c r="N19" s="16"/>
      <c r="O19" s="16"/>
      <c r="P19" s="12"/>
      <c r="Q19" s="21"/>
    </row>
    <row r="20" spans="1:17" ht="28.5" customHeight="1">
      <c r="A20" s="20"/>
      <c r="B20" s="276"/>
      <c r="C20" s="14"/>
      <c r="D20" s="12"/>
      <c r="E20" s="613" t="s">
        <v>345</v>
      </c>
      <c r="F20" s="613"/>
      <c r="G20" s="613"/>
      <c r="H20" s="613"/>
      <c r="I20" s="613"/>
      <c r="J20" s="613"/>
      <c r="K20" s="613"/>
      <c r="L20" s="613"/>
      <c r="M20" s="613"/>
      <c r="N20" s="613"/>
      <c r="O20" s="613"/>
      <c r="P20" s="613"/>
      <c r="Q20" s="614"/>
    </row>
    <row r="21" spans="1:17" ht="33" customHeight="1">
      <c r="A21" s="20"/>
      <c r="B21" s="276"/>
      <c r="C21" s="14"/>
      <c r="D21" s="12"/>
      <c r="E21" s="613" t="s">
        <v>346</v>
      </c>
      <c r="F21" s="613"/>
      <c r="G21" s="613"/>
      <c r="H21" s="613"/>
      <c r="I21" s="613"/>
      <c r="J21" s="613"/>
      <c r="K21" s="613"/>
      <c r="L21" s="613"/>
      <c r="M21" s="613"/>
      <c r="N21" s="613"/>
      <c r="O21" s="613"/>
      <c r="P21" s="613"/>
      <c r="Q21" s="614"/>
    </row>
    <row r="22" spans="1:17" ht="15.75" customHeight="1" thickBot="1">
      <c r="A22" s="22"/>
      <c r="B22" s="336"/>
      <c r="C22" s="24"/>
      <c r="D22" s="423"/>
      <c r="E22" s="423" t="s">
        <v>170</v>
      </c>
      <c r="F22" s="423"/>
      <c r="G22" s="423"/>
      <c r="H22" s="423"/>
      <c r="I22" s="423"/>
      <c r="J22" s="423"/>
      <c r="K22" s="423"/>
      <c r="L22" s="423"/>
      <c r="M22" s="423"/>
      <c r="N22" s="423"/>
      <c r="O22" s="423"/>
      <c r="P22" s="423"/>
      <c r="Q22" s="424"/>
    </row>
    <row r="23" spans="1:17" ht="21.75" customHeight="1">
      <c r="A23" s="25" t="s">
        <v>472</v>
      </c>
      <c r="B23" s="17"/>
      <c r="C23" s="17"/>
      <c r="D23" s="18"/>
      <c r="E23" s="18"/>
      <c r="F23" s="18"/>
      <c r="G23" s="18"/>
      <c r="H23" s="18"/>
      <c r="I23" s="18"/>
      <c r="J23" s="18"/>
      <c r="K23" s="18"/>
      <c r="L23" s="18"/>
      <c r="M23" s="18"/>
      <c r="N23" s="18"/>
      <c r="O23" s="18"/>
      <c r="P23" s="18"/>
      <c r="Q23" s="19"/>
    </row>
    <row r="24" spans="1:17" ht="48" customHeight="1">
      <c r="A24" s="20"/>
      <c r="C24" s="13" t="s">
        <v>167</v>
      </c>
      <c r="D24" s="581" t="s">
        <v>473</v>
      </c>
      <c r="E24" s="582"/>
      <c r="F24" s="582"/>
      <c r="G24" s="582"/>
      <c r="H24" s="582"/>
      <c r="I24" s="582"/>
      <c r="J24" s="582"/>
      <c r="K24" s="582"/>
      <c r="L24" s="582"/>
      <c r="M24" s="582"/>
      <c r="N24" s="582"/>
      <c r="O24" s="582"/>
      <c r="P24" s="582"/>
      <c r="Q24" s="583"/>
    </row>
    <row r="25" spans="1:17" ht="51" customHeight="1">
      <c r="A25" s="20"/>
      <c r="C25" s="9" t="s">
        <v>168</v>
      </c>
      <c r="D25" s="581" t="s">
        <v>474</v>
      </c>
      <c r="E25" s="582"/>
      <c r="F25" s="582"/>
      <c r="G25" s="582"/>
      <c r="H25" s="582"/>
      <c r="I25" s="582"/>
      <c r="J25" s="582"/>
      <c r="K25" s="582"/>
      <c r="L25" s="582"/>
      <c r="M25" s="582"/>
      <c r="N25" s="582"/>
      <c r="O25" s="582"/>
      <c r="P25" s="582"/>
      <c r="Q25" s="583"/>
    </row>
    <row r="26" spans="1:17" ht="177.75" customHeight="1" thickBot="1">
      <c r="A26" s="22"/>
      <c r="B26" s="457"/>
      <c r="C26" s="24" t="s">
        <v>169</v>
      </c>
      <c r="D26" s="610" t="s">
        <v>475</v>
      </c>
      <c r="E26" s="611"/>
      <c r="F26" s="611"/>
      <c r="G26" s="611"/>
      <c r="H26" s="611"/>
      <c r="I26" s="611"/>
      <c r="J26" s="611"/>
      <c r="K26" s="611"/>
      <c r="L26" s="611"/>
      <c r="M26" s="611"/>
      <c r="N26" s="611"/>
      <c r="O26" s="611"/>
      <c r="P26" s="611"/>
      <c r="Q26" s="612"/>
    </row>
    <row r="27" spans="1:17" ht="9.75" customHeight="1">
      <c r="A27" s="354"/>
      <c r="B27" s="354"/>
      <c r="C27" s="354"/>
      <c r="D27" s="355"/>
      <c r="E27" s="355"/>
      <c r="F27" s="355"/>
      <c r="G27" s="355"/>
      <c r="H27" s="355"/>
      <c r="I27" s="355"/>
      <c r="J27" s="355"/>
      <c r="K27" s="355"/>
      <c r="L27" s="355"/>
      <c r="M27" s="355"/>
      <c r="N27" s="355"/>
      <c r="O27" s="355"/>
      <c r="P27" s="355"/>
      <c r="Q27" s="355"/>
    </row>
    <row r="28" spans="1:17" ht="15.75" customHeight="1"/>
    <row r="29" spans="1:17" ht="15.75" customHeight="1"/>
    <row r="30" spans="1:17" ht="15.75" customHeight="1"/>
    <row r="31" spans="1:17" ht="15.75" customHeight="1"/>
    <row r="32" spans="1:17" ht="15.75" customHeight="1"/>
  </sheetData>
  <mergeCells count="38">
    <mergeCell ref="D24:Q24"/>
    <mergeCell ref="D25:Q25"/>
    <mergeCell ref="D26:Q26"/>
    <mergeCell ref="E17:G17"/>
    <mergeCell ref="H17:J17"/>
    <mergeCell ref="K17:L17"/>
    <mergeCell ref="E18:G18"/>
    <mergeCell ref="H18:J18"/>
    <mergeCell ref="K18:L18"/>
    <mergeCell ref="E19:G19"/>
    <mergeCell ref="H19:J19"/>
    <mergeCell ref="K19:L19"/>
    <mergeCell ref="E20:Q20"/>
    <mergeCell ref="E21:Q21"/>
    <mergeCell ref="E15:G15"/>
    <mergeCell ref="H15:J15"/>
    <mergeCell ref="K15:L15"/>
    <mergeCell ref="E16:G16"/>
    <mergeCell ref="H16:J16"/>
    <mergeCell ref="K16:L16"/>
    <mergeCell ref="E13:G13"/>
    <mergeCell ref="H13:J13"/>
    <mergeCell ref="K13:L13"/>
    <mergeCell ref="E14:G14"/>
    <mergeCell ref="H14:J14"/>
    <mergeCell ref="K14:L14"/>
    <mergeCell ref="D9:Q9"/>
    <mergeCell ref="E10:G11"/>
    <mergeCell ref="H10:J11"/>
    <mergeCell ref="K10:L11"/>
    <mergeCell ref="E12:G12"/>
    <mergeCell ref="H12:J12"/>
    <mergeCell ref="K12:L12"/>
    <mergeCell ref="D3:Q3"/>
    <mergeCell ref="D4:Q4"/>
    <mergeCell ref="D5:Q5"/>
    <mergeCell ref="D7:Q7"/>
    <mergeCell ref="D8:Q8"/>
  </mergeCells>
  <phoneticPr fontId="3"/>
  <printOptions horizontalCentered="1"/>
  <pageMargins left="0.39370078740157483" right="0.39370078740157483" top="1.03" bottom="0.83" header="0.47" footer="0.7"/>
  <pageSetup paperSize="9" scale="8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B24"/>
  <sheetViews>
    <sheetView workbookViewId="0">
      <selection activeCell="G7" sqref="G7:G9"/>
    </sheetView>
  </sheetViews>
  <sheetFormatPr defaultRowHeight="27" customHeight="1"/>
  <cols>
    <col min="1" max="1" width="75.375" style="106" customWidth="1"/>
    <col min="2" max="16384" width="9" style="106"/>
  </cols>
  <sheetData>
    <row r="1" spans="1:2" ht="14.25"/>
    <row r="2" spans="1:2" ht="27" customHeight="1">
      <c r="A2" s="112" t="s">
        <v>87</v>
      </c>
    </row>
    <row r="3" spans="1:2" ht="15" thickBot="1"/>
    <row r="4" spans="1:2" ht="30" customHeight="1">
      <c r="A4" s="237" t="s">
        <v>88</v>
      </c>
      <c r="B4" s="260" t="s">
        <v>89</v>
      </c>
    </row>
    <row r="5" spans="1:2" ht="30" customHeight="1">
      <c r="A5" s="261" t="s">
        <v>90</v>
      </c>
      <c r="B5" s="262"/>
    </row>
    <row r="6" spans="1:2" ht="30" customHeight="1">
      <c r="A6" s="263" t="s">
        <v>91</v>
      </c>
      <c r="B6" s="264"/>
    </row>
    <row r="7" spans="1:2" ht="30" customHeight="1">
      <c r="A7" s="263" t="s">
        <v>92</v>
      </c>
      <c r="B7" s="264"/>
    </row>
    <row r="8" spans="1:2" ht="30" customHeight="1">
      <c r="A8" s="263" t="s">
        <v>93</v>
      </c>
      <c r="B8" s="264"/>
    </row>
    <row r="9" spans="1:2" ht="30" customHeight="1">
      <c r="A9" s="265" t="s">
        <v>94</v>
      </c>
      <c r="B9" s="264"/>
    </row>
    <row r="10" spans="1:2" ht="30" customHeight="1">
      <c r="A10" s="266" t="s">
        <v>95</v>
      </c>
      <c r="B10" s="267"/>
    </row>
    <row r="11" spans="1:2" ht="30" customHeight="1">
      <c r="A11" s="268" t="s">
        <v>96</v>
      </c>
      <c r="B11" s="269"/>
    </row>
    <row r="12" spans="1:2" ht="30" customHeight="1">
      <c r="A12" s="263" t="s">
        <v>97</v>
      </c>
      <c r="B12" s="264"/>
    </row>
    <row r="13" spans="1:2" ht="30" customHeight="1">
      <c r="A13" s="263" t="s">
        <v>98</v>
      </c>
      <c r="B13" s="264"/>
    </row>
    <row r="14" spans="1:2" ht="30" customHeight="1">
      <c r="A14" s="270" t="s">
        <v>99</v>
      </c>
      <c r="B14" s="267"/>
    </row>
    <row r="15" spans="1:2" ht="30" customHeight="1">
      <c r="A15" s="261" t="s">
        <v>100</v>
      </c>
      <c r="B15" s="262"/>
    </row>
    <row r="16" spans="1:2" ht="30" customHeight="1">
      <c r="A16" s="271" t="s">
        <v>101</v>
      </c>
      <c r="B16" s="272"/>
    </row>
    <row r="17" spans="1:2" ht="30" customHeight="1">
      <c r="A17" s="263" t="s">
        <v>102</v>
      </c>
      <c r="B17" s="264"/>
    </row>
    <row r="18" spans="1:2" ht="30" customHeight="1">
      <c r="A18" s="263" t="s">
        <v>103</v>
      </c>
      <c r="B18" s="264"/>
    </row>
    <row r="19" spans="1:2" ht="30" customHeight="1" thickBot="1">
      <c r="A19" s="273" t="s">
        <v>104</v>
      </c>
      <c r="B19" s="274"/>
    </row>
    <row r="20" spans="1:2" ht="27" customHeight="1">
      <c r="A20" s="169" t="s">
        <v>105</v>
      </c>
    </row>
    <row r="21" spans="1:2" ht="27" customHeight="1">
      <c r="A21" s="275" t="s">
        <v>106</v>
      </c>
    </row>
    <row r="22" spans="1:2" ht="27" customHeight="1">
      <c r="A22" s="169" t="s">
        <v>107</v>
      </c>
    </row>
    <row r="23" spans="1:2" ht="27" customHeight="1">
      <c r="A23" s="275" t="s">
        <v>108</v>
      </c>
    </row>
    <row r="24" spans="1:2" ht="27" customHeight="1">
      <c r="A24" s="169" t="s">
        <v>109</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H39"/>
  <sheetViews>
    <sheetView view="pageBreakPreview" topLeftCell="A10" zoomScaleNormal="100" workbookViewId="0">
      <selection activeCell="C29" sqref="C29:F29"/>
    </sheetView>
  </sheetViews>
  <sheetFormatPr defaultRowHeight="13.5"/>
  <cols>
    <col min="1" max="1" width="2.875" style="1" customWidth="1"/>
    <col min="2" max="2" width="9.25" style="4" customWidth="1"/>
    <col min="3" max="3" width="12.75" style="1" customWidth="1"/>
    <col min="4" max="4" width="33.875" style="1" customWidth="1"/>
    <col min="5" max="6" width="17.375" style="1" customWidth="1"/>
    <col min="7" max="7" width="2.875" style="1" customWidth="1"/>
    <col min="8" max="16384" width="9" style="1"/>
  </cols>
  <sheetData>
    <row r="1" spans="1:8" s="2" customFormat="1" ht="14.25">
      <c r="A1" s="2" t="s">
        <v>135</v>
      </c>
      <c r="B1" s="3"/>
    </row>
    <row r="2" spans="1:8" s="29" customFormat="1" ht="22.5" customHeight="1">
      <c r="A2" s="618" t="s">
        <v>137</v>
      </c>
      <c r="B2" s="618"/>
      <c r="C2" s="618"/>
      <c r="D2" s="618"/>
      <c r="E2" s="618"/>
      <c r="F2" s="618"/>
      <c r="G2" s="618"/>
    </row>
    <row r="3" spans="1:8" s="29" customFormat="1" ht="13.5" customHeight="1" thickBot="1">
      <c r="B3" s="30"/>
    </row>
    <row r="4" spans="1:8" s="29" customFormat="1" ht="17.25" customHeight="1">
      <c r="B4" s="619" t="s">
        <v>136</v>
      </c>
      <c r="C4" s="620"/>
      <c r="D4" s="620"/>
      <c r="E4" s="623" t="s">
        <v>162</v>
      </c>
      <c r="F4" s="624"/>
    </row>
    <row r="5" spans="1:8" s="29" customFormat="1" ht="17.25" customHeight="1">
      <c r="B5" s="621"/>
      <c r="C5" s="622"/>
      <c r="D5" s="622"/>
      <c r="E5" s="32" t="s">
        <v>138</v>
      </c>
      <c r="F5" s="33" t="s">
        <v>165</v>
      </c>
    </row>
    <row r="6" spans="1:8" s="29" customFormat="1" ht="15.75" customHeight="1">
      <c r="B6" s="31">
        <v>1</v>
      </c>
      <c r="C6" s="625" t="s">
        <v>139</v>
      </c>
      <c r="D6" s="625"/>
      <c r="E6" s="46">
        <v>10000</v>
      </c>
      <c r="F6" s="49">
        <v>10000</v>
      </c>
    </row>
    <row r="7" spans="1:8" s="29" customFormat="1" ht="15.75" customHeight="1">
      <c r="B7" s="35">
        <v>2</v>
      </c>
      <c r="C7" s="615" t="s">
        <v>140</v>
      </c>
      <c r="D7" s="615"/>
      <c r="E7" s="47">
        <v>13000</v>
      </c>
      <c r="F7" s="48">
        <v>13000</v>
      </c>
      <c r="G7" s="36"/>
    </row>
    <row r="8" spans="1:8" s="29" customFormat="1" ht="15.75" customHeight="1">
      <c r="B8" s="35">
        <v>3</v>
      </c>
      <c r="C8" s="615" t="s">
        <v>141</v>
      </c>
      <c r="D8" s="615"/>
      <c r="E8" s="47">
        <v>16000</v>
      </c>
      <c r="F8" s="48">
        <v>16000</v>
      </c>
      <c r="G8" s="36"/>
    </row>
    <row r="9" spans="1:8" s="29" customFormat="1" ht="15.75" customHeight="1">
      <c r="B9" s="35">
        <v>4</v>
      </c>
      <c r="C9" s="615" t="s">
        <v>142</v>
      </c>
      <c r="D9" s="615"/>
      <c r="E9" s="47">
        <v>19000</v>
      </c>
      <c r="F9" s="48">
        <v>19000</v>
      </c>
      <c r="G9" s="37"/>
    </row>
    <row r="10" spans="1:8" s="29" customFormat="1" ht="15.75" customHeight="1">
      <c r="B10" s="31">
        <v>5</v>
      </c>
      <c r="C10" s="615" t="s">
        <v>143</v>
      </c>
      <c r="D10" s="615"/>
      <c r="E10" s="47">
        <v>22000</v>
      </c>
      <c r="F10" s="48">
        <v>22000</v>
      </c>
      <c r="G10" s="38"/>
    </row>
    <row r="11" spans="1:8" s="29" customFormat="1" ht="15.75" customHeight="1">
      <c r="B11" s="35">
        <v>6</v>
      </c>
      <c r="C11" s="615" t="s">
        <v>144</v>
      </c>
      <c r="D11" s="615"/>
      <c r="E11" s="47">
        <v>25000</v>
      </c>
      <c r="F11" s="48">
        <v>25000</v>
      </c>
      <c r="G11" s="38"/>
    </row>
    <row r="12" spans="1:8" s="29" customFormat="1" ht="15.75" customHeight="1">
      <c r="B12" s="35">
        <v>7</v>
      </c>
      <c r="C12" s="615" t="s">
        <v>145</v>
      </c>
      <c r="D12" s="615"/>
      <c r="E12" s="46">
        <v>30000</v>
      </c>
      <c r="F12" s="49">
        <v>30000</v>
      </c>
      <c r="G12" s="38"/>
      <c r="H12" s="39"/>
    </row>
    <row r="13" spans="1:8" s="29" customFormat="1" ht="15.75" customHeight="1">
      <c r="B13" s="35">
        <v>8</v>
      </c>
      <c r="C13" s="615" t="s">
        <v>146</v>
      </c>
      <c r="D13" s="615"/>
      <c r="E13" s="46">
        <v>35000</v>
      </c>
      <c r="F13" s="49">
        <v>35000</v>
      </c>
      <c r="G13" s="38"/>
      <c r="H13" s="39"/>
    </row>
    <row r="14" spans="1:8" s="29" customFormat="1" ht="15.75" customHeight="1">
      <c r="B14" s="31">
        <v>9</v>
      </c>
      <c r="C14" s="615" t="s">
        <v>147</v>
      </c>
      <c r="D14" s="615"/>
      <c r="E14" s="46">
        <v>40000</v>
      </c>
      <c r="F14" s="49">
        <v>40000</v>
      </c>
      <c r="G14" s="38"/>
      <c r="H14" s="39"/>
    </row>
    <row r="15" spans="1:8" s="29" customFormat="1" ht="15.75" customHeight="1">
      <c r="B15" s="35">
        <v>10</v>
      </c>
      <c r="C15" s="615" t="s">
        <v>148</v>
      </c>
      <c r="D15" s="615"/>
      <c r="E15" s="46">
        <v>45000</v>
      </c>
      <c r="F15" s="49">
        <v>45000</v>
      </c>
      <c r="G15" s="38"/>
      <c r="H15" s="39"/>
    </row>
    <row r="16" spans="1:8" s="29" customFormat="1" ht="15.75" customHeight="1">
      <c r="B16" s="35">
        <v>11</v>
      </c>
      <c r="C16" s="615" t="s">
        <v>149</v>
      </c>
      <c r="D16" s="615"/>
      <c r="E16" s="46">
        <v>50000</v>
      </c>
      <c r="F16" s="49">
        <v>50000</v>
      </c>
      <c r="G16" s="38"/>
      <c r="H16" s="39"/>
    </row>
    <row r="17" spans="2:8" s="29" customFormat="1" ht="15.75" customHeight="1">
      <c r="B17" s="35">
        <v>12</v>
      </c>
      <c r="C17" s="615" t="s">
        <v>150</v>
      </c>
      <c r="D17" s="615"/>
      <c r="E17" s="46">
        <v>57000</v>
      </c>
      <c r="F17" s="49">
        <v>57000</v>
      </c>
      <c r="G17" s="38"/>
      <c r="H17" s="39"/>
    </row>
    <row r="18" spans="2:8" s="29" customFormat="1" ht="15.75" customHeight="1">
      <c r="B18" s="31">
        <v>13</v>
      </c>
      <c r="C18" s="615" t="s">
        <v>151</v>
      </c>
      <c r="D18" s="615"/>
      <c r="E18" s="46">
        <v>64000</v>
      </c>
      <c r="F18" s="49">
        <v>64000</v>
      </c>
      <c r="G18" s="38"/>
      <c r="H18" s="39"/>
    </row>
    <row r="19" spans="2:8" s="29" customFormat="1" ht="15.75" customHeight="1">
      <c r="B19" s="35">
        <v>14</v>
      </c>
      <c r="C19" s="615" t="s">
        <v>152</v>
      </c>
      <c r="D19" s="615"/>
      <c r="E19" s="46">
        <v>71000</v>
      </c>
      <c r="F19" s="49">
        <v>71000</v>
      </c>
      <c r="G19" s="38"/>
      <c r="H19" s="39"/>
    </row>
    <row r="20" spans="2:8" s="29" customFormat="1" ht="15.75" customHeight="1">
      <c r="B20" s="35">
        <v>15</v>
      </c>
      <c r="C20" s="615" t="s">
        <v>153</v>
      </c>
      <c r="D20" s="615"/>
      <c r="E20" s="46">
        <v>78000</v>
      </c>
      <c r="F20" s="49">
        <v>78000</v>
      </c>
      <c r="G20" s="38"/>
      <c r="H20" s="39"/>
    </row>
    <row r="21" spans="2:8" s="29" customFormat="1" ht="15.75" customHeight="1">
      <c r="B21" s="35">
        <v>16</v>
      </c>
      <c r="C21" s="615" t="s">
        <v>154</v>
      </c>
      <c r="D21" s="615"/>
      <c r="E21" s="46">
        <v>85000</v>
      </c>
      <c r="F21" s="49">
        <v>85000</v>
      </c>
      <c r="G21" s="38"/>
      <c r="H21" s="39"/>
    </row>
    <row r="22" spans="2:8" s="29" customFormat="1" ht="15.75" customHeight="1">
      <c r="B22" s="31">
        <v>17</v>
      </c>
      <c r="C22" s="615" t="s">
        <v>155</v>
      </c>
      <c r="D22" s="615"/>
      <c r="E22" s="46">
        <v>93000</v>
      </c>
      <c r="F22" s="49">
        <v>92000</v>
      </c>
      <c r="G22" s="38"/>
      <c r="H22" s="39"/>
    </row>
    <row r="23" spans="2:8" s="29" customFormat="1" ht="15.75" customHeight="1">
      <c r="B23" s="35">
        <v>18</v>
      </c>
      <c r="C23" s="615" t="s">
        <v>156</v>
      </c>
      <c r="D23" s="615"/>
      <c r="E23" s="46">
        <v>101000</v>
      </c>
      <c r="F23" s="34" t="s">
        <v>164</v>
      </c>
      <c r="G23" s="38"/>
      <c r="H23" s="39"/>
    </row>
    <row r="24" spans="2:8" s="29" customFormat="1" ht="15.75" customHeight="1">
      <c r="B24" s="35">
        <v>19</v>
      </c>
      <c r="C24" s="615" t="s">
        <v>157</v>
      </c>
      <c r="D24" s="615"/>
      <c r="E24" s="46">
        <v>109000</v>
      </c>
      <c r="F24" s="277"/>
      <c r="G24" s="38"/>
      <c r="H24" s="39"/>
    </row>
    <row r="25" spans="2:8" s="29" customFormat="1" ht="15.75" customHeight="1">
      <c r="B25" s="35">
        <v>20</v>
      </c>
      <c r="C25" s="615" t="s">
        <v>158</v>
      </c>
      <c r="D25" s="615"/>
      <c r="E25" s="46">
        <v>117000</v>
      </c>
      <c r="F25" s="277"/>
      <c r="G25" s="38"/>
      <c r="H25" s="39"/>
    </row>
    <row r="26" spans="2:8" s="29" customFormat="1" ht="15.75" customHeight="1" thickBot="1">
      <c r="B26" s="40">
        <v>21</v>
      </c>
      <c r="C26" s="617" t="s">
        <v>159</v>
      </c>
      <c r="D26" s="617"/>
      <c r="E26" s="41" t="s">
        <v>164</v>
      </c>
      <c r="F26" s="278"/>
      <c r="G26" s="38"/>
      <c r="H26" s="39"/>
    </row>
    <row r="27" spans="2:8" s="29" customFormat="1" ht="9" customHeight="1">
      <c r="B27" s="37"/>
      <c r="C27" s="38"/>
      <c r="D27" s="38"/>
      <c r="E27" s="38"/>
      <c r="F27" s="38"/>
      <c r="G27" s="38"/>
      <c r="H27" s="39"/>
    </row>
    <row r="28" spans="2:8" s="29" customFormat="1" ht="42.75" customHeight="1">
      <c r="B28" s="42" t="s">
        <v>160</v>
      </c>
      <c r="C28" s="616" t="s">
        <v>349</v>
      </c>
      <c r="D28" s="616"/>
      <c r="E28" s="616"/>
      <c r="F28" s="616"/>
      <c r="G28" s="38"/>
      <c r="H28" s="39"/>
    </row>
    <row r="29" spans="2:8" s="29" customFormat="1" ht="30" customHeight="1">
      <c r="B29" s="42" t="s">
        <v>161</v>
      </c>
      <c r="C29" s="616" t="s">
        <v>350</v>
      </c>
      <c r="D29" s="616"/>
      <c r="E29" s="616"/>
      <c r="F29" s="616"/>
      <c r="G29" s="38"/>
      <c r="H29" s="39"/>
    </row>
    <row r="30" spans="2:8" s="29" customFormat="1" ht="52.5" customHeight="1">
      <c r="B30" s="42" t="s">
        <v>163</v>
      </c>
      <c r="C30" s="616" t="s">
        <v>351</v>
      </c>
      <c r="D30" s="616"/>
      <c r="E30" s="616"/>
      <c r="F30" s="616"/>
      <c r="G30" s="43"/>
      <c r="H30" s="39"/>
    </row>
    <row r="31" spans="2:8" s="29" customFormat="1" ht="6.75" customHeight="1">
      <c r="B31" s="37"/>
      <c r="C31" s="44"/>
      <c r="D31" s="45"/>
      <c r="E31" s="44"/>
      <c r="F31" s="44"/>
      <c r="G31" s="44"/>
      <c r="H31" s="39"/>
    </row>
    <row r="32" spans="2:8" ht="15.75" customHeight="1">
      <c r="B32" s="27"/>
      <c r="C32" s="28"/>
      <c r="D32" s="28"/>
      <c r="E32" s="28"/>
      <c r="F32" s="28"/>
      <c r="G32" s="28"/>
      <c r="H32" s="5"/>
    </row>
    <row r="33" spans="2:8" ht="15.75" customHeight="1">
      <c r="B33" s="27"/>
      <c r="C33" s="28"/>
      <c r="D33" s="28"/>
      <c r="E33" s="28"/>
      <c r="F33" s="28"/>
      <c r="G33" s="28"/>
      <c r="H33" s="5"/>
    </row>
    <row r="34" spans="2:8" ht="15.75" customHeight="1">
      <c r="B34" s="27"/>
      <c r="C34" s="28"/>
      <c r="D34" s="28"/>
      <c r="E34" s="28"/>
      <c r="F34" s="28"/>
      <c r="G34" s="28"/>
      <c r="H34" s="5"/>
    </row>
    <row r="35" spans="2:8" ht="15.75" customHeight="1">
      <c r="B35" s="27"/>
      <c r="C35" s="28"/>
      <c r="D35" s="28"/>
      <c r="E35" s="28"/>
      <c r="F35" s="28"/>
      <c r="G35" s="28"/>
      <c r="H35" s="5"/>
    </row>
    <row r="36" spans="2:8" ht="15.75" customHeight="1">
      <c r="B36" s="27"/>
      <c r="C36" s="28"/>
      <c r="D36" s="28"/>
      <c r="E36" s="28"/>
      <c r="F36" s="28"/>
      <c r="G36" s="28"/>
      <c r="H36" s="5"/>
    </row>
    <row r="37" spans="2:8" ht="15.75" customHeight="1">
      <c r="B37" s="27"/>
      <c r="C37" s="28"/>
      <c r="D37" s="28"/>
      <c r="E37" s="28"/>
      <c r="F37" s="28"/>
      <c r="G37" s="28"/>
      <c r="H37" s="5"/>
    </row>
    <row r="38" spans="2:8" ht="15.75" customHeight="1">
      <c r="B38" s="27"/>
      <c r="C38" s="28"/>
      <c r="D38" s="28"/>
      <c r="E38" s="28"/>
      <c r="F38" s="28"/>
      <c r="G38" s="28"/>
      <c r="H38" s="5"/>
    </row>
    <row r="39" spans="2:8" ht="40.5" customHeight="1">
      <c r="C39" s="26"/>
      <c r="D39" s="26"/>
      <c r="E39" s="26"/>
      <c r="F39" s="26"/>
      <c r="G39" s="26"/>
      <c r="H39" s="5"/>
    </row>
  </sheetData>
  <mergeCells count="27">
    <mergeCell ref="C8:D8"/>
    <mergeCell ref="C9:D9"/>
    <mergeCell ref="A2:G2"/>
    <mergeCell ref="C18:D18"/>
    <mergeCell ref="C19:D19"/>
    <mergeCell ref="B4:D5"/>
    <mergeCell ref="E4:F4"/>
    <mergeCell ref="C6:D6"/>
    <mergeCell ref="C7:D7"/>
    <mergeCell ref="C17:D17"/>
    <mergeCell ref="C10:D10"/>
    <mergeCell ref="C12:D12"/>
    <mergeCell ref="C11:D11"/>
    <mergeCell ref="C13:D13"/>
    <mergeCell ref="C14:D14"/>
    <mergeCell ref="C16:D16"/>
    <mergeCell ref="C21:D21"/>
    <mergeCell ref="C15:D15"/>
    <mergeCell ref="C20:D20"/>
    <mergeCell ref="C30:F30"/>
    <mergeCell ref="C26:D26"/>
    <mergeCell ref="C22:D22"/>
    <mergeCell ref="C23:D23"/>
    <mergeCell ref="C24:D24"/>
    <mergeCell ref="C25:D25"/>
    <mergeCell ref="C28:F28"/>
    <mergeCell ref="C29:F29"/>
  </mergeCells>
  <phoneticPr fontId="3"/>
  <pageMargins left="0.39370078740157483" right="0.39370078740157483"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I17"/>
  <sheetViews>
    <sheetView tabSelected="1" workbookViewId="0"/>
  </sheetViews>
  <sheetFormatPr defaultRowHeight="14.25"/>
  <cols>
    <col min="1" max="5" width="13.625" style="50" customWidth="1"/>
    <col min="6" max="6" width="15.375" style="50" bestFit="1" customWidth="1"/>
    <col min="7" max="9" width="13.625" style="50" customWidth="1"/>
    <col min="10" max="16384" width="9" style="50"/>
  </cols>
  <sheetData>
    <row r="1" spans="1:9" ht="44.25" customHeight="1">
      <c r="A1" s="323" t="s">
        <v>200</v>
      </c>
      <c r="B1"/>
      <c r="C1"/>
      <c r="D1"/>
      <c r="E1"/>
      <c r="F1"/>
      <c r="G1"/>
      <c r="H1"/>
      <c r="I1" s="324"/>
    </row>
    <row r="2" spans="1:9" ht="20.25" customHeight="1">
      <c r="A2" s="325"/>
      <c r="B2" s="326"/>
      <c r="C2" s="326"/>
      <c r="D2"/>
      <c r="E2"/>
      <c r="F2"/>
      <c r="G2"/>
      <c r="H2"/>
      <c r="I2" s="324"/>
    </row>
    <row r="3" spans="1:9" ht="20.25" customHeight="1">
      <c r="A3" s="325"/>
      <c r="B3" s="326"/>
      <c r="C3" s="326"/>
      <c r="D3"/>
      <c r="E3"/>
      <c r="F3"/>
      <c r="G3"/>
      <c r="H3"/>
      <c r="I3" s="324"/>
    </row>
    <row r="4" spans="1:9" ht="18" customHeight="1">
      <c r="A4" s="626" t="s">
        <v>201</v>
      </c>
      <c r="B4" s="626"/>
      <c r="C4" s="626"/>
      <c r="D4" s="626"/>
      <c r="E4" s="626"/>
      <c r="F4" s="626"/>
      <c r="G4" s="626"/>
      <c r="H4" s="626"/>
      <c r="I4" s="626"/>
    </row>
    <row r="5" spans="1:9" ht="25.5" customHeight="1"/>
    <row r="6" spans="1:9" ht="15.75" customHeight="1">
      <c r="A6"/>
      <c r="B6"/>
      <c r="C6" s="51"/>
      <c r="D6"/>
      <c r="E6"/>
      <c r="F6" s="52"/>
      <c r="G6" s="406" t="s">
        <v>406</v>
      </c>
      <c r="H6" s="628"/>
      <c r="I6" s="628"/>
    </row>
    <row r="7" spans="1:9" ht="15.75" customHeight="1" thickBot="1">
      <c r="A7"/>
      <c r="B7"/>
      <c r="C7"/>
      <c r="D7"/>
      <c r="E7"/>
      <c r="F7"/>
      <c r="G7" s="327" t="s">
        <v>407</v>
      </c>
      <c r="H7" s="627"/>
      <c r="I7" s="627"/>
    </row>
    <row r="8" spans="1:9" ht="20.100000000000001" customHeight="1" thickBot="1">
      <c r="A8"/>
      <c r="B8"/>
      <c r="C8"/>
      <c r="D8"/>
      <c r="E8"/>
      <c r="F8"/>
      <c r="G8"/>
      <c r="H8"/>
      <c r="I8" s="50" t="s">
        <v>334</v>
      </c>
    </row>
    <row r="9" spans="1:9" ht="21" customHeight="1">
      <c r="A9" s="328"/>
      <c r="B9" s="329" t="s">
        <v>203</v>
      </c>
      <c r="C9" s="329" t="s">
        <v>204</v>
      </c>
      <c r="D9" s="329" t="s">
        <v>205</v>
      </c>
      <c r="E9" s="329" t="s">
        <v>206</v>
      </c>
      <c r="F9" s="329" t="s">
        <v>207</v>
      </c>
      <c r="G9" s="329" t="s">
        <v>208</v>
      </c>
      <c r="H9" s="329" t="s">
        <v>209</v>
      </c>
      <c r="I9" s="53" t="s">
        <v>210</v>
      </c>
    </row>
    <row r="10" spans="1:9" ht="21" customHeight="1">
      <c r="A10" s="335" t="s">
        <v>211</v>
      </c>
      <c r="B10" s="330"/>
      <c r="C10" s="330" t="s">
        <v>212</v>
      </c>
      <c r="D10" s="330"/>
      <c r="E10" s="330" t="s">
        <v>213</v>
      </c>
      <c r="F10" s="334" t="s">
        <v>254</v>
      </c>
      <c r="G10" s="330"/>
      <c r="H10" s="330"/>
      <c r="I10" s="54"/>
    </row>
    <row r="11" spans="1:9" ht="18" customHeight="1" thickBot="1">
      <c r="A11" s="331"/>
      <c r="B11" s="332" t="s">
        <v>335</v>
      </c>
      <c r="C11" s="332" t="s">
        <v>336</v>
      </c>
      <c r="D11" s="332" t="s">
        <v>337</v>
      </c>
      <c r="E11" s="332" t="s">
        <v>338</v>
      </c>
      <c r="F11" s="333" t="s">
        <v>339</v>
      </c>
      <c r="G11" s="332" t="s">
        <v>340</v>
      </c>
      <c r="H11" s="332" t="s">
        <v>341</v>
      </c>
      <c r="I11" s="322" t="s">
        <v>342</v>
      </c>
    </row>
    <row r="12" spans="1:9" ht="82.5" customHeight="1" thickBot="1">
      <c r="A12" s="390"/>
      <c r="B12" s="338">
        <f>申請別表２!C57</f>
        <v>0</v>
      </c>
      <c r="C12" s="338">
        <f>申請別表２!D57</f>
        <v>0</v>
      </c>
      <c r="D12" s="338">
        <f>申請利用料!E32</f>
        <v>0</v>
      </c>
      <c r="E12" s="338">
        <f>SUM(申請利用料!F32)</f>
        <v>0</v>
      </c>
      <c r="F12" s="338">
        <f>MIN(C12,D12)-E12</f>
        <v>0</v>
      </c>
      <c r="G12" s="338">
        <f>F12</f>
        <v>0</v>
      </c>
      <c r="H12" s="338">
        <f>F12</f>
        <v>0</v>
      </c>
      <c r="I12" s="339">
        <f>F12</f>
        <v>0</v>
      </c>
    </row>
    <row r="14" spans="1:9">
      <c r="A14" s="50" t="s">
        <v>258</v>
      </c>
      <c r="B14"/>
      <c r="C14"/>
      <c r="D14"/>
      <c r="E14"/>
      <c r="F14"/>
      <c r="G14"/>
      <c r="H14"/>
      <c r="I14"/>
    </row>
    <row r="15" spans="1:9">
      <c r="A15" s="50" t="s">
        <v>352</v>
      </c>
      <c r="B15"/>
      <c r="C15"/>
      <c r="D15"/>
      <c r="E15"/>
      <c r="F15"/>
      <c r="G15"/>
      <c r="H15"/>
      <c r="I15"/>
    </row>
    <row r="16" spans="1:9">
      <c r="A16" s="50" t="s">
        <v>353</v>
      </c>
      <c r="B16"/>
      <c r="C16"/>
      <c r="D16"/>
      <c r="E16"/>
      <c r="F16"/>
      <c r="G16"/>
      <c r="H16"/>
      <c r="I16"/>
    </row>
    <row r="17" spans="1:1">
      <c r="A17" s="50" t="s">
        <v>354</v>
      </c>
    </row>
  </sheetData>
  <mergeCells count="3">
    <mergeCell ref="A4:I4"/>
    <mergeCell ref="H7:I7"/>
    <mergeCell ref="H6:I6"/>
  </mergeCells>
  <phoneticPr fontId="3"/>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97029F8-F9AE-433B-8867-0DDC7CB65BF6}">
          <x14:formula1>
            <xm:f>地域区分!$B$2:$B$45</xm:f>
          </x14:formula1>
          <xm:sqref>H7:I7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E58"/>
  <sheetViews>
    <sheetView topLeftCell="A9" zoomScaleNormal="100" workbookViewId="0">
      <selection activeCell="D57" sqref="D57"/>
    </sheetView>
  </sheetViews>
  <sheetFormatPr defaultRowHeight="13.5"/>
  <cols>
    <col min="1" max="1" width="11.5" customWidth="1"/>
    <col min="2" max="2" width="22.625" customWidth="1"/>
    <col min="3" max="4" width="24.625" customWidth="1"/>
    <col min="5" max="5" width="20.375" customWidth="1"/>
  </cols>
  <sheetData>
    <row r="1" spans="1:5" s="132" customFormat="1" ht="14.25">
      <c r="A1" s="132" t="s">
        <v>218</v>
      </c>
    </row>
    <row r="2" spans="1:5" s="132" customFormat="1" ht="24" customHeight="1">
      <c r="B2" s="629" t="s">
        <v>318</v>
      </c>
      <c r="C2" s="629"/>
      <c r="D2" s="629"/>
    </row>
    <row r="3" spans="1:5" s="320" customFormat="1" ht="23.25" customHeight="1">
      <c r="A3" s="319" t="s">
        <v>219</v>
      </c>
    </row>
    <row r="4" spans="1:5" s="318" customFormat="1" ht="42.75" customHeight="1">
      <c r="A4" s="630"/>
      <c r="B4" s="630"/>
      <c r="C4" s="630"/>
      <c r="D4" s="630"/>
      <c r="E4" s="630"/>
    </row>
    <row r="5" spans="1:5" s="132" customFormat="1" ht="23.25" customHeight="1" thickBot="1">
      <c r="D5" s="395" t="s">
        <v>211</v>
      </c>
      <c r="E5" s="132" t="str">
        <f>IF(申請別表１!A12="","",申請別表１!A12)</f>
        <v/>
      </c>
    </row>
    <row r="6" spans="1:5" s="132" customFormat="1" ht="30.75" customHeight="1">
      <c r="A6" s="631" t="s">
        <v>220</v>
      </c>
      <c r="B6" s="632"/>
      <c r="C6" s="133" t="s">
        <v>221</v>
      </c>
      <c r="D6" s="134" t="s">
        <v>278</v>
      </c>
      <c r="E6" s="135" t="s">
        <v>222</v>
      </c>
    </row>
    <row r="7" spans="1:5" s="132" customFormat="1" ht="18" customHeight="1">
      <c r="A7" s="136" t="s">
        <v>223</v>
      </c>
      <c r="B7" s="137"/>
      <c r="C7" s="391"/>
      <c r="D7" s="391"/>
      <c r="E7" s="139"/>
    </row>
    <row r="8" spans="1:5" s="132" customFormat="1" ht="18" customHeight="1">
      <c r="A8" s="136" t="s">
        <v>224</v>
      </c>
      <c r="B8" s="140"/>
      <c r="C8" s="391"/>
      <c r="D8" s="391"/>
      <c r="E8" s="139"/>
    </row>
    <row r="9" spans="1:5" s="132" customFormat="1" ht="18" customHeight="1">
      <c r="A9" s="136"/>
      <c r="B9" s="140" t="s">
        <v>279</v>
      </c>
      <c r="C9" s="391"/>
      <c r="D9" s="391"/>
      <c r="E9" s="139"/>
    </row>
    <row r="10" spans="1:5" s="132" customFormat="1" ht="18" customHeight="1">
      <c r="A10" s="136"/>
      <c r="B10" s="140" t="s">
        <v>280</v>
      </c>
      <c r="C10" s="391"/>
      <c r="D10" s="391"/>
      <c r="E10" s="139"/>
    </row>
    <row r="11" spans="1:5" s="132" customFormat="1" ht="18" customHeight="1">
      <c r="A11" s="136"/>
      <c r="B11" s="140" t="s">
        <v>281</v>
      </c>
      <c r="C11" s="391"/>
      <c r="D11" s="391"/>
      <c r="E11" s="139"/>
    </row>
    <row r="12" spans="1:5" s="132" customFormat="1" ht="18" customHeight="1">
      <c r="A12" s="136"/>
      <c r="B12" s="140" t="s">
        <v>282</v>
      </c>
      <c r="C12" s="391"/>
      <c r="D12" s="391"/>
      <c r="E12" s="139"/>
    </row>
    <row r="13" spans="1:5" s="132" customFormat="1" ht="18" customHeight="1">
      <c r="A13" s="136"/>
      <c r="B13" s="140" t="s">
        <v>283</v>
      </c>
      <c r="C13" s="391"/>
      <c r="D13" s="391"/>
      <c r="E13" s="139"/>
    </row>
    <row r="14" spans="1:5" s="132" customFormat="1" ht="18" customHeight="1">
      <c r="A14" s="136"/>
      <c r="B14" s="140" t="s">
        <v>284</v>
      </c>
      <c r="C14" s="391"/>
      <c r="D14" s="391"/>
      <c r="E14" s="139"/>
    </row>
    <row r="15" spans="1:5" s="132" customFormat="1" ht="18" customHeight="1">
      <c r="A15" s="136"/>
      <c r="B15" s="140" t="s">
        <v>285</v>
      </c>
      <c r="C15" s="391"/>
      <c r="D15" s="391"/>
      <c r="E15" s="139"/>
    </row>
    <row r="16" spans="1:5" s="132" customFormat="1" ht="18" customHeight="1">
      <c r="A16" s="136" t="s">
        <v>227</v>
      </c>
      <c r="B16" s="137"/>
      <c r="C16" s="391"/>
      <c r="D16" s="391"/>
      <c r="E16" s="139"/>
    </row>
    <row r="17" spans="1:5" s="132" customFormat="1" ht="18" customHeight="1">
      <c r="A17" s="136"/>
      <c r="B17" s="140" t="s">
        <v>286</v>
      </c>
      <c r="C17" s="391"/>
      <c r="D17" s="391"/>
      <c r="E17" s="139"/>
    </row>
    <row r="18" spans="1:5" s="132" customFormat="1" ht="18" customHeight="1">
      <c r="A18" s="136"/>
      <c r="B18" s="140" t="s">
        <v>287</v>
      </c>
      <c r="C18" s="391"/>
      <c r="D18" s="391"/>
      <c r="E18" s="139"/>
    </row>
    <row r="19" spans="1:5" s="132" customFormat="1" ht="18" customHeight="1">
      <c r="A19" s="136"/>
      <c r="B19" s="140" t="s">
        <v>288</v>
      </c>
      <c r="C19" s="391"/>
      <c r="D19" s="391"/>
      <c r="E19" s="139"/>
    </row>
    <row r="20" spans="1:5" s="132" customFormat="1" ht="18" customHeight="1">
      <c r="A20" s="136"/>
      <c r="B20" s="140" t="s">
        <v>289</v>
      </c>
      <c r="C20" s="391"/>
      <c r="D20" s="391"/>
      <c r="E20" s="139"/>
    </row>
    <row r="21" spans="1:5" s="132" customFormat="1" ht="18" customHeight="1">
      <c r="A21" s="136"/>
      <c r="B21" s="140" t="s">
        <v>290</v>
      </c>
      <c r="C21" s="391"/>
      <c r="D21" s="391"/>
      <c r="E21" s="139"/>
    </row>
    <row r="22" spans="1:5" s="132" customFormat="1" ht="18" customHeight="1">
      <c r="A22" s="136"/>
      <c r="B22" s="140" t="s">
        <v>291</v>
      </c>
      <c r="C22" s="391"/>
      <c r="D22" s="391"/>
      <c r="E22" s="139"/>
    </row>
    <row r="23" spans="1:5" s="132" customFormat="1" ht="18" customHeight="1">
      <c r="A23" s="136"/>
      <c r="B23" s="140" t="s">
        <v>292</v>
      </c>
      <c r="C23" s="391"/>
      <c r="D23" s="391"/>
      <c r="E23" s="139"/>
    </row>
    <row r="24" spans="1:5" s="132" customFormat="1" ht="18" customHeight="1">
      <c r="A24" s="136"/>
      <c r="B24" s="140" t="s">
        <v>293</v>
      </c>
      <c r="C24" s="391"/>
      <c r="D24" s="391"/>
      <c r="E24" s="139"/>
    </row>
    <row r="25" spans="1:5" s="132" customFormat="1" ht="18" customHeight="1">
      <c r="A25" s="136"/>
      <c r="B25" s="140" t="s">
        <v>294</v>
      </c>
      <c r="C25" s="392"/>
      <c r="D25" s="392"/>
      <c r="E25" s="142"/>
    </row>
    <row r="26" spans="1:5" s="132" customFormat="1" ht="18" customHeight="1">
      <c r="A26" s="136"/>
      <c r="B26" s="140" t="s">
        <v>295</v>
      </c>
      <c r="C26" s="392"/>
      <c r="D26" s="392"/>
      <c r="E26" s="142"/>
    </row>
    <row r="27" spans="1:5" s="132" customFormat="1" ht="18" customHeight="1">
      <c r="A27" s="136"/>
      <c r="B27" s="140" t="s">
        <v>296</v>
      </c>
      <c r="C27" s="392"/>
      <c r="D27" s="392"/>
      <c r="E27" s="142"/>
    </row>
    <row r="28" spans="1:5" s="132" customFormat="1" ht="18" customHeight="1">
      <c r="A28" s="136"/>
      <c r="B28" s="140" t="s">
        <v>297</v>
      </c>
      <c r="C28" s="392"/>
      <c r="D28" s="392"/>
      <c r="E28" s="142"/>
    </row>
    <row r="29" spans="1:5" s="132" customFormat="1" ht="18" customHeight="1">
      <c r="A29" s="136"/>
      <c r="B29" s="140" t="s">
        <v>298</v>
      </c>
      <c r="C29" s="392"/>
      <c r="D29" s="392"/>
      <c r="E29" s="142"/>
    </row>
    <row r="30" spans="1:5" s="132" customFormat="1" ht="18" customHeight="1">
      <c r="A30" s="136"/>
      <c r="B30" s="140" t="s">
        <v>299</v>
      </c>
      <c r="C30" s="392"/>
      <c r="D30" s="392"/>
      <c r="E30" s="142"/>
    </row>
    <row r="31" spans="1:5" s="132" customFormat="1" ht="18" customHeight="1">
      <c r="A31" s="136"/>
      <c r="B31" s="140" t="s">
        <v>300</v>
      </c>
      <c r="C31" s="392"/>
      <c r="D31" s="392"/>
      <c r="E31" s="142"/>
    </row>
    <row r="32" spans="1:5" s="132" customFormat="1" ht="18" customHeight="1">
      <c r="A32" s="136" t="s">
        <v>225</v>
      </c>
      <c r="B32" s="140"/>
      <c r="C32" s="391"/>
      <c r="D32" s="391"/>
      <c r="E32" s="139"/>
    </row>
    <row r="33" spans="1:5" s="132" customFormat="1" ht="18" customHeight="1">
      <c r="A33" s="136"/>
      <c r="B33" s="140" t="s">
        <v>301</v>
      </c>
      <c r="C33" s="391"/>
      <c r="D33" s="391"/>
      <c r="E33" s="139"/>
    </row>
    <row r="34" spans="1:5" s="132" customFormat="1" ht="18" customHeight="1">
      <c r="A34" s="136"/>
      <c r="B34" s="140" t="s">
        <v>302</v>
      </c>
      <c r="C34" s="391"/>
      <c r="D34" s="391"/>
      <c r="E34" s="139"/>
    </row>
    <row r="35" spans="1:5" s="132" customFormat="1" ht="18" customHeight="1">
      <c r="A35" s="136"/>
      <c r="B35" s="140" t="s">
        <v>303</v>
      </c>
      <c r="C35" s="391"/>
      <c r="D35" s="391"/>
      <c r="E35" s="139"/>
    </row>
    <row r="36" spans="1:5" s="132" customFormat="1" ht="18" customHeight="1">
      <c r="A36" s="136"/>
      <c r="B36" s="140" t="s">
        <v>304</v>
      </c>
      <c r="C36" s="391"/>
      <c r="D36" s="391"/>
      <c r="E36" s="139"/>
    </row>
    <row r="37" spans="1:5" s="132" customFormat="1" ht="18" customHeight="1">
      <c r="A37" s="136"/>
      <c r="B37" s="140" t="s">
        <v>305</v>
      </c>
      <c r="C37" s="391"/>
      <c r="D37" s="391"/>
      <c r="E37" s="139"/>
    </row>
    <row r="38" spans="1:5" s="132" customFormat="1" ht="18" customHeight="1">
      <c r="A38" s="136"/>
      <c r="B38" s="140" t="s">
        <v>306</v>
      </c>
      <c r="C38" s="391"/>
      <c r="D38" s="391"/>
      <c r="E38" s="139"/>
    </row>
    <row r="39" spans="1:5" s="132" customFormat="1" ht="18" customHeight="1">
      <c r="A39" s="136"/>
      <c r="B39" s="140" t="s">
        <v>293</v>
      </c>
      <c r="C39" s="391"/>
      <c r="D39" s="391"/>
      <c r="E39" s="139"/>
    </row>
    <row r="40" spans="1:5" s="132" customFormat="1" ht="18" customHeight="1">
      <c r="A40" s="136"/>
      <c r="B40" s="140" t="s">
        <v>294</v>
      </c>
      <c r="C40" s="391"/>
      <c r="D40" s="391"/>
      <c r="E40" s="139"/>
    </row>
    <row r="41" spans="1:5" s="132" customFormat="1" ht="18" customHeight="1">
      <c r="A41" s="136"/>
      <c r="B41" s="140" t="s">
        <v>307</v>
      </c>
      <c r="C41" s="391"/>
      <c r="D41" s="391"/>
      <c r="E41" s="139"/>
    </row>
    <row r="42" spans="1:5" s="132" customFormat="1" ht="18" customHeight="1">
      <c r="A42" s="136"/>
      <c r="B42" s="140" t="s">
        <v>308</v>
      </c>
      <c r="C42" s="391"/>
      <c r="D42" s="391"/>
      <c r="E42" s="139"/>
    </row>
    <row r="43" spans="1:5" s="132" customFormat="1" ht="18" customHeight="1">
      <c r="A43" s="136"/>
      <c r="B43" s="140" t="s">
        <v>309</v>
      </c>
      <c r="C43" s="391"/>
      <c r="D43" s="391"/>
      <c r="E43" s="139"/>
    </row>
    <row r="44" spans="1:5" s="132" customFormat="1" ht="18" customHeight="1">
      <c r="A44" s="136"/>
      <c r="B44" s="140" t="s">
        <v>310</v>
      </c>
      <c r="C44" s="391"/>
      <c r="D44" s="391"/>
      <c r="E44" s="139"/>
    </row>
    <row r="45" spans="1:5" s="132" customFormat="1" ht="18" customHeight="1">
      <c r="A45" s="136"/>
      <c r="B45" s="140" t="s">
        <v>311</v>
      </c>
      <c r="C45" s="391"/>
      <c r="D45" s="391"/>
      <c r="E45" s="139"/>
    </row>
    <row r="46" spans="1:5" s="132" customFormat="1" ht="18" customHeight="1">
      <c r="A46" s="136"/>
      <c r="B46" s="140" t="s">
        <v>312</v>
      </c>
      <c r="C46" s="391"/>
      <c r="D46" s="391"/>
      <c r="E46" s="139"/>
    </row>
    <row r="47" spans="1:5" s="132" customFormat="1" ht="18" customHeight="1">
      <c r="A47" s="136"/>
      <c r="B47" s="140" t="s">
        <v>296</v>
      </c>
      <c r="C47" s="391"/>
      <c r="D47" s="391"/>
      <c r="E47" s="139"/>
    </row>
    <row r="48" spans="1:5" s="132" customFormat="1" ht="18" customHeight="1">
      <c r="A48" s="136"/>
      <c r="B48" s="140" t="s">
        <v>297</v>
      </c>
      <c r="C48" s="391"/>
      <c r="D48" s="391"/>
      <c r="E48" s="139"/>
    </row>
    <row r="49" spans="1:5" s="132" customFormat="1" ht="18" customHeight="1">
      <c r="A49" s="136"/>
      <c r="B49" s="140" t="s">
        <v>313</v>
      </c>
      <c r="C49" s="391"/>
      <c r="D49" s="391"/>
      <c r="E49" s="139"/>
    </row>
    <row r="50" spans="1:5" s="132" customFormat="1" ht="18" customHeight="1">
      <c r="A50" s="136"/>
      <c r="B50" s="140" t="s">
        <v>314</v>
      </c>
      <c r="C50" s="391"/>
      <c r="D50" s="391"/>
      <c r="E50" s="139"/>
    </row>
    <row r="51" spans="1:5" s="132" customFormat="1" ht="18" customHeight="1">
      <c r="A51" s="136"/>
      <c r="B51" s="140" t="s">
        <v>315</v>
      </c>
      <c r="C51" s="391"/>
      <c r="D51" s="391"/>
      <c r="E51" s="139"/>
    </row>
    <row r="52" spans="1:5" s="132" customFormat="1" ht="18" customHeight="1">
      <c r="A52" s="136"/>
      <c r="B52" s="140" t="s">
        <v>316</v>
      </c>
      <c r="C52" s="391"/>
      <c r="D52" s="391"/>
      <c r="E52" s="139"/>
    </row>
    <row r="53" spans="1:5" s="132" customFormat="1" ht="18" customHeight="1">
      <c r="A53" s="136"/>
      <c r="B53" s="140" t="s">
        <v>317</v>
      </c>
      <c r="C53" s="391"/>
      <c r="D53" s="391"/>
      <c r="E53" s="139"/>
    </row>
    <row r="54" spans="1:5" s="132" customFormat="1" ht="18" customHeight="1">
      <c r="A54" s="136"/>
      <c r="B54" s="140" t="s">
        <v>299</v>
      </c>
      <c r="C54" s="391"/>
      <c r="D54" s="391"/>
      <c r="E54" s="139"/>
    </row>
    <row r="55" spans="1:5" s="132" customFormat="1" ht="18" customHeight="1">
      <c r="A55" s="136"/>
      <c r="B55" s="140" t="s">
        <v>300</v>
      </c>
      <c r="C55" s="391"/>
      <c r="D55" s="391"/>
      <c r="E55" s="139"/>
    </row>
    <row r="56" spans="1:5" s="132" customFormat="1" ht="18" customHeight="1" thickBot="1">
      <c r="A56" s="633" t="s">
        <v>226</v>
      </c>
      <c r="B56" s="634"/>
      <c r="C56" s="393"/>
      <c r="D56" s="393"/>
      <c r="E56" s="315"/>
    </row>
    <row r="57" spans="1:5" s="56" customFormat="1" ht="18" customHeight="1" thickTop="1" thickBot="1">
      <c r="A57" s="635" t="s">
        <v>228</v>
      </c>
      <c r="B57" s="636"/>
      <c r="C57" s="394"/>
      <c r="D57" s="394"/>
      <c r="E57" s="317"/>
    </row>
    <row r="58" spans="1:5" s="56" customFormat="1" ht="14.25">
      <c r="A58" s="57" t="s">
        <v>229</v>
      </c>
    </row>
  </sheetData>
  <mergeCells count="5">
    <mergeCell ref="B2:D2"/>
    <mergeCell ref="A4:E4"/>
    <mergeCell ref="A6:B6"/>
    <mergeCell ref="A56:B56"/>
    <mergeCell ref="A57:B57"/>
  </mergeCells>
  <phoneticPr fontId="3"/>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sheetPr>
  <dimension ref="A1:Y32"/>
  <sheetViews>
    <sheetView topLeftCell="A13" workbookViewId="0">
      <selection activeCell="N27" sqref="N27"/>
    </sheetView>
  </sheetViews>
  <sheetFormatPr defaultColWidth="6.625" defaultRowHeight="24.75" customHeight="1"/>
  <cols>
    <col min="1" max="7" width="6.625" style="70"/>
    <col min="8" max="8" width="7.5" style="70" bestFit="1" customWidth="1"/>
    <col min="9" max="16384" width="6.625" style="70"/>
  </cols>
  <sheetData>
    <row r="1" spans="1:25" ht="17.25" customHeight="1" thickBot="1">
      <c r="A1" s="50" t="s">
        <v>218</v>
      </c>
    </row>
    <row r="2" spans="1:25" ht="24.75" customHeight="1" thickBot="1">
      <c r="B2" s="638" t="s">
        <v>536</v>
      </c>
      <c r="C2" s="639"/>
      <c r="D2" s="639"/>
      <c r="E2" s="639"/>
      <c r="F2" s="639"/>
      <c r="G2" s="639"/>
      <c r="H2" s="639"/>
      <c r="I2" s="639"/>
      <c r="J2" s="639"/>
      <c r="K2" s="639"/>
      <c r="L2" s="639"/>
      <c r="M2" s="639"/>
      <c r="N2" s="640"/>
      <c r="O2" s="50"/>
    </row>
    <row r="3" spans="1:25" ht="24.75" customHeight="1" thickBot="1">
      <c r="A3" s="58" t="s">
        <v>230</v>
      </c>
      <c r="C3" s="59"/>
      <c r="D3" s="59"/>
      <c r="E3" s="59"/>
      <c r="F3" s="59"/>
      <c r="G3" s="59"/>
      <c r="H3" s="59"/>
      <c r="I3" s="59"/>
      <c r="J3" s="60" t="s">
        <v>211</v>
      </c>
      <c r="K3" s="637" t="str">
        <f>IF(申請別表１!A12="","",申請別表１!A12)</f>
        <v/>
      </c>
      <c r="L3" s="637"/>
      <c r="M3" s="637"/>
      <c r="N3" s="637"/>
      <c r="O3" s="52"/>
    </row>
    <row r="4" spans="1:25" ht="24.75" customHeight="1" thickBot="1">
      <c r="A4" s="50" t="s">
        <v>232</v>
      </c>
      <c r="B4" s="50"/>
      <c r="C4" s="50"/>
      <c r="D4" s="50"/>
      <c r="E4" s="50"/>
      <c r="F4" s="50"/>
      <c r="G4" s="50"/>
      <c r="H4" s="50"/>
      <c r="I4" s="50"/>
      <c r="J4" s="50"/>
      <c r="K4" s="50"/>
      <c r="L4" s="50"/>
      <c r="M4" s="50"/>
      <c r="N4" s="50"/>
      <c r="O4" s="50"/>
    </row>
    <row r="5" spans="1:25" ht="24.75" customHeight="1" thickBot="1">
      <c r="A5" s="537" t="s">
        <v>234</v>
      </c>
      <c r="B5" s="538" t="s">
        <v>235</v>
      </c>
      <c r="C5" s="539" t="s">
        <v>189</v>
      </c>
      <c r="D5" s="539" t="s">
        <v>190</v>
      </c>
      <c r="E5" s="539" t="s">
        <v>191</v>
      </c>
      <c r="F5" s="539" t="s">
        <v>192</v>
      </c>
      <c r="G5" s="539" t="s">
        <v>193</v>
      </c>
      <c r="H5" s="539" t="s">
        <v>194</v>
      </c>
      <c r="I5" s="539" t="s">
        <v>195</v>
      </c>
      <c r="J5" s="539" t="s">
        <v>196</v>
      </c>
      <c r="K5" s="539" t="s">
        <v>197</v>
      </c>
      <c r="L5" s="539" t="s">
        <v>198</v>
      </c>
      <c r="M5" s="62" t="s">
        <v>199</v>
      </c>
      <c r="N5" s="63" t="s">
        <v>236</v>
      </c>
      <c r="O5" s="50"/>
    </row>
    <row r="6" spans="1:25" ht="24.75" customHeight="1">
      <c r="A6" s="64">
        <v>0</v>
      </c>
      <c r="B6" s="540"/>
      <c r="C6" s="541"/>
      <c r="D6" s="541"/>
      <c r="E6" s="541"/>
      <c r="F6" s="541"/>
      <c r="G6" s="541"/>
      <c r="H6" s="541"/>
      <c r="I6" s="541"/>
      <c r="J6" s="541"/>
      <c r="K6" s="541"/>
      <c r="L6" s="541"/>
      <c r="M6" s="542"/>
      <c r="N6" s="543">
        <f t="shared" ref="N6:N28" si="0">SUM(B6:M6)</f>
        <v>0</v>
      </c>
      <c r="O6" s="50"/>
    </row>
    <row r="7" spans="1:25" ht="24.75" customHeight="1">
      <c r="A7" s="65">
        <v>1</v>
      </c>
      <c r="B7" s="544"/>
      <c r="C7" s="398"/>
      <c r="D7" s="398"/>
      <c r="E7" s="398"/>
      <c r="F7" s="398"/>
      <c r="G7" s="398"/>
      <c r="H7" s="398"/>
      <c r="I7" s="398"/>
      <c r="J7" s="398"/>
      <c r="K7" s="398"/>
      <c r="L7" s="398"/>
      <c r="M7" s="399"/>
      <c r="N7" s="543">
        <f t="shared" si="0"/>
        <v>0</v>
      </c>
      <c r="O7" s="50"/>
      <c r="W7" s="434"/>
    </row>
    <row r="8" spans="1:25" ht="24.75" customHeight="1">
      <c r="A8" s="65">
        <v>2</v>
      </c>
      <c r="B8" s="544"/>
      <c r="C8" s="398"/>
      <c r="D8" s="398"/>
      <c r="E8" s="398"/>
      <c r="F8" s="398"/>
      <c r="G8" s="398"/>
      <c r="H8" s="398"/>
      <c r="I8" s="398"/>
      <c r="J8" s="398"/>
      <c r="K8" s="398"/>
      <c r="L8" s="398"/>
      <c r="M8" s="399"/>
      <c r="N8" s="543">
        <f t="shared" si="0"/>
        <v>0</v>
      </c>
      <c r="O8" s="50"/>
    </row>
    <row r="9" spans="1:25" ht="24.75" customHeight="1">
      <c r="A9" s="65">
        <v>3</v>
      </c>
      <c r="B9" s="544"/>
      <c r="C9" s="398"/>
      <c r="D9" s="398"/>
      <c r="E9" s="398"/>
      <c r="F9" s="398"/>
      <c r="G9" s="398"/>
      <c r="H9" s="398"/>
      <c r="I9" s="398"/>
      <c r="J9" s="398"/>
      <c r="K9" s="398"/>
      <c r="L9" s="398"/>
      <c r="M9" s="399"/>
      <c r="N9" s="543">
        <f t="shared" si="0"/>
        <v>0</v>
      </c>
      <c r="O9" s="50"/>
      <c r="Y9" s="433"/>
    </row>
    <row r="10" spans="1:25" ht="24.75" customHeight="1">
      <c r="A10" s="65">
        <v>4</v>
      </c>
      <c r="B10" s="544"/>
      <c r="C10" s="398"/>
      <c r="D10" s="398"/>
      <c r="E10" s="398"/>
      <c r="F10" s="398"/>
      <c r="G10" s="398"/>
      <c r="H10" s="398"/>
      <c r="I10" s="398"/>
      <c r="J10" s="398"/>
      <c r="K10" s="398"/>
      <c r="L10" s="398"/>
      <c r="M10" s="399"/>
      <c r="N10" s="543">
        <f t="shared" si="0"/>
        <v>0</v>
      </c>
      <c r="O10" s="50"/>
    </row>
    <row r="11" spans="1:25" ht="24.75" customHeight="1">
      <c r="A11" s="65">
        <v>5</v>
      </c>
      <c r="B11" s="544"/>
      <c r="C11" s="398"/>
      <c r="D11" s="398"/>
      <c r="E11" s="398"/>
      <c r="F11" s="398"/>
      <c r="G11" s="398"/>
      <c r="H11" s="398"/>
      <c r="I11" s="398"/>
      <c r="J11" s="398"/>
      <c r="K11" s="398"/>
      <c r="L11" s="398"/>
      <c r="M11" s="399"/>
      <c r="N11" s="543">
        <f t="shared" si="0"/>
        <v>0</v>
      </c>
      <c r="O11" s="50"/>
    </row>
    <row r="12" spans="1:25" ht="24.75" customHeight="1">
      <c r="A12" s="65">
        <v>6</v>
      </c>
      <c r="B12" s="544"/>
      <c r="C12" s="398"/>
      <c r="D12" s="398"/>
      <c r="E12" s="398"/>
      <c r="F12" s="398"/>
      <c r="G12" s="398"/>
      <c r="H12" s="398"/>
      <c r="I12" s="398"/>
      <c r="J12" s="398"/>
      <c r="K12" s="398"/>
      <c r="L12" s="398"/>
      <c r="M12" s="399"/>
      <c r="N12" s="543">
        <f t="shared" si="0"/>
        <v>0</v>
      </c>
      <c r="O12" s="50"/>
    </row>
    <row r="13" spans="1:25" ht="24.75" customHeight="1">
      <c r="A13" s="65">
        <v>7</v>
      </c>
      <c r="B13" s="544"/>
      <c r="C13" s="398"/>
      <c r="D13" s="398"/>
      <c r="E13" s="398"/>
      <c r="F13" s="398"/>
      <c r="G13" s="398"/>
      <c r="H13" s="398"/>
      <c r="I13" s="398"/>
      <c r="J13" s="398"/>
      <c r="K13" s="398"/>
      <c r="L13" s="398"/>
      <c r="M13" s="399"/>
      <c r="N13" s="543">
        <f t="shared" si="0"/>
        <v>0</v>
      </c>
      <c r="O13" s="50"/>
    </row>
    <row r="14" spans="1:25" ht="24.75" customHeight="1">
      <c r="A14" s="65">
        <v>8</v>
      </c>
      <c r="B14" s="544"/>
      <c r="C14" s="398"/>
      <c r="D14" s="398"/>
      <c r="E14" s="398"/>
      <c r="F14" s="398"/>
      <c r="G14" s="398"/>
      <c r="H14" s="398"/>
      <c r="I14" s="398"/>
      <c r="J14" s="398"/>
      <c r="K14" s="398"/>
      <c r="L14" s="398"/>
      <c r="M14" s="399"/>
      <c r="N14" s="543">
        <f t="shared" si="0"/>
        <v>0</v>
      </c>
      <c r="O14" s="50"/>
    </row>
    <row r="15" spans="1:25" ht="24.75" customHeight="1">
      <c r="A15" s="65">
        <v>9</v>
      </c>
      <c r="B15" s="544"/>
      <c r="C15" s="398"/>
      <c r="D15" s="398"/>
      <c r="E15" s="398"/>
      <c r="F15" s="398"/>
      <c r="G15" s="398"/>
      <c r="H15" s="398"/>
      <c r="I15" s="398"/>
      <c r="J15" s="398"/>
      <c r="K15" s="398"/>
      <c r="L15" s="398"/>
      <c r="M15" s="399"/>
      <c r="N15" s="543">
        <f t="shared" si="0"/>
        <v>0</v>
      </c>
      <c r="O15" s="50"/>
    </row>
    <row r="16" spans="1:25" ht="24.75" customHeight="1">
      <c r="A16" s="65">
        <v>10</v>
      </c>
      <c r="B16" s="544"/>
      <c r="C16" s="398"/>
      <c r="D16" s="398"/>
      <c r="E16" s="398"/>
      <c r="F16" s="398"/>
      <c r="G16" s="398"/>
      <c r="H16" s="398"/>
      <c r="I16" s="398"/>
      <c r="J16" s="398"/>
      <c r="K16" s="398"/>
      <c r="L16" s="398"/>
      <c r="M16" s="399"/>
      <c r="N16" s="543">
        <f t="shared" si="0"/>
        <v>0</v>
      </c>
      <c r="O16" s="50"/>
    </row>
    <row r="17" spans="1:15" ht="24.75" customHeight="1">
      <c r="A17" s="65">
        <v>11</v>
      </c>
      <c r="B17" s="544"/>
      <c r="C17" s="398"/>
      <c r="D17" s="398"/>
      <c r="E17" s="398"/>
      <c r="F17" s="398"/>
      <c r="G17" s="398"/>
      <c r="H17" s="398"/>
      <c r="I17" s="398"/>
      <c r="J17" s="398"/>
      <c r="K17" s="398"/>
      <c r="L17" s="398"/>
      <c r="M17" s="399"/>
      <c r="N17" s="543">
        <f t="shared" si="0"/>
        <v>0</v>
      </c>
      <c r="O17" s="50"/>
    </row>
    <row r="18" spans="1:15" ht="24.75" customHeight="1">
      <c r="A18" s="65">
        <v>12</v>
      </c>
      <c r="B18" s="544"/>
      <c r="C18" s="398"/>
      <c r="D18" s="398"/>
      <c r="E18" s="398"/>
      <c r="F18" s="398"/>
      <c r="G18" s="398"/>
      <c r="H18" s="398"/>
      <c r="I18" s="398"/>
      <c r="J18" s="398"/>
      <c r="K18" s="398"/>
      <c r="L18" s="398"/>
      <c r="M18" s="399"/>
      <c r="N18" s="543">
        <f t="shared" si="0"/>
        <v>0</v>
      </c>
      <c r="O18" s="50"/>
    </row>
    <row r="19" spans="1:15" ht="24.75" customHeight="1">
      <c r="A19" s="65">
        <v>13</v>
      </c>
      <c r="B19" s="544"/>
      <c r="C19" s="398"/>
      <c r="D19" s="398"/>
      <c r="E19" s="398"/>
      <c r="F19" s="398"/>
      <c r="G19" s="398"/>
      <c r="H19" s="398"/>
      <c r="I19" s="398"/>
      <c r="J19" s="398"/>
      <c r="K19" s="398"/>
      <c r="L19" s="398"/>
      <c r="M19" s="399"/>
      <c r="N19" s="543">
        <f t="shared" si="0"/>
        <v>0</v>
      </c>
      <c r="O19" s="50"/>
    </row>
    <row r="20" spans="1:15" ht="24.75" customHeight="1">
      <c r="A20" s="65">
        <v>14</v>
      </c>
      <c r="B20" s="544"/>
      <c r="C20" s="398"/>
      <c r="D20" s="398"/>
      <c r="E20" s="398"/>
      <c r="F20" s="398"/>
      <c r="G20" s="398"/>
      <c r="H20" s="398"/>
      <c r="I20" s="398"/>
      <c r="J20" s="398"/>
      <c r="K20" s="398"/>
      <c r="L20" s="398"/>
      <c r="M20" s="399"/>
      <c r="N20" s="543">
        <f t="shared" si="0"/>
        <v>0</v>
      </c>
      <c r="O20" s="50"/>
    </row>
    <row r="21" spans="1:15" ht="24.75" customHeight="1">
      <c r="A21" s="65">
        <v>15</v>
      </c>
      <c r="B21" s="544"/>
      <c r="C21" s="398"/>
      <c r="D21" s="398"/>
      <c r="E21" s="398"/>
      <c r="F21" s="398"/>
      <c r="G21" s="398"/>
      <c r="H21" s="398"/>
      <c r="I21" s="398"/>
      <c r="J21" s="398"/>
      <c r="K21" s="398"/>
      <c r="L21" s="398"/>
      <c r="M21" s="399"/>
      <c r="N21" s="543">
        <f t="shared" si="0"/>
        <v>0</v>
      </c>
      <c r="O21" s="50"/>
    </row>
    <row r="22" spans="1:15" ht="24.75" customHeight="1">
      <c r="A22" s="65">
        <v>16</v>
      </c>
      <c r="B22" s="544"/>
      <c r="C22" s="398"/>
      <c r="D22" s="398"/>
      <c r="E22" s="398"/>
      <c r="F22" s="398"/>
      <c r="G22" s="398"/>
      <c r="H22" s="398"/>
      <c r="I22" s="398"/>
      <c r="J22" s="398"/>
      <c r="K22" s="398"/>
      <c r="L22" s="398"/>
      <c r="M22" s="399"/>
      <c r="N22" s="543">
        <f t="shared" si="0"/>
        <v>0</v>
      </c>
      <c r="O22" s="50"/>
    </row>
    <row r="23" spans="1:15" ht="24.75" customHeight="1">
      <c r="A23" s="65">
        <v>17</v>
      </c>
      <c r="B23" s="544"/>
      <c r="C23" s="398"/>
      <c r="D23" s="398"/>
      <c r="E23" s="398"/>
      <c r="F23" s="398"/>
      <c r="G23" s="398"/>
      <c r="H23" s="398"/>
      <c r="I23" s="398"/>
      <c r="J23" s="398"/>
      <c r="K23" s="398"/>
      <c r="L23" s="398"/>
      <c r="M23" s="399"/>
      <c r="N23" s="543">
        <f t="shared" si="0"/>
        <v>0</v>
      </c>
      <c r="O23" s="50"/>
    </row>
    <row r="24" spans="1:15" ht="24.75" customHeight="1">
      <c r="A24" s="65">
        <v>18</v>
      </c>
      <c r="B24" s="544"/>
      <c r="C24" s="398"/>
      <c r="D24" s="398"/>
      <c r="E24" s="398"/>
      <c r="F24" s="398"/>
      <c r="G24" s="398"/>
      <c r="H24" s="398"/>
      <c r="I24" s="398"/>
      <c r="J24" s="398"/>
      <c r="K24" s="398"/>
      <c r="L24" s="398"/>
      <c r="M24" s="399"/>
      <c r="N24" s="543">
        <f t="shared" si="0"/>
        <v>0</v>
      </c>
      <c r="O24" s="50"/>
    </row>
    <row r="25" spans="1:15" ht="24.75" customHeight="1">
      <c r="A25" s="65">
        <v>19</v>
      </c>
      <c r="B25" s="544"/>
      <c r="C25" s="398"/>
      <c r="D25" s="398"/>
      <c r="E25" s="398"/>
      <c r="F25" s="398"/>
      <c r="G25" s="398"/>
      <c r="H25" s="398"/>
      <c r="I25" s="398"/>
      <c r="J25" s="398"/>
      <c r="K25" s="398"/>
      <c r="L25" s="398"/>
      <c r="M25" s="399"/>
      <c r="N25" s="543">
        <f t="shared" si="0"/>
        <v>0</v>
      </c>
      <c r="O25" s="50"/>
    </row>
    <row r="26" spans="1:15" ht="24.75" customHeight="1">
      <c r="A26" s="65">
        <v>20</v>
      </c>
      <c r="B26" s="544"/>
      <c r="C26" s="398"/>
      <c r="D26" s="398"/>
      <c r="E26" s="398"/>
      <c r="F26" s="398"/>
      <c r="G26" s="398"/>
      <c r="H26" s="398"/>
      <c r="I26" s="398"/>
      <c r="J26" s="398"/>
      <c r="K26" s="398"/>
      <c r="L26" s="398"/>
      <c r="M26" s="399"/>
      <c r="N26" s="543">
        <f t="shared" si="0"/>
        <v>0</v>
      </c>
      <c r="O26" s="67"/>
    </row>
    <row r="27" spans="1:15" ht="24.75" customHeight="1" thickBot="1">
      <c r="A27" s="68">
        <v>21</v>
      </c>
      <c r="B27" s="545"/>
      <c r="C27" s="400"/>
      <c r="D27" s="400"/>
      <c r="E27" s="400"/>
      <c r="F27" s="400"/>
      <c r="G27" s="400"/>
      <c r="H27" s="400"/>
      <c r="I27" s="400"/>
      <c r="J27" s="400"/>
      <c r="K27" s="400"/>
      <c r="L27" s="400"/>
      <c r="M27" s="401"/>
      <c r="N27" s="546">
        <f t="shared" si="0"/>
        <v>0</v>
      </c>
      <c r="O27" s="67"/>
    </row>
    <row r="28" spans="1:15" ht="24.75" customHeight="1" thickTop="1" thickBot="1">
      <c r="A28" s="69" t="s">
        <v>236</v>
      </c>
      <c r="B28" s="547">
        <f t="shared" ref="B28:M28" si="1">SUM(B6:B26)</f>
        <v>0</v>
      </c>
      <c r="C28" s="66">
        <f t="shared" si="1"/>
        <v>0</v>
      </c>
      <c r="D28" s="66">
        <f t="shared" si="1"/>
        <v>0</v>
      </c>
      <c r="E28" s="66">
        <f t="shared" si="1"/>
        <v>0</v>
      </c>
      <c r="F28" s="66">
        <f t="shared" si="1"/>
        <v>0</v>
      </c>
      <c r="G28" s="66">
        <f t="shared" si="1"/>
        <v>0</v>
      </c>
      <c r="H28" s="66">
        <f t="shared" si="1"/>
        <v>0</v>
      </c>
      <c r="I28" s="66">
        <f t="shared" si="1"/>
        <v>0</v>
      </c>
      <c r="J28" s="66">
        <f t="shared" si="1"/>
        <v>0</v>
      </c>
      <c r="K28" s="66">
        <f t="shared" si="1"/>
        <v>0</v>
      </c>
      <c r="L28" s="66">
        <f t="shared" si="1"/>
        <v>0</v>
      </c>
      <c r="M28" s="66">
        <f t="shared" si="1"/>
        <v>0</v>
      </c>
      <c r="N28" s="548">
        <f t="shared" si="0"/>
        <v>0</v>
      </c>
      <c r="O28" s="67"/>
    </row>
    <row r="29" spans="1:15" ht="24.75" customHeight="1">
      <c r="A29" s="67" t="s">
        <v>355</v>
      </c>
      <c r="B29" s="67"/>
      <c r="C29" s="67"/>
      <c r="D29" s="67"/>
      <c r="E29" s="67"/>
      <c r="F29" s="67"/>
      <c r="G29" s="67"/>
      <c r="H29" s="67"/>
      <c r="I29" s="67"/>
      <c r="J29" s="67"/>
      <c r="K29" s="67"/>
      <c r="L29" s="67"/>
      <c r="M29" s="67"/>
      <c r="N29" s="67"/>
      <c r="O29" s="67"/>
    </row>
    <row r="30" spans="1:15" ht="24.75" customHeight="1">
      <c r="A30" s="67" t="s">
        <v>360</v>
      </c>
      <c r="B30" s="67"/>
      <c r="C30" s="67"/>
      <c r="D30" s="67"/>
      <c r="E30" s="67"/>
      <c r="F30" s="67"/>
      <c r="G30" s="67"/>
      <c r="H30" s="67"/>
      <c r="I30" s="67"/>
      <c r="J30" s="67"/>
      <c r="K30" s="67"/>
      <c r="L30" s="67"/>
      <c r="M30" s="67"/>
      <c r="N30" s="67"/>
      <c r="O30" s="50"/>
    </row>
    <row r="31" spans="1:15" ht="24.75" customHeight="1">
      <c r="A31" s="67"/>
      <c r="B31" s="67" t="s">
        <v>253</v>
      </c>
      <c r="C31" s="67"/>
      <c r="D31" s="67"/>
      <c r="E31" s="67"/>
      <c r="F31" s="67"/>
      <c r="G31" s="67"/>
      <c r="H31" s="67"/>
      <c r="I31" s="67"/>
      <c r="J31" s="67"/>
      <c r="K31" s="67"/>
      <c r="L31" s="67"/>
      <c r="M31" s="67"/>
      <c r="N31" s="67"/>
    </row>
    <row r="32" spans="1:15" ht="24.75" customHeight="1">
      <c r="A32" s="549" t="s">
        <v>537</v>
      </c>
      <c r="B32" s="67"/>
      <c r="C32" s="67"/>
      <c r="D32" s="67"/>
      <c r="E32" s="67"/>
      <c r="F32" s="67"/>
      <c r="G32" s="67"/>
      <c r="H32" s="67"/>
      <c r="I32" s="67"/>
      <c r="J32" s="67"/>
      <c r="K32" s="67"/>
      <c r="L32" s="67"/>
      <c r="M32" s="67"/>
      <c r="N32" s="67"/>
    </row>
  </sheetData>
  <mergeCells count="2">
    <mergeCell ref="K3:N3"/>
    <mergeCell ref="B2:N2"/>
  </mergeCells>
  <phoneticPr fontId="3"/>
  <dataValidations count="1">
    <dataValidation type="list" allowBlank="1" showInputMessage="1" showErrorMessage="1" sqref="B2:N2" xr:uid="{83F741FF-5167-4D09-B72E-1504A6B10440}">
      <formula1>"ア　軽費Ａ型（一般入所者分）,ア　軽費Ａ型（特定施設入所者生活介護対象者分）"</formula1>
    </dataValidation>
  </dataValidations>
  <printOptions horizontalCentered="1" vertic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92D050"/>
  </sheetPr>
  <dimension ref="A1:J43"/>
  <sheetViews>
    <sheetView topLeftCell="A21" zoomScale="106" zoomScaleNormal="106" workbookViewId="0">
      <selection activeCell="D40" sqref="D40"/>
    </sheetView>
  </sheetViews>
  <sheetFormatPr defaultRowHeight="14.25"/>
  <cols>
    <col min="1" max="1" width="9" style="50"/>
    <col min="2" max="2" width="11.375" style="50" customWidth="1"/>
    <col min="3" max="3" width="19.875" style="50" bestFit="1" customWidth="1"/>
    <col min="4" max="4" width="13.125" style="50" customWidth="1"/>
    <col min="5" max="7" width="12.625" style="50" customWidth="1"/>
    <col min="8" max="16384" width="9" style="50"/>
  </cols>
  <sheetData>
    <row r="1" spans="1:10" ht="16.5" customHeight="1">
      <c r="A1" s="50" t="s">
        <v>218</v>
      </c>
      <c r="B1" s="67"/>
      <c r="C1" s="67"/>
      <c r="D1" s="67"/>
      <c r="E1" s="67"/>
      <c r="F1" s="67"/>
      <c r="G1" s="67"/>
    </row>
    <row r="2" spans="1:10" ht="18.75" customHeight="1" thickBot="1">
      <c r="A2" s="58" t="s">
        <v>0</v>
      </c>
      <c r="C2" s="67"/>
      <c r="D2" s="67"/>
      <c r="E2" s="67"/>
      <c r="F2" s="67"/>
      <c r="G2" s="67"/>
    </row>
    <row r="3" spans="1:10" ht="17.25" customHeight="1" thickBot="1">
      <c r="A3" s="638" t="s">
        <v>536</v>
      </c>
      <c r="B3" s="639"/>
      <c r="C3" s="639"/>
      <c r="D3" s="639"/>
      <c r="E3" s="639"/>
      <c r="F3" s="639"/>
      <c r="G3" s="640"/>
    </row>
    <row r="4" spans="1:10" ht="27">
      <c r="A4" s="67"/>
      <c r="B4" s="67"/>
      <c r="C4" s="67"/>
      <c r="D4" s="430" t="str">
        <f>IF(COUNTIF(A3,"*特定*"),"定員(特定分)","定　員")</f>
        <v>定　員</v>
      </c>
      <c r="E4" s="431"/>
      <c r="F4" s="432" t="s">
        <v>277</v>
      </c>
      <c r="G4" s="552" t="e">
        <f>VLOOKUP(申請別表１!$H$7,地域区分!$B$2:$C$45,2,FALSE)</f>
        <v>#N/A</v>
      </c>
      <c r="J4" s="50">
        <v>0.14000000000000001</v>
      </c>
    </row>
    <row r="5" spans="1:10" ht="27.75" thickBot="1">
      <c r="A5" s="67"/>
      <c r="B5" s="67"/>
      <c r="C5" s="67"/>
      <c r="D5" s="72" t="s">
        <v>5</v>
      </c>
      <c r="E5" s="422" t="str">
        <f>IFERROR(IF(申請平均勤続年数!J24&gt;=14,0.14,IF(申請平均勤続年数!J24&gt;=12,0.13,IF(申請平均勤続年数!J24&gt;=10,0.11,IF(申請平均勤続年数!J24&gt;=8,0.09,IF(申請平均勤続年数!J24&gt;=6,0.07,IF(申請平均勤続年数!J24&gt;=4,0.05,IF(申請平均勤続年数!J24&gt;=2,0.03,0.01))))))),"")</f>
        <v/>
      </c>
      <c r="F5" s="73"/>
      <c r="G5" s="74"/>
      <c r="J5" s="50">
        <v>0.13</v>
      </c>
    </row>
    <row r="6" spans="1:10" ht="15" thickBot="1">
      <c r="A6" s="75" t="s">
        <v>10</v>
      </c>
      <c r="B6" s="641" t="str">
        <f>IF(申請別表１!A12="","",申請別表１!A12)</f>
        <v/>
      </c>
      <c r="C6" s="641"/>
      <c r="D6" s="67"/>
      <c r="E6" s="67"/>
      <c r="F6" s="67"/>
      <c r="G6" s="67"/>
      <c r="J6" s="50">
        <v>0.11</v>
      </c>
    </row>
    <row r="7" spans="1:10" ht="15" thickBot="1">
      <c r="A7" s="67" t="s">
        <v>16</v>
      </c>
      <c r="B7" s="67"/>
      <c r="C7" s="67"/>
      <c r="D7" s="67"/>
      <c r="E7" s="67"/>
      <c r="F7" s="67"/>
      <c r="G7" s="67"/>
      <c r="J7" s="50">
        <v>0.09</v>
      </c>
    </row>
    <row r="8" spans="1:10" ht="18" customHeight="1">
      <c r="A8" s="310" t="s">
        <v>17</v>
      </c>
      <c r="B8" s="311" t="s">
        <v>7</v>
      </c>
      <c r="C8" s="62" t="s">
        <v>8</v>
      </c>
      <c r="D8" s="653" t="s">
        <v>205</v>
      </c>
      <c r="E8" s="654"/>
      <c r="F8" s="61" t="s">
        <v>206</v>
      </c>
      <c r="G8" s="645" t="s">
        <v>9</v>
      </c>
      <c r="J8" s="50">
        <v>7.0000000000000007E-2</v>
      </c>
    </row>
    <row r="9" spans="1:10" ht="18" customHeight="1" thickBot="1">
      <c r="A9" s="79" t="s">
        <v>11</v>
      </c>
      <c r="B9" s="76" t="s">
        <v>12</v>
      </c>
      <c r="C9" s="77" t="s">
        <v>13</v>
      </c>
      <c r="D9" s="77" t="s">
        <v>14</v>
      </c>
      <c r="E9" s="77" t="s">
        <v>15</v>
      </c>
      <c r="F9" s="77" t="s">
        <v>213</v>
      </c>
      <c r="G9" s="646"/>
      <c r="J9" s="50">
        <v>0.05</v>
      </c>
    </row>
    <row r="10" spans="1:10" ht="18" customHeight="1">
      <c r="A10" s="64">
        <v>0</v>
      </c>
      <c r="B10" s="532">
        <f>申請階層別!N6</f>
        <v>0</v>
      </c>
      <c r="C10" s="397"/>
      <c r="D10" s="340">
        <f>$D$41</f>
        <v>0</v>
      </c>
      <c r="E10" s="340">
        <f>B10*D10</f>
        <v>0</v>
      </c>
      <c r="F10" s="533">
        <f>MIN(7000,D38)*B10</f>
        <v>0</v>
      </c>
      <c r="G10" s="80"/>
      <c r="J10" s="50">
        <v>0.03</v>
      </c>
    </row>
    <row r="11" spans="1:10" ht="18" customHeight="1">
      <c r="A11" s="65">
        <v>1</v>
      </c>
      <c r="B11" s="532">
        <f>申請階層別!N7</f>
        <v>0</v>
      </c>
      <c r="C11" s="398"/>
      <c r="D11" s="340">
        <f t="shared" ref="D11:D31" si="0">$D$41</f>
        <v>0</v>
      </c>
      <c r="E11" s="340">
        <f t="shared" ref="E11:E31" si="1">B11*D11</f>
        <v>0</v>
      </c>
      <c r="F11" s="533">
        <f>MIN(10000,D38)*B11</f>
        <v>0</v>
      </c>
      <c r="G11" s="78"/>
      <c r="J11" s="50">
        <v>0.01</v>
      </c>
    </row>
    <row r="12" spans="1:10" ht="18" customHeight="1">
      <c r="A12" s="65">
        <v>2</v>
      </c>
      <c r="B12" s="532">
        <f>申請階層別!N8</f>
        <v>0</v>
      </c>
      <c r="C12" s="398"/>
      <c r="D12" s="340">
        <f t="shared" si="0"/>
        <v>0</v>
      </c>
      <c r="E12" s="340">
        <f t="shared" si="1"/>
        <v>0</v>
      </c>
      <c r="F12" s="533">
        <f>MIN(13000,D38)*B12</f>
        <v>0</v>
      </c>
      <c r="G12" s="78"/>
    </row>
    <row r="13" spans="1:10" ht="18" customHeight="1">
      <c r="A13" s="65">
        <v>3</v>
      </c>
      <c r="B13" s="532">
        <f>申請階層別!N9</f>
        <v>0</v>
      </c>
      <c r="C13" s="398"/>
      <c r="D13" s="340">
        <f t="shared" si="0"/>
        <v>0</v>
      </c>
      <c r="E13" s="340">
        <f t="shared" si="1"/>
        <v>0</v>
      </c>
      <c r="F13" s="533">
        <f>MIN(16000,D38)*B13</f>
        <v>0</v>
      </c>
      <c r="G13" s="78"/>
    </row>
    <row r="14" spans="1:10" ht="18" customHeight="1">
      <c r="A14" s="65">
        <v>4</v>
      </c>
      <c r="B14" s="532">
        <f>申請階層別!N10</f>
        <v>0</v>
      </c>
      <c r="C14" s="398"/>
      <c r="D14" s="340">
        <f t="shared" si="0"/>
        <v>0</v>
      </c>
      <c r="E14" s="340">
        <f t="shared" si="1"/>
        <v>0</v>
      </c>
      <c r="F14" s="533">
        <f>MIN(19000,D38)*B14</f>
        <v>0</v>
      </c>
      <c r="G14" s="78"/>
    </row>
    <row r="15" spans="1:10" ht="18" customHeight="1">
      <c r="A15" s="65">
        <v>5</v>
      </c>
      <c r="B15" s="532">
        <f>申請階層別!N11</f>
        <v>0</v>
      </c>
      <c r="C15" s="398"/>
      <c r="D15" s="340">
        <f t="shared" si="0"/>
        <v>0</v>
      </c>
      <c r="E15" s="340">
        <f t="shared" si="1"/>
        <v>0</v>
      </c>
      <c r="F15" s="533">
        <f>MIN(22000,D38)*B15</f>
        <v>0</v>
      </c>
      <c r="G15" s="78"/>
    </row>
    <row r="16" spans="1:10" ht="18" customHeight="1">
      <c r="A16" s="65">
        <v>6</v>
      </c>
      <c r="B16" s="532">
        <f>申請階層別!N12</f>
        <v>0</v>
      </c>
      <c r="C16" s="398"/>
      <c r="D16" s="340">
        <f t="shared" si="0"/>
        <v>0</v>
      </c>
      <c r="E16" s="340">
        <f t="shared" si="1"/>
        <v>0</v>
      </c>
      <c r="F16" s="533">
        <f>MIN(25000,D38)*B16</f>
        <v>0</v>
      </c>
      <c r="G16" s="78"/>
    </row>
    <row r="17" spans="1:9" ht="18" customHeight="1">
      <c r="A17" s="65">
        <v>7</v>
      </c>
      <c r="B17" s="532">
        <f>申請階層別!N13</f>
        <v>0</v>
      </c>
      <c r="C17" s="398"/>
      <c r="D17" s="340">
        <f t="shared" si="0"/>
        <v>0</v>
      </c>
      <c r="E17" s="340">
        <f t="shared" si="1"/>
        <v>0</v>
      </c>
      <c r="F17" s="533">
        <f>MIN(30000,D38)*B17</f>
        <v>0</v>
      </c>
      <c r="G17" s="78"/>
    </row>
    <row r="18" spans="1:9" ht="18" customHeight="1">
      <c r="A18" s="65">
        <v>8</v>
      </c>
      <c r="B18" s="532">
        <f>申請階層別!N14</f>
        <v>0</v>
      </c>
      <c r="C18" s="398"/>
      <c r="D18" s="340">
        <f t="shared" si="0"/>
        <v>0</v>
      </c>
      <c r="E18" s="340">
        <f t="shared" si="1"/>
        <v>0</v>
      </c>
      <c r="F18" s="533">
        <f>MIN(35000,D38)*B18</f>
        <v>0</v>
      </c>
      <c r="G18" s="78"/>
    </row>
    <row r="19" spans="1:9" ht="18" customHeight="1">
      <c r="A19" s="65">
        <v>9</v>
      </c>
      <c r="B19" s="532">
        <f>申請階層別!N15</f>
        <v>0</v>
      </c>
      <c r="C19" s="398"/>
      <c r="D19" s="340">
        <f t="shared" si="0"/>
        <v>0</v>
      </c>
      <c r="E19" s="340">
        <f t="shared" si="1"/>
        <v>0</v>
      </c>
      <c r="F19" s="533">
        <f>MIN(40000,D38)*B19</f>
        <v>0</v>
      </c>
      <c r="G19" s="78"/>
    </row>
    <row r="20" spans="1:9" ht="18" customHeight="1">
      <c r="A20" s="65">
        <v>10</v>
      </c>
      <c r="B20" s="532">
        <f>申請階層別!N16</f>
        <v>0</v>
      </c>
      <c r="C20" s="398"/>
      <c r="D20" s="340">
        <f t="shared" si="0"/>
        <v>0</v>
      </c>
      <c r="E20" s="340">
        <f t="shared" si="1"/>
        <v>0</v>
      </c>
      <c r="F20" s="533">
        <f>MIN(45000,D38)*B20</f>
        <v>0</v>
      </c>
      <c r="G20" s="78"/>
    </row>
    <row r="21" spans="1:9" ht="18" customHeight="1">
      <c r="A21" s="65">
        <v>11</v>
      </c>
      <c r="B21" s="532">
        <f>申請階層別!N17</f>
        <v>0</v>
      </c>
      <c r="C21" s="398"/>
      <c r="D21" s="340">
        <f t="shared" si="0"/>
        <v>0</v>
      </c>
      <c r="E21" s="340">
        <f t="shared" si="1"/>
        <v>0</v>
      </c>
      <c r="F21" s="533">
        <f>MIN(50000,D38)*B21</f>
        <v>0</v>
      </c>
      <c r="G21" s="78"/>
    </row>
    <row r="22" spans="1:9" ht="18" customHeight="1">
      <c r="A22" s="65">
        <v>12</v>
      </c>
      <c r="B22" s="532">
        <f>申請階層別!N18</f>
        <v>0</v>
      </c>
      <c r="C22" s="398"/>
      <c r="D22" s="340">
        <f t="shared" si="0"/>
        <v>0</v>
      </c>
      <c r="E22" s="340">
        <f t="shared" si="1"/>
        <v>0</v>
      </c>
      <c r="F22" s="533">
        <f>MIN(57000,D38)*B22</f>
        <v>0</v>
      </c>
      <c r="G22" s="78"/>
    </row>
    <row r="23" spans="1:9" ht="18" customHeight="1">
      <c r="A23" s="65">
        <v>13</v>
      </c>
      <c r="B23" s="532">
        <f>申請階層別!N19</f>
        <v>0</v>
      </c>
      <c r="C23" s="398"/>
      <c r="D23" s="340">
        <f t="shared" si="0"/>
        <v>0</v>
      </c>
      <c r="E23" s="340">
        <f t="shared" si="1"/>
        <v>0</v>
      </c>
      <c r="F23" s="533">
        <f>MIN(64000,D38)*B23</f>
        <v>0</v>
      </c>
      <c r="G23" s="78"/>
    </row>
    <row r="24" spans="1:9" ht="18" customHeight="1">
      <c r="A24" s="65">
        <v>14</v>
      </c>
      <c r="B24" s="532">
        <f>申請階層別!N20</f>
        <v>0</v>
      </c>
      <c r="C24" s="398"/>
      <c r="D24" s="340">
        <f t="shared" si="0"/>
        <v>0</v>
      </c>
      <c r="E24" s="340">
        <f t="shared" si="1"/>
        <v>0</v>
      </c>
      <c r="F24" s="533">
        <f>MIN(71000,D38)*B24</f>
        <v>0</v>
      </c>
      <c r="G24" s="78"/>
    </row>
    <row r="25" spans="1:9" ht="18" customHeight="1">
      <c r="A25" s="65">
        <v>15</v>
      </c>
      <c r="B25" s="532">
        <f>申請階層別!N21</f>
        <v>0</v>
      </c>
      <c r="C25" s="398"/>
      <c r="D25" s="340">
        <f t="shared" si="0"/>
        <v>0</v>
      </c>
      <c r="E25" s="340">
        <f t="shared" si="1"/>
        <v>0</v>
      </c>
      <c r="F25" s="533">
        <f>MIN(78000,D38)*B25</f>
        <v>0</v>
      </c>
      <c r="G25" s="78"/>
    </row>
    <row r="26" spans="1:9" ht="18" customHeight="1">
      <c r="A26" s="65">
        <v>16</v>
      </c>
      <c r="B26" s="532">
        <f>申請階層別!N22</f>
        <v>0</v>
      </c>
      <c r="C26" s="398"/>
      <c r="D26" s="340">
        <f t="shared" si="0"/>
        <v>0</v>
      </c>
      <c r="E26" s="340">
        <f t="shared" si="1"/>
        <v>0</v>
      </c>
      <c r="F26" s="533">
        <f>MIN(85000,D38)*B26</f>
        <v>0</v>
      </c>
      <c r="G26" s="78"/>
    </row>
    <row r="27" spans="1:9" ht="18" customHeight="1">
      <c r="A27" s="65">
        <v>17</v>
      </c>
      <c r="B27" s="532">
        <f>申請階層別!N23</f>
        <v>0</v>
      </c>
      <c r="C27" s="398"/>
      <c r="D27" s="340">
        <f t="shared" si="0"/>
        <v>0</v>
      </c>
      <c r="E27" s="340">
        <f t="shared" si="1"/>
        <v>0</v>
      </c>
      <c r="F27" s="533">
        <f>MIN(93000,D38)*B27</f>
        <v>0</v>
      </c>
      <c r="G27" s="78"/>
    </row>
    <row r="28" spans="1:9" ht="18" customHeight="1">
      <c r="A28" s="65">
        <v>18</v>
      </c>
      <c r="B28" s="532">
        <f>申請階層別!N24</f>
        <v>0</v>
      </c>
      <c r="C28" s="398"/>
      <c r="D28" s="340">
        <f t="shared" si="0"/>
        <v>0</v>
      </c>
      <c r="E28" s="340">
        <f t="shared" si="1"/>
        <v>0</v>
      </c>
      <c r="F28" s="533">
        <f>MIN(101000,D38)*B28</f>
        <v>0</v>
      </c>
      <c r="G28" s="78"/>
    </row>
    <row r="29" spans="1:9" ht="18" customHeight="1">
      <c r="A29" s="65">
        <v>19</v>
      </c>
      <c r="B29" s="532">
        <f>申請階層別!N25</f>
        <v>0</v>
      </c>
      <c r="C29" s="398"/>
      <c r="D29" s="340">
        <f t="shared" si="0"/>
        <v>0</v>
      </c>
      <c r="E29" s="340">
        <f t="shared" si="1"/>
        <v>0</v>
      </c>
      <c r="F29" s="533">
        <f>MIN(109000,D38)*B29</f>
        <v>0</v>
      </c>
      <c r="G29" s="78"/>
    </row>
    <row r="30" spans="1:9" ht="18" customHeight="1">
      <c r="A30" s="65">
        <v>20</v>
      </c>
      <c r="B30" s="532">
        <f>申請階層別!N26</f>
        <v>0</v>
      </c>
      <c r="C30" s="398"/>
      <c r="D30" s="340">
        <f t="shared" si="0"/>
        <v>0</v>
      </c>
      <c r="E30" s="340">
        <f t="shared" si="1"/>
        <v>0</v>
      </c>
      <c r="F30" s="533">
        <f>MIN(117000,D38)*B30</f>
        <v>0</v>
      </c>
      <c r="G30" s="78"/>
    </row>
    <row r="31" spans="1:9" ht="18" customHeight="1" thickBot="1">
      <c r="A31" s="68">
        <v>21</v>
      </c>
      <c r="B31" s="534">
        <f>申請階層別!N27</f>
        <v>0</v>
      </c>
      <c r="C31" s="400"/>
      <c r="D31" s="340">
        <f t="shared" si="0"/>
        <v>0</v>
      </c>
      <c r="E31" s="535">
        <f t="shared" si="1"/>
        <v>0</v>
      </c>
      <c r="F31" s="535">
        <f>D38*B31</f>
        <v>0</v>
      </c>
      <c r="G31" s="81"/>
    </row>
    <row r="32" spans="1:9" ht="18" customHeight="1" thickTop="1" thickBot="1">
      <c r="A32" s="69" t="s">
        <v>31</v>
      </c>
      <c r="B32" s="66">
        <f>SUM(B10:B31)</f>
        <v>0</v>
      </c>
      <c r="C32" s="66">
        <f>SUM(C10:C31)</f>
        <v>0</v>
      </c>
      <c r="D32" s="536"/>
      <c r="E32" s="338">
        <f>SUM(E10:E31)</f>
        <v>0</v>
      </c>
      <c r="F32" s="338">
        <f>SUM(F10:F31)</f>
        <v>0</v>
      </c>
      <c r="G32" s="55"/>
      <c r="H32" s="67"/>
      <c r="I32" s="67"/>
    </row>
    <row r="33" spans="1:9" ht="18" customHeight="1">
      <c r="A33" s="83" t="s">
        <v>356</v>
      </c>
      <c r="B33" s="67"/>
      <c r="C33" s="67"/>
      <c r="D33" s="67"/>
      <c r="E33" s="67"/>
      <c r="F33" s="67"/>
      <c r="G33" s="67"/>
      <c r="H33" s="82"/>
      <c r="I33" s="82"/>
    </row>
    <row r="34" spans="1:9" ht="18" customHeight="1">
      <c r="A34" s="83" t="s">
        <v>357</v>
      </c>
      <c r="B34" s="67"/>
      <c r="C34" s="67"/>
      <c r="D34" s="67"/>
      <c r="E34" s="67"/>
      <c r="F34" s="67"/>
      <c r="G34" s="67"/>
      <c r="H34" s="52"/>
      <c r="I34" s="86"/>
    </row>
    <row r="35" spans="1:9" ht="18" customHeight="1">
      <c r="A35" s="83" t="s">
        <v>538</v>
      </c>
      <c r="H35" s="52"/>
      <c r="I35" s="86"/>
    </row>
    <row r="36" spans="1:9" ht="20.25" customHeight="1" thickBot="1">
      <c r="A36" s="67" t="s">
        <v>36</v>
      </c>
      <c r="B36" s="67"/>
      <c r="C36" s="67"/>
      <c r="D36" s="67"/>
      <c r="E36" s="67"/>
      <c r="F36" s="67"/>
      <c r="G36" s="67"/>
      <c r="I36" s="67"/>
    </row>
    <row r="37" spans="1:9" ht="20.25" customHeight="1">
      <c r="A37" s="655" t="s">
        <v>22</v>
      </c>
      <c r="B37" s="656"/>
      <c r="C37" s="657"/>
      <c r="D37" s="309" t="s">
        <v>37</v>
      </c>
      <c r="E37" s="84"/>
      <c r="F37" s="85"/>
      <c r="G37" s="82"/>
      <c r="H37" s="52"/>
      <c r="I37" s="86"/>
    </row>
    <row r="38" spans="1:9" ht="20.25" customHeight="1">
      <c r="A38" s="650" t="s">
        <v>30</v>
      </c>
      <c r="B38" s="651"/>
      <c r="C38" s="652"/>
      <c r="D38" s="402"/>
      <c r="E38" s="342"/>
      <c r="F38" s="343"/>
      <c r="G38" s="86"/>
      <c r="H38" s="67"/>
      <c r="I38" s="67"/>
    </row>
    <row r="39" spans="1:9" ht="20.25" customHeight="1">
      <c r="A39" s="647" t="s">
        <v>276</v>
      </c>
      <c r="B39" s="648"/>
      <c r="C39" s="649"/>
      <c r="D39" s="389" t="str">
        <f>IFERROR(D38*E5,"")</f>
        <v/>
      </c>
      <c r="E39" s="342"/>
      <c r="F39" s="343"/>
      <c r="G39" s="86"/>
    </row>
    <row r="40" spans="1:9" ht="20.25" customHeight="1">
      <c r="A40" s="658" t="s">
        <v>535</v>
      </c>
      <c r="B40" s="659"/>
      <c r="C40" s="660"/>
      <c r="D40" s="531" t="str">
        <f>介護職員処遇改善支援費!Z22</f>
        <v/>
      </c>
      <c r="E40" s="529"/>
      <c r="F40" s="530"/>
      <c r="G40" s="67"/>
    </row>
    <row r="41" spans="1:9" ht="20.25" customHeight="1" thickBot="1">
      <c r="A41" s="642" t="s">
        <v>33</v>
      </c>
      <c r="B41" s="643"/>
      <c r="C41" s="644"/>
      <c r="D41" s="344">
        <f>SUM(D38:D40)</f>
        <v>0</v>
      </c>
      <c r="E41" s="341"/>
      <c r="F41" s="345"/>
      <c r="G41" s="86"/>
    </row>
    <row r="42" spans="1:9" ht="20.25" customHeight="1">
      <c r="A42" s="83" t="s">
        <v>34</v>
      </c>
      <c r="B42" s="67"/>
      <c r="C42" s="67"/>
      <c r="D42" s="67"/>
      <c r="E42" s="67"/>
      <c r="F42" s="67"/>
      <c r="G42" s="67"/>
    </row>
    <row r="43" spans="1:9" ht="20.25" customHeight="1">
      <c r="A43" s="347" t="s">
        <v>359</v>
      </c>
    </row>
  </sheetData>
  <mergeCells count="9">
    <mergeCell ref="A3:G3"/>
    <mergeCell ref="B6:C6"/>
    <mergeCell ref="A41:C41"/>
    <mergeCell ref="G8:G9"/>
    <mergeCell ref="A39:C39"/>
    <mergeCell ref="A38:C38"/>
    <mergeCell ref="D8:E8"/>
    <mergeCell ref="A37:C37"/>
    <mergeCell ref="A40:C40"/>
  </mergeCells>
  <phoneticPr fontId="3"/>
  <dataValidations count="1">
    <dataValidation type="list" allowBlank="1" showInputMessage="1" showErrorMessage="1" sqref="A3" xr:uid="{9A516AB5-752F-4A74-B39D-B2F9E9CC8D2F}">
      <formula1>"ア　軽費Ａ型（一般入所者分）,ア　軽費Ａ型（特定施設入所者生活介護対象者分）"</formula1>
    </dataValidation>
  </dataValidations>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92D050"/>
  </sheetPr>
  <dimension ref="A1:K34"/>
  <sheetViews>
    <sheetView view="pageBreakPreview" zoomScale="82" zoomScaleNormal="100" zoomScaleSheetLayoutView="82" workbookViewId="0">
      <selection activeCell="O9" sqref="O9"/>
    </sheetView>
  </sheetViews>
  <sheetFormatPr defaultRowHeight="24" customHeight="1"/>
  <cols>
    <col min="1" max="1" width="26.875" style="50" customWidth="1"/>
    <col min="2" max="2" width="9.5" style="50" customWidth="1"/>
    <col min="3" max="3" width="12.625" style="50" customWidth="1"/>
    <col min="4" max="4" width="8.625" style="50" customWidth="1"/>
    <col min="5" max="5" width="4.625" style="50" customWidth="1"/>
    <col min="6" max="6" width="8.625" style="50" customWidth="1"/>
    <col min="7" max="7" width="4.625" style="50" customWidth="1"/>
    <col min="8" max="8" width="8.625" style="50" customWidth="1"/>
    <col min="9" max="9" width="4.625" style="50" customWidth="1"/>
    <col min="10" max="10" width="12.625" style="50" customWidth="1"/>
    <col min="11" max="16384" width="9" style="50"/>
  </cols>
  <sheetData>
    <row r="1" spans="1:11" ht="24" customHeight="1">
      <c r="A1" s="50" t="s">
        <v>218</v>
      </c>
    </row>
    <row r="2" spans="1:11" ht="24" customHeight="1">
      <c r="A2" s="58" t="s">
        <v>54</v>
      </c>
    </row>
    <row r="3" spans="1:11" ht="24" customHeight="1">
      <c r="A3" s="50" t="s">
        <v>55</v>
      </c>
    </row>
    <row r="4" spans="1:11" ht="24" customHeight="1" thickBot="1"/>
    <row r="5" spans="1:11" ht="27.95" customHeight="1">
      <c r="A5" s="92" t="s">
        <v>211</v>
      </c>
      <c r="B5" s="664" t="str">
        <f>IF(申請別表１!A12="","",申請別表１!A12)</f>
        <v/>
      </c>
      <c r="C5" s="665"/>
      <c r="D5" s="665"/>
      <c r="E5" s="666"/>
      <c r="F5" s="673" t="s">
        <v>56</v>
      </c>
      <c r="G5" s="674"/>
      <c r="H5" s="661"/>
      <c r="I5" s="662"/>
      <c r="J5" s="662"/>
      <c r="K5" s="663"/>
    </row>
    <row r="6" spans="1:11" ht="27.95" customHeight="1">
      <c r="A6" s="93" t="s">
        <v>57</v>
      </c>
      <c r="B6" s="677" t="str">
        <f>IFERROR(IF(申請平均勤続年数!J24&gt;=14,"A階級",IF(申請平均勤続年数!J24&gt;=12,"B階級",IF(申請平均勤続年数!J24&gt;=10,"C階級",IF(申請平均勤続年数!J24&gt;=8,"D階級",IF(申請平均勤続年数!J24&gt;=6,"E階級",IF(申請平均勤続年数!J24&gt;=4,"F階級",IF(申請平均勤続年数!J24&gt;=2,"G階級","H階級"))))))),"")</f>
        <v/>
      </c>
      <c r="C6" s="678"/>
      <c r="D6" s="678"/>
      <c r="E6" s="679"/>
      <c r="F6" s="675" t="s">
        <v>59</v>
      </c>
      <c r="G6" s="676"/>
      <c r="H6" s="680">
        <v>46113</v>
      </c>
      <c r="I6" s="681"/>
      <c r="J6" s="681"/>
      <c r="K6" s="682"/>
    </row>
    <row r="7" spans="1:11" ht="24" customHeight="1">
      <c r="A7" s="94" t="s">
        <v>60</v>
      </c>
      <c r="B7" s="675" t="s">
        <v>61</v>
      </c>
      <c r="C7" s="691"/>
      <c r="D7" s="691"/>
      <c r="E7" s="676"/>
      <c r="F7" s="667" t="s">
        <v>62</v>
      </c>
      <c r="G7" s="668"/>
      <c r="H7" s="667" t="s">
        <v>63</v>
      </c>
      <c r="I7" s="668"/>
      <c r="J7" s="686" t="s">
        <v>64</v>
      </c>
      <c r="K7" s="95"/>
    </row>
    <row r="8" spans="1:11" ht="24" customHeight="1">
      <c r="A8" s="96" t="s">
        <v>65</v>
      </c>
      <c r="B8" s="97" t="s">
        <v>66</v>
      </c>
      <c r="C8" s="97" t="s">
        <v>67</v>
      </c>
      <c r="D8" s="687" t="s">
        <v>68</v>
      </c>
      <c r="E8" s="688"/>
      <c r="F8" s="669"/>
      <c r="G8" s="670"/>
      <c r="H8" s="669"/>
      <c r="I8" s="670"/>
      <c r="J8" s="686"/>
      <c r="K8" s="98" t="s">
        <v>69</v>
      </c>
    </row>
    <row r="9" spans="1:11" ht="24" customHeight="1">
      <c r="A9" s="99" t="s">
        <v>70</v>
      </c>
      <c r="B9" s="100" t="s">
        <v>71</v>
      </c>
      <c r="C9" s="100"/>
      <c r="D9" s="689" t="s">
        <v>72</v>
      </c>
      <c r="E9" s="690"/>
      <c r="F9" s="671"/>
      <c r="G9" s="672"/>
      <c r="H9" s="671"/>
      <c r="I9" s="672"/>
      <c r="J9" s="686"/>
      <c r="K9" s="80"/>
    </row>
    <row r="10" spans="1:11" ht="24" customHeight="1">
      <c r="A10" s="416"/>
      <c r="B10" s="300"/>
      <c r="C10" s="417"/>
      <c r="D10" s="418" t="s">
        <v>256</v>
      </c>
      <c r="E10" s="419" t="s">
        <v>255</v>
      </c>
      <c r="F10" s="418" t="s">
        <v>257</v>
      </c>
      <c r="G10" s="419" t="s">
        <v>255</v>
      </c>
      <c r="H10" s="418" t="s">
        <v>74</v>
      </c>
      <c r="I10" s="419" t="s">
        <v>255</v>
      </c>
      <c r="J10" s="683"/>
      <c r="K10" s="95"/>
    </row>
    <row r="11" spans="1:11" ht="24" customHeight="1">
      <c r="A11" s="398"/>
      <c r="B11" s="550"/>
      <c r="C11" s="398"/>
      <c r="D11" s="398"/>
      <c r="E11" s="398"/>
      <c r="F11" s="398"/>
      <c r="G11" s="398"/>
      <c r="H11" s="551" t="str">
        <f>IF(D11+F11&gt;0,D11+F11,"")</f>
        <v/>
      </c>
      <c r="I11" s="551" t="str">
        <f t="shared" ref="I11:I23" si="0">IF(E11+G11&gt;0,E11+G11,"")</f>
        <v/>
      </c>
      <c r="J11" s="684"/>
      <c r="K11" s="101"/>
    </row>
    <row r="12" spans="1:11" ht="24" customHeight="1">
      <c r="A12" s="398"/>
      <c r="B12" s="550"/>
      <c r="C12" s="398"/>
      <c r="D12" s="398"/>
      <c r="E12" s="398"/>
      <c r="F12" s="398"/>
      <c r="G12" s="398"/>
      <c r="H12" s="551" t="str">
        <f t="shared" ref="H12:H23" si="1">IF(D12+F12&gt;0,D12+F12,"")</f>
        <v/>
      </c>
      <c r="I12" s="551" t="str">
        <f t="shared" si="0"/>
        <v/>
      </c>
      <c r="J12" s="684"/>
      <c r="K12" s="101"/>
    </row>
    <row r="13" spans="1:11" ht="24" customHeight="1">
      <c r="A13" s="398"/>
      <c r="B13" s="550"/>
      <c r="C13" s="398"/>
      <c r="D13" s="398"/>
      <c r="E13" s="398"/>
      <c r="F13" s="398"/>
      <c r="G13" s="398"/>
      <c r="H13" s="551" t="str">
        <f t="shared" si="1"/>
        <v/>
      </c>
      <c r="I13" s="551" t="str">
        <f t="shared" si="0"/>
        <v/>
      </c>
      <c r="J13" s="684"/>
      <c r="K13" s="101"/>
    </row>
    <row r="14" spans="1:11" ht="24" customHeight="1">
      <c r="A14" s="398"/>
      <c r="B14" s="550"/>
      <c r="C14" s="398"/>
      <c r="D14" s="398"/>
      <c r="E14" s="398"/>
      <c r="F14" s="398"/>
      <c r="G14" s="398"/>
      <c r="H14" s="551" t="str">
        <f t="shared" si="1"/>
        <v/>
      </c>
      <c r="I14" s="551" t="str">
        <f t="shared" si="0"/>
        <v/>
      </c>
      <c r="J14" s="684"/>
      <c r="K14" s="101"/>
    </row>
    <row r="15" spans="1:11" ht="24" customHeight="1">
      <c r="A15" s="398"/>
      <c r="B15" s="550"/>
      <c r="C15" s="398"/>
      <c r="D15" s="398"/>
      <c r="E15" s="398"/>
      <c r="F15" s="398"/>
      <c r="G15" s="398"/>
      <c r="H15" s="551" t="str">
        <f t="shared" si="1"/>
        <v/>
      </c>
      <c r="I15" s="551" t="str">
        <f t="shared" si="0"/>
        <v/>
      </c>
      <c r="J15" s="684"/>
      <c r="K15" s="101"/>
    </row>
    <row r="16" spans="1:11" ht="24" customHeight="1">
      <c r="A16" s="398"/>
      <c r="B16" s="550"/>
      <c r="C16" s="398"/>
      <c r="D16" s="398"/>
      <c r="E16" s="398"/>
      <c r="F16" s="398"/>
      <c r="G16" s="398"/>
      <c r="H16" s="551" t="str">
        <f t="shared" si="1"/>
        <v/>
      </c>
      <c r="I16" s="551" t="str">
        <f t="shared" si="0"/>
        <v/>
      </c>
      <c r="J16" s="684"/>
      <c r="K16" s="101"/>
    </row>
    <row r="17" spans="1:11" ht="24" customHeight="1">
      <c r="A17" s="398"/>
      <c r="B17" s="550"/>
      <c r="C17" s="398"/>
      <c r="D17" s="398"/>
      <c r="E17" s="398"/>
      <c r="F17" s="398"/>
      <c r="G17" s="398"/>
      <c r="H17" s="551" t="str">
        <f t="shared" si="1"/>
        <v/>
      </c>
      <c r="I17" s="551" t="str">
        <f t="shared" si="0"/>
        <v/>
      </c>
      <c r="J17" s="684"/>
      <c r="K17" s="101"/>
    </row>
    <row r="18" spans="1:11" ht="24" customHeight="1">
      <c r="A18" s="398"/>
      <c r="B18" s="550"/>
      <c r="C18" s="398"/>
      <c r="D18" s="398"/>
      <c r="E18" s="398"/>
      <c r="F18" s="398"/>
      <c r="G18" s="398"/>
      <c r="H18" s="551" t="str">
        <f t="shared" si="1"/>
        <v/>
      </c>
      <c r="I18" s="551" t="str">
        <f t="shared" si="0"/>
        <v/>
      </c>
      <c r="J18" s="684"/>
      <c r="K18" s="101"/>
    </row>
    <row r="19" spans="1:11" ht="24" customHeight="1">
      <c r="A19" s="398"/>
      <c r="B19" s="550"/>
      <c r="C19" s="398"/>
      <c r="D19" s="398"/>
      <c r="E19" s="398"/>
      <c r="F19" s="398"/>
      <c r="G19" s="398"/>
      <c r="H19" s="551" t="str">
        <f t="shared" si="1"/>
        <v/>
      </c>
      <c r="I19" s="551" t="str">
        <f t="shared" si="0"/>
        <v/>
      </c>
      <c r="J19" s="684"/>
      <c r="K19" s="101"/>
    </row>
    <row r="20" spans="1:11" ht="24" customHeight="1">
      <c r="A20" s="398"/>
      <c r="B20" s="550"/>
      <c r="C20" s="398"/>
      <c r="D20" s="398"/>
      <c r="E20" s="398"/>
      <c r="F20" s="398"/>
      <c r="G20" s="398"/>
      <c r="H20" s="551" t="str">
        <f t="shared" si="1"/>
        <v/>
      </c>
      <c r="I20" s="551" t="str">
        <f t="shared" si="0"/>
        <v/>
      </c>
      <c r="J20" s="684"/>
      <c r="K20" s="101"/>
    </row>
    <row r="21" spans="1:11" ht="24" customHeight="1">
      <c r="A21" s="398"/>
      <c r="B21" s="550"/>
      <c r="C21" s="398"/>
      <c r="D21" s="398"/>
      <c r="E21" s="398"/>
      <c r="F21" s="398"/>
      <c r="G21" s="398"/>
      <c r="H21" s="551" t="str">
        <f t="shared" si="1"/>
        <v/>
      </c>
      <c r="I21" s="551" t="str">
        <f t="shared" si="0"/>
        <v/>
      </c>
      <c r="J21" s="684"/>
      <c r="K21" s="101"/>
    </row>
    <row r="22" spans="1:11" ht="24" customHeight="1">
      <c r="A22" s="398"/>
      <c r="B22" s="550"/>
      <c r="C22" s="398"/>
      <c r="D22" s="398"/>
      <c r="E22" s="398"/>
      <c r="F22" s="398"/>
      <c r="G22" s="398"/>
      <c r="H22" s="551" t="str">
        <f t="shared" si="1"/>
        <v/>
      </c>
      <c r="I22" s="551" t="str">
        <f t="shared" si="0"/>
        <v/>
      </c>
      <c r="J22" s="684"/>
      <c r="K22" s="101"/>
    </row>
    <row r="23" spans="1:11" ht="24" customHeight="1">
      <c r="A23" s="404"/>
      <c r="B23" s="71"/>
      <c r="C23" s="397"/>
      <c r="D23" s="405"/>
      <c r="E23" s="396"/>
      <c r="F23" s="405"/>
      <c r="G23" s="396"/>
      <c r="H23" s="414" t="str">
        <f t="shared" si="1"/>
        <v/>
      </c>
      <c r="I23" s="415" t="str">
        <f t="shared" si="0"/>
        <v/>
      </c>
      <c r="J23" s="685"/>
      <c r="K23" s="80"/>
    </row>
    <row r="24" spans="1:11" ht="24" customHeight="1" thickBot="1">
      <c r="A24" s="102" t="s">
        <v>236</v>
      </c>
      <c r="B24" s="420">
        <f>COUNTA(A11:A23)</f>
        <v>0</v>
      </c>
      <c r="C24" s="411"/>
      <c r="D24" s="412">
        <f t="shared" ref="D24:I24" si="2">SUM(D11:D23)</f>
        <v>0</v>
      </c>
      <c r="E24" s="413">
        <f t="shared" si="2"/>
        <v>0</v>
      </c>
      <c r="F24" s="412">
        <f t="shared" si="2"/>
        <v>0</v>
      </c>
      <c r="G24" s="413">
        <f t="shared" si="2"/>
        <v>0</v>
      </c>
      <c r="H24" s="412">
        <f t="shared" si="2"/>
        <v>0</v>
      </c>
      <c r="I24" s="412">
        <f t="shared" si="2"/>
        <v>0</v>
      </c>
      <c r="J24" s="421" t="e">
        <f>ROUND((H24+I24/12)/B24,0)</f>
        <v>#DIV/0!</v>
      </c>
      <c r="K24" s="103"/>
    </row>
    <row r="25" spans="1:11" ht="14.25">
      <c r="A25" s="67" t="s">
        <v>457</v>
      </c>
      <c r="B25" s="346"/>
    </row>
    <row r="26" spans="1:11" ht="14.25">
      <c r="A26" s="104" t="s">
        <v>464</v>
      </c>
      <c r="B26" s="67"/>
    </row>
    <row r="27" spans="1:11" ht="14.25">
      <c r="A27" s="67" t="s">
        <v>465</v>
      </c>
      <c r="B27" s="67"/>
    </row>
    <row r="28" spans="1:11" ht="14.25">
      <c r="A28" s="67" t="s">
        <v>466</v>
      </c>
      <c r="B28" s="67"/>
    </row>
    <row r="29" spans="1:11" ht="14.25">
      <c r="A29" s="104" t="s">
        <v>458</v>
      </c>
      <c r="B29" s="67"/>
    </row>
    <row r="30" spans="1:11" ht="14.25">
      <c r="A30" s="67" t="s">
        <v>459</v>
      </c>
      <c r="B30" s="67"/>
    </row>
    <row r="31" spans="1:11" ht="14.25">
      <c r="A31" s="67" t="s">
        <v>460</v>
      </c>
      <c r="B31" s="67"/>
    </row>
    <row r="32" spans="1:11" ht="14.25">
      <c r="A32" s="67" t="s">
        <v>461</v>
      </c>
      <c r="B32" s="67"/>
    </row>
    <row r="33" spans="1:2" ht="14.25">
      <c r="A33" s="104" t="s">
        <v>462</v>
      </c>
      <c r="B33" s="67"/>
    </row>
    <row r="34" spans="1:2" ht="14.25">
      <c r="A34" s="67" t="s">
        <v>463</v>
      </c>
      <c r="B34" s="67"/>
    </row>
  </sheetData>
  <mergeCells count="13">
    <mergeCell ref="J10:J23"/>
    <mergeCell ref="J7:J9"/>
    <mergeCell ref="D8:E8"/>
    <mergeCell ref="D9:E9"/>
    <mergeCell ref="B7:E7"/>
    <mergeCell ref="H7:I9"/>
    <mergeCell ref="H5:K5"/>
    <mergeCell ref="B5:E5"/>
    <mergeCell ref="F7:G9"/>
    <mergeCell ref="F5:G5"/>
    <mergeCell ref="F6:G6"/>
    <mergeCell ref="B6:E6"/>
    <mergeCell ref="H6:K6"/>
  </mergeCells>
  <phoneticPr fontId="3"/>
  <printOptions horizontalCentered="1" verticalCentered="1"/>
  <pageMargins left="0.59055118110236227" right="0.59055118110236227" top="0.98425196850393704" bottom="0.98425196850393704" header="0.51181102362204722" footer="0.51181102362204722"/>
  <pageSetup paperSize="9" scale="83"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92D050"/>
  </sheetPr>
  <dimension ref="A1:D18"/>
  <sheetViews>
    <sheetView workbookViewId="0">
      <selection activeCell="D16" sqref="D16"/>
    </sheetView>
  </sheetViews>
  <sheetFormatPr defaultRowHeight="24" customHeight="1"/>
  <cols>
    <col min="1" max="4" width="21.625" style="87" customWidth="1"/>
    <col min="5" max="16384" width="9" style="87"/>
  </cols>
  <sheetData>
    <row r="1" spans="1:4" ht="24" customHeight="1">
      <c r="A1" s="50" t="s">
        <v>218</v>
      </c>
    </row>
    <row r="2" spans="1:4" ht="24" customHeight="1">
      <c r="A2" s="58" t="s">
        <v>38</v>
      </c>
    </row>
    <row r="4" spans="1:4" ht="24" customHeight="1" thickBot="1">
      <c r="A4" s="403" t="s">
        <v>211</v>
      </c>
      <c r="B4" s="56" t="str">
        <f>IF(申請別表１!A12="","",申請別表１!A12)</f>
        <v/>
      </c>
      <c r="C4" s="50"/>
      <c r="D4" s="348" t="s">
        <v>467</v>
      </c>
    </row>
    <row r="5" spans="1:4" ht="24" customHeight="1">
      <c r="A5" s="694" t="s">
        <v>39</v>
      </c>
      <c r="B5" s="673" t="s">
        <v>40</v>
      </c>
      <c r="C5" s="692"/>
      <c r="D5" s="693"/>
    </row>
    <row r="6" spans="1:4" ht="24" customHeight="1" thickBot="1">
      <c r="A6" s="695"/>
      <c r="B6" s="307" t="s">
        <v>41</v>
      </c>
      <c r="C6" s="307" t="s">
        <v>42</v>
      </c>
      <c r="D6" s="308" t="s">
        <v>236</v>
      </c>
    </row>
    <row r="7" spans="1:4" ht="24" customHeight="1">
      <c r="A7" s="88" t="s">
        <v>43</v>
      </c>
      <c r="B7" s="397"/>
      <c r="C7" s="397"/>
      <c r="D7" s="553">
        <f>SUM(B7:C7)</f>
        <v>0</v>
      </c>
    </row>
    <row r="8" spans="1:4" ht="24" customHeight="1">
      <c r="A8" s="89" t="s">
        <v>44</v>
      </c>
      <c r="B8" s="398"/>
      <c r="C8" s="398"/>
      <c r="D8" s="554">
        <f t="shared" ref="D8:D16" si="0">SUM(B8:C8)</f>
        <v>0</v>
      </c>
    </row>
    <row r="9" spans="1:4" ht="24" customHeight="1">
      <c r="A9" s="89" t="s">
        <v>45</v>
      </c>
      <c r="B9" s="398"/>
      <c r="C9" s="398"/>
      <c r="D9" s="554">
        <f t="shared" si="0"/>
        <v>0</v>
      </c>
    </row>
    <row r="10" spans="1:4" ht="24" customHeight="1">
      <c r="A10" s="89" t="s">
        <v>46</v>
      </c>
      <c r="B10" s="398"/>
      <c r="C10" s="398"/>
      <c r="D10" s="554">
        <f t="shared" si="0"/>
        <v>0</v>
      </c>
    </row>
    <row r="11" spans="1:4" ht="24" customHeight="1">
      <c r="A11" s="89" t="s">
        <v>47</v>
      </c>
      <c r="B11" s="398"/>
      <c r="C11" s="398"/>
      <c r="D11" s="554">
        <f t="shared" si="0"/>
        <v>0</v>
      </c>
    </row>
    <row r="12" spans="1:4" ht="24" customHeight="1">
      <c r="A12" s="89" t="s">
        <v>48</v>
      </c>
      <c r="B12" s="398"/>
      <c r="C12" s="398"/>
      <c r="D12" s="554">
        <f t="shared" si="0"/>
        <v>0</v>
      </c>
    </row>
    <row r="13" spans="1:4" ht="24" customHeight="1">
      <c r="A13" s="89" t="s">
        <v>49</v>
      </c>
      <c r="B13" s="398"/>
      <c r="C13" s="398"/>
      <c r="D13" s="554">
        <f t="shared" si="0"/>
        <v>0</v>
      </c>
    </row>
    <row r="14" spans="1:4" ht="24" customHeight="1">
      <c r="A14" s="89" t="s">
        <v>50</v>
      </c>
      <c r="B14" s="398"/>
      <c r="C14" s="398"/>
      <c r="D14" s="554">
        <f t="shared" si="0"/>
        <v>0</v>
      </c>
    </row>
    <row r="15" spans="1:4" ht="24" customHeight="1">
      <c r="A15" s="89" t="s">
        <v>51</v>
      </c>
      <c r="B15" s="398"/>
      <c r="C15" s="398"/>
      <c r="D15" s="554">
        <f t="shared" si="0"/>
        <v>0</v>
      </c>
    </row>
    <row r="16" spans="1:4" ht="24" customHeight="1" thickBot="1">
      <c r="A16" s="90" t="s">
        <v>52</v>
      </c>
      <c r="B16" s="400"/>
      <c r="C16" s="400"/>
      <c r="D16" s="555">
        <f t="shared" si="0"/>
        <v>0</v>
      </c>
    </row>
    <row r="17" spans="1:4" ht="24" customHeight="1" thickTop="1" thickBot="1">
      <c r="A17" s="91" t="s">
        <v>236</v>
      </c>
      <c r="B17" s="316">
        <f>SUM(B7:B16)</f>
        <v>0</v>
      </c>
      <c r="C17" s="316">
        <f>SUM(C7:C16)</f>
        <v>0</v>
      </c>
      <c r="D17" s="317">
        <f>SUM(D7:D16)</f>
        <v>0</v>
      </c>
    </row>
    <row r="18" spans="1:4" ht="24" customHeight="1">
      <c r="A18" s="50" t="s">
        <v>358</v>
      </c>
    </row>
  </sheetData>
  <mergeCells count="2">
    <mergeCell ref="B5:D5"/>
    <mergeCell ref="A5:A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vt:i4>
      </vt:variant>
    </vt:vector>
  </HeadingPairs>
  <TitlesOfParts>
    <vt:vector size="24" baseType="lpstr">
      <vt:lpstr>別表Ⅰ</vt:lpstr>
      <vt:lpstr>別表Ⅱ</vt:lpstr>
      <vt:lpstr>別表Ⅲ</vt:lpstr>
      <vt:lpstr>申請別表１</vt:lpstr>
      <vt:lpstr>申請別表２</vt:lpstr>
      <vt:lpstr>申請階層別</vt:lpstr>
      <vt:lpstr>申請利用料</vt:lpstr>
      <vt:lpstr>申請平均勤続年数</vt:lpstr>
      <vt:lpstr>申請職員の状況</vt:lpstr>
      <vt:lpstr>介護職員処遇改善支援費</vt:lpstr>
      <vt:lpstr>地域区分</vt:lpstr>
      <vt:lpstr>報告別表１</vt:lpstr>
      <vt:lpstr>報告別表２</vt:lpstr>
      <vt:lpstr>報告階層別（軽費A)</vt:lpstr>
      <vt:lpstr>報告階層別（ケアハウス）</vt:lpstr>
      <vt:lpstr>報告利用料（軽費A）</vt:lpstr>
      <vt:lpstr>報告利用料（ケアハウス）</vt:lpstr>
      <vt:lpstr>報告職員の状況</vt:lpstr>
      <vt:lpstr>報告平均勤続年数</vt:lpstr>
      <vt:lpstr>報告ﾁｪｯｸﾘｽﾄ</vt:lpstr>
      <vt:lpstr>介護職員処遇改善支援費!Print_Area</vt:lpstr>
      <vt:lpstr>別表Ⅱ!Print_Area</vt:lpstr>
      <vt:lpstr>別表Ⅲ!Print_Area</vt:lpstr>
      <vt:lpstr>'報告利用料（軽費A）'!Print_Area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群馬県庁</dc:creator>
  <cp:lastModifiedBy>清水　玲</cp:lastModifiedBy>
  <cp:lastPrinted>2026-05-20T02:27:07Z</cp:lastPrinted>
  <dcterms:created xsi:type="dcterms:W3CDTF">2004-06-14T11:45:03Z</dcterms:created>
  <dcterms:modified xsi:type="dcterms:W3CDTF">2026-05-21T04:53:25Z</dcterms:modified>
</cp:coreProperties>
</file>